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1. Fondos Federales 23.05.16\Transparencia\Información Mensual\12 Diciembre\DCCP\"/>
    </mc:Choice>
  </mc:AlternateContent>
  <bookViews>
    <workbookView xWindow="0" yWindow="0" windowWidth="28800" windowHeight="11235"/>
  </bookViews>
  <sheets>
    <sheet name="FLUJO FINAL FINAL (OK)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6" i="1" l="1"/>
  <c r="G69" i="1" s="1"/>
  <c r="G65" i="1"/>
  <c r="I50" i="1"/>
  <c r="G48" i="1"/>
  <c r="G35" i="1"/>
  <c r="G34" i="1"/>
  <c r="G38" i="1" s="1"/>
  <c r="G18" i="1"/>
  <c r="G17" i="1"/>
</calcChain>
</file>

<file path=xl/sharedStrings.xml><?xml version="1.0" encoding="utf-8"?>
<sst xmlns="http://schemas.openxmlformats.org/spreadsheetml/2006/main" count="82" uniqueCount="73">
  <si>
    <t>Municipio de la Ciudad de Monterrey</t>
  </si>
  <si>
    <t>Estado de Flujos de Efectivo</t>
  </si>
  <si>
    <t>Del 1 de enero de 2016 al 31 de diciembre 2016</t>
  </si>
  <si>
    <t>Concepto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</si>
  <si>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</si>
  <si>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</si>
  <si>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</si>
  <si>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</si>
  <si>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</si>
  <si>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</si>
  <si>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</si>
  <si>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SUMA DE PROD  E  INTERESES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</si>
  <si>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</si>
  <si>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</si>
  <si>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</si>
  <si>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</si>
  <si>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</si>
  <si>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 ingresos cta 43900-000</t>
  </si>
  <si>
    <t>Otros Orígenes de Operación</t>
  </si>
  <si>
    <t>origenes en balanza</t>
  </si>
  <si>
    <t>Aplicación</t>
  </si>
  <si>
    <t>Servicios Personales</t>
  </si>
  <si>
    <t>Materiales y Suministros</t>
  </si>
  <si>
    <t>Servicios Generales</t>
  </si>
  <si>
    <t xml:space="preserve">INVERSION NO CAPITALIZABLE </t>
  </si>
  <si>
    <t>Transferencias Internas y Asignaciones al Sector Público</t>
  </si>
  <si>
    <t xml:space="preserve">REC OBRAS BAJAS </t>
  </si>
  <si>
    <t>Transferencias al resto del Sector Público</t>
  </si>
  <si>
    <t>REC HACIENDA DIC</t>
  </si>
  <si>
    <t xml:space="preserve">Subsidios y Subvenciones </t>
  </si>
  <si>
    <t xml:space="preserve">BAJA DE ACTIVO ADMINISTRATIVA </t>
  </si>
  <si>
    <t>Ayudas Sociales</t>
  </si>
  <si>
    <t xml:space="preserve">COMISIONES BANCO 128 </t>
  </si>
  <si>
    <t>Pensiones y Jubilaciones</t>
  </si>
  <si>
    <t>Transferencias a Fideicomisos, Mandatos y Contratos Análogos</t>
  </si>
  <si>
    <t xml:space="preserve">REC DE FACT 2015 CANCELADAS 2016 CON FORMA EQUIVOCAda </t>
  </si>
  <si>
    <t>Transferencias a la Seguridad Social</t>
  </si>
  <si>
    <t>varias rec en julio ( UANL OBRAS 892 Y DEPURACIONES 9</t>
  </si>
  <si>
    <t>Donativos</t>
  </si>
  <si>
    <t>reg  prod 2013 banco 569</t>
  </si>
  <si>
    <t>Transferencias al Exterior</t>
  </si>
  <si>
    <t xml:space="preserve">fondo de defuncion </t>
  </si>
  <si>
    <t xml:space="preserve">Participaciones </t>
  </si>
  <si>
    <t>rec de cancelacion de factura uniformes 2014</t>
  </si>
  <si>
    <t>Aportaciones</t>
  </si>
  <si>
    <t>registro de prod fin banobras deutsche afirme</t>
  </si>
  <si>
    <t>Convenios</t>
  </si>
  <si>
    <t>aplicacines  en balanza</t>
  </si>
  <si>
    <t>Otras Aplicaciones  de Operación</t>
  </si>
  <si>
    <t>otros gts en estado de resultados 55900-000</t>
  </si>
  <si>
    <t>Flujos Netos de Efectivo por Actividades de Operación</t>
  </si>
  <si>
    <t xml:space="preserve">SAPS  32520-000 </t>
  </si>
  <si>
    <t>prod fin interacciones 12792</t>
  </si>
  <si>
    <t xml:space="preserve">Flujos de Efectivo de las Actividades de Inversión </t>
  </si>
  <si>
    <t>Bienes Inmuebles, Infraestructura y Construcciones en Proceso</t>
  </si>
  <si>
    <t>Bienes Muebles</t>
  </si>
  <si>
    <t>Otros Orígenes de Inversión</t>
  </si>
  <si>
    <t xml:space="preserve">esto es lo que se reclasificao el mes pasado </t>
  </si>
  <si>
    <t xml:space="preserve">TERRENOS 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</si>
  <si>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</si>
  <si>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</si>
  <si>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</si>
  <si>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</si>
  <si>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</si>
  <si>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</si>
  <si>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 xml:space="preserve">   Otros Orígenes de Financiamiento</t>
  </si>
  <si>
    <t>Servicios de la Deuda</t>
  </si>
  <si>
    <t>Otras Aplicaciones de Financiamiento</t>
  </si>
  <si>
    <t>CTA 54100-000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</si>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</sst>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_ ;\-#,##0.00\ "/>
    <numFmt numFmtId="165" formatCode="#,##0.0"/>
    <numFmt numFmtId="166" formatCode="#,##0.0000000_ ;\-#,##0.0000000\ "/>
    <numFmt numFmtId="167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6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1"/>
      <name val="Arial"/>
      <family val="2"/>
    </font>
    <font>
      <b/>
      <i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1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43" fontId="0" fillId="0" borderId="0" xfId="2" applyFont="1"/>
    <xf numFmtId="0" fontId="2" fillId="2" borderId="4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1" fillId="0" borderId="0" xfId="1" applyBorder="1"/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vertical="center"/>
    </xf>
    <xf numFmtId="0" fontId="3" fillId="3" borderId="2" xfId="1" applyFont="1" applyFill="1" applyBorder="1" applyAlignment="1">
      <alignment vertical="center"/>
    </xf>
    <xf numFmtId="4" fontId="3" fillId="3" borderId="2" xfId="1" applyNumberFormat="1" applyFont="1" applyFill="1" applyBorder="1" applyAlignment="1">
      <alignment horizontal="right" vertical="center"/>
    </xf>
    <xf numFmtId="4" fontId="3" fillId="3" borderId="3" xfId="1" applyNumberFormat="1" applyFont="1" applyFill="1" applyBorder="1" applyAlignment="1">
      <alignment horizontal="right" vertical="center"/>
    </xf>
    <xf numFmtId="43" fontId="0" fillId="0" borderId="0" xfId="2" applyFont="1" applyBorder="1"/>
    <xf numFmtId="43" fontId="2" fillId="0" borderId="4" xfId="2" applyFont="1" applyFill="1" applyBorder="1" applyAlignment="1">
      <alignment horizontal="justify" vertical="center"/>
    </xf>
    <xf numFmtId="43" fontId="2" fillId="0" borderId="0" xfId="2" applyFont="1" applyFill="1" applyBorder="1" applyAlignment="1">
      <alignment horizontal="justify" vertical="center"/>
    </xf>
    <xf numFmtId="4" fontId="4" fillId="0" borderId="0" xfId="2" applyNumberFormat="1" applyFont="1" applyFill="1" applyBorder="1" applyAlignment="1">
      <alignment horizontal="right" vertical="center"/>
    </xf>
    <xf numFmtId="4" fontId="4" fillId="0" borderId="5" xfId="2" applyNumberFormat="1" applyFont="1" applyFill="1" applyBorder="1" applyAlignment="1">
      <alignment horizontal="right" vertical="center"/>
    </xf>
    <xf numFmtId="43" fontId="4" fillId="0" borderId="4" xfId="2" applyFont="1" applyFill="1" applyBorder="1" applyAlignment="1">
      <alignment horizontal="justify" vertical="center"/>
    </xf>
    <xf numFmtId="4" fontId="2" fillId="0" borderId="0" xfId="2" applyNumberFormat="1" applyFont="1" applyFill="1" applyBorder="1" applyAlignment="1">
      <alignment horizontal="right" vertical="center"/>
    </xf>
    <xf numFmtId="4" fontId="2" fillId="0" borderId="5" xfId="2" applyNumberFormat="1" applyFont="1" applyFill="1" applyBorder="1" applyAlignment="1">
      <alignment horizontal="right" vertical="center"/>
    </xf>
    <xf numFmtId="43" fontId="2" fillId="0" borderId="0" xfId="2" applyFont="1" applyFill="1" applyBorder="1" applyAlignment="1">
      <alignment horizontal="justify" vertical="center"/>
    </xf>
    <xf numFmtId="43" fontId="4" fillId="0" borderId="0" xfId="2" applyFont="1" applyFill="1" applyBorder="1" applyAlignment="1">
      <alignment horizontal="justify" vertical="center"/>
    </xf>
    <xf numFmtId="43" fontId="0" fillId="4" borderId="0" xfId="2" applyFont="1" applyFill="1" applyBorder="1"/>
    <xf numFmtId="0" fontId="1" fillId="0" borderId="0" xfId="1" applyBorder="1" applyAlignment="1">
      <alignment wrapText="1"/>
    </xf>
    <xf numFmtId="4" fontId="1" fillId="0" borderId="0" xfId="1" applyNumberFormat="1" applyBorder="1"/>
    <xf numFmtId="0" fontId="1" fillId="5" borderId="0" xfId="1" applyFill="1" applyBorder="1"/>
    <xf numFmtId="43" fontId="0" fillId="5" borderId="0" xfId="2" applyFont="1" applyFill="1" applyBorder="1"/>
    <xf numFmtId="43" fontId="0" fillId="6" borderId="0" xfId="2" applyFont="1" applyFill="1" applyBorder="1"/>
    <xf numFmtId="43" fontId="1" fillId="6" borderId="0" xfId="2" applyFont="1" applyFill="1" applyBorder="1"/>
    <xf numFmtId="0" fontId="5" fillId="0" borderId="0" xfId="1" applyFont="1" applyBorder="1" applyAlignment="1">
      <alignment horizontal="center" wrapText="1"/>
    </xf>
    <xf numFmtId="43" fontId="6" fillId="6" borderId="0" xfId="2" applyFont="1" applyFill="1" applyBorder="1" applyAlignment="1" applyProtection="1">
      <alignment vertical="top"/>
      <protection locked="0"/>
    </xf>
    <xf numFmtId="0" fontId="5" fillId="0" borderId="0" xfId="1" applyFont="1" applyBorder="1" applyAlignment="1">
      <alignment wrapText="1"/>
    </xf>
    <xf numFmtId="43" fontId="7" fillId="0" borderId="4" xfId="2" applyFont="1" applyFill="1" applyBorder="1" applyAlignment="1">
      <alignment horizontal="justify" vertical="center"/>
    </xf>
    <xf numFmtId="43" fontId="7" fillId="0" borderId="0" xfId="2" applyFont="1" applyFill="1" applyBorder="1" applyAlignment="1">
      <alignment horizontal="justify" vertical="center"/>
    </xf>
    <xf numFmtId="4" fontId="7" fillId="0" borderId="0" xfId="2" applyNumberFormat="1" applyFont="1" applyFill="1" applyBorder="1" applyAlignment="1">
      <alignment horizontal="right" vertical="center" wrapText="1"/>
    </xf>
    <xf numFmtId="4" fontId="7" fillId="0" borderId="5" xfId="2" applyNumberFormat="1" applyFont="1" applyFill="1" applyBorder="1" applyAlignment="1">
      <alignment horizontal="right" vertical="center" wrapText="1"/>
    </xf>
    <xf numFmtId="0" fontId="5" fillId="0" borderId="0" xfId="1" applyFont="1" applyBorder="1"/>
    <xf numFmtId="43" fontId="4" fillId="0" borderId="4" xfId="2" applyFont="1" applyFill="1" applyBorder="1" applyAlignment="1">
      <alignment vertical="center"/>
    </xf>
    <xf numFmtId="43" fontId="4" fillId="0" borderId="0" xfId="2" applyFont="1" applyFill="1" applyBorder="1" applyAlignment="1">
      <alignment vertical="center"/>
    </xf>
    <xf numFmtId="4" fontId="7" fillId="0" borderId="0" xfId="2" applyNumberFormat="1" applyFont="1" applyFill="1" applyBorder="1" applyAlignment="1">
      <alignment horizontal="right" vertical="center"/>
    </xf>
    <xf numFmtId="4" fontId="7" fillId="0" borderId="5" xfId="2" applyNumberFormat="1" applyFont="1" applyFill="1" applyBorder="1" applyAlignment="1">
      <alignment horizontal="right" vertical="center"/>
    </xf>
    <xf numFmtId="43" fontId="1" fillId="0" borderId="0" xfId="1" applyNumberFormat="1" applyBorder="1"/>
    <xf numFmtId="43" fontId="7" fillId="0" borderId="4" xfId="2" applyFont="1" applyFill="1" applyBorder="1" applyAlignment="1">
      <alignment horizontal="justify" vertical="center" wrapText="1"/>
    </xf>
    <xf numFmtId="43" fontId="7" fillId="0" borderId="0" xfId="2" applyFont="1" applyFill="1" applyBorder="1" applyAlignment="1">
      <alignment horizontal="justify" vertical="center" wrapText="1"/>
    </xf>
    <xf numFmtId="164" fontId="1" fillId="0" borderId="0" xfId="1" applyNumberFormat="1" applyBorder="1"/>
    <xf numFmtId="0" fontId="4" fillId="3" borderId="6" xfId="1" applyFont="1" applyFill="1" applyBorder="1" applyAlignment="1">
      <alignment horizontal="justify" vertical="center"/>
    </xf>
    <xf numFmtId="0" fontId="4" fillId="3" borderId="7" xfId="1" applyFont="1" applyFill="1" applyBorder="1" applyAlignment="1">
      <alignment horizontal="justify" vertical="center"/>
    </xf>
    <xf numFmtId="0" fontId="4" fillId="3" borderId="8" xfId="1" applyFont="1" applyFill="1" applyBorder="1" applyAlignment="1">
      <alignment horizontal="justify" vertical="center"/>
    </xf>
    <xf numFmtId="165" fontId="1" fillId="7" borderId="0" xfId="1" applyNumberFormat="1" applyFill="1" applyBorder="1"/>
    <xf numFmtId="0" fontId="1" fillId="0" borderId="0" xfId="1" applyAlignment="1"/>
    <xf numFmtId="166" fontId="1" fillId="0" borderId="0" xfId="1" applyNumberFormat="1"/>
    <xf numFmtId="167" fontId="0" fillId="0" borderId="0" xfId="2" applyNumberFormat="1" applyFont="1"/>
    <xf numFmtId="43" fontId="1" fillId="0" borderId="0" xfId="1" applyNumberFormat="1"/>
  </cellXfs>
  <cellStyles count="3">
    <cellStyle name="Millares 8" xfId="2"/>
    <cellStyle name="Normal" xfId="0" builtinId="0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ernandez/AppData/Local/Microsoft/Windows/Temporary%20Internet%20Files/Content.Outlook/NXD2QD56/ESTADOS%20FINANCIEROS%20DICIEMBRE%202016%20FINALES%20(2)%202301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SEPT 16"/>
      <sheetName val="FLUJO DICIEMBRE"/>
      <sheetName val="SIT. FIN. DIC 16"/>
      <sheetName val="EDO. ACTIV. DIC 16"/>
      <sheetName val="VAR. HDA. PUB. DIC 16  "/>
      <sheetName val="ECSF A DIC 16"/>
      <sheetName val="VARACIONES  DIC"/>
      <sheetName val="ANALITICO DIC 16"/>
      <sheetName val="DEUDA DIC "/>
      <sheetName val="BALANZA DIC ULTIMA  DIC 16"/>
      <sheetName val="BALANZA DIC 2015"/>
    </sheetNames>
    <sheetDataSet>
      <sheetData sheetId="0"/>
      <sheetData sheetId="1"/>
      <sheetData sheetId="2"/>
      <sheetData sheetId="3">
        <row r="23">
          <cell r="F23">
            <v>11265970.75</v>
          </cell>
        </row>
        <row r="58">
          <cell r="F58">
            <v>691633</v>
          </cell>
        </row>
      </sheetData>
      <sheetData sheetId="4"/>
      <sheetData sheetId="5"/>
      <sheetData sheetId="6">
        <row r="46">
          <cell r="G46">
            <v>1537807.4100000001</v>
          </cell>
          <cell r="H46">
            <v>363564731.89999998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showGridLines="0" tabSelected="1" topLeftCell="A36" workbookViewId="0">
      <selection activeCell="M38" sqref="M38"/>
    </sheetView>
  </sheetViews>
  <sheetFormatPr baseColWidth="10" defaultColWidth="16.5703125" defaultRowHeight="15" x14ac:dyDescent="0.25"/>
  <cols>
    <col min="1" max="1" width="3.7109375" style="1" customWidth="1"/>
    <col min="2" max="2" width="2.5703125" style="1" customWidth="1"/>
    <col min="3" max="3" width="2.42578125" style="1" customWidth="1"/>
    <col min="4" max="4" width="79.42578125" style="58" customWidth="1"/>
    <col min="5" max="5" width="16.5703125" style="1"/>
    <col min="6" max="6" width="19.5703125" style="1" customWidth="1"/>
    <col min="7" max="7" width="29.28515625" style="1" hidden="1" customWidth="1"/>
    <col min="8" max="8" width="55.140625" style="1" hidden="1" customWidth="1"/>
    <col min="9" max="9" width="16.7109375" style="1" hidden="1" customWidth="1"/>
    <col min="10" max="10" width="16.5703125" style="1" hidden="1" customWidth="1"/>
    <col min="11" max="11" width="9.7109375" style="1" bestFit="1" customWidth="1"/>
    <col min="12" max="12" width="3" style="5" customWidth="1"/>
    <col min="13" max="13" width="16.5703125" style="1" customWidth="1"/>
    <col min="14" max="16384" width="16.5703125" style="1"/>
  </cols>
  <sheetData>
    <row r="1" spans="1:12" x14ac:dyDescent="0.25">
      <c r="B1" s="2" t="s">
        <v>0</v>
      </c>
      <c r="C1" s="3"/>
      <c r="D1" s="3"/>
      <c r="E1" s="3"/>
      <c r="F1" s="4"/>
    </row>
    <row r="2" spans="1:12" x14ac:dyDescent="0.25">
      <c r="B2" s="6" t="s">
        <v>1</v>
      </c>
      <c r="C2" s="7"/>
      <c r="D2" s="7"/>
      <c r="E2" s="7"/>
      <c r="F2" s="8"/>
    </row>
    <row r="3" spans="1:12" x14ac:dyDescent="0.25">
      <c r="B3" s="9" t="s">
        <v>2</v>
      </c>
      <c r="C3" s="10"/>
      <c r="D3" s="10"/>
      <c r="E3" s="10"/>
      <c r="F3" s="11"/>
    </row>
    <row r="4" spans="1:12" x14ac:dyDescent="0.25">
      <c r="A4" s="12"/>
      <c r="B4" s="13" t="s">
        <v>3</v>
      </c>
      <c r="C4" s="14"/>
      <c r="D4" s="14"/>
      <c r="E4" s="15">
        <v>2016</v>
      </c>
      <c r="F4" s="16">
        <v>2015</v>
      </c>
    </row>
    <row r="5" spans="1:12" s="12" customFormat="1" x14ac:dyDescent="0.25">
      <c r="B5" s="17"/>
      <c r="C5" s="18"/>
      <c r="D5" s="18"/>
      <c r="E5" s="19"/>
      <c r="F5" s="20"/>
      <c r="L5" s="21"/>
    </row>
    <row r="6" spans="1:12" s="12" customFormat="1" ht="15.75" customHeight="1" x14ac:dyDescent="0.25">
      <c r="B6" s="22" t="s">
        <v>4</v>
      </c>
      <c r="C6" s="23"/>
      <c r="D6" s="23"/>
      <c r="E6" s="24"/>
      <c r="F6" s="25"/>
      <c r="L6" s="21"/>
    </row>
    <row r="7" spans="1:12" s="12" customFormat="1" x14ac:dyDescent="0.25">
      <c r="B7" s="26"/>
      <c r="C7" s="23" t="s">
        <v>5</v>
      </c>
      <c r="D7" s="23"/>
      <c r="E7" s="27">
        <v>5099137752.1499996</v>
      </c>
      <c r="F7" s="28">
        <v>4720296639.3399992</v>
      </c>
      <c r="L7" s="21"/>
    </row>
    <row r="8" spans="1:12" s="12" customFormat="1" x14ac:dyDescent="0.25">
      <c r="B8" s="26"/>
      <c r="C8" s="29"/>
      <c r="D8" s="30" t="s">
        <v>6</v>
      </c>
      <c r="E8" s="24">
        <v>1418379828.8</v>
      </c>
      <c r="F8" s="25">
        <v>1332959318.49</v>
      </c>
      <c r="L8" s="21"/>
    </row>
    <row r="9" spans="1:12" s="12" customFormat="1" x14ac:dyDescent="0.25">
      <c r="B9" s="26"/>
      <c r="C9" s="29"/>
      <c r="D9" s="30" t="s">
        <v>7</v>
      </c>
      <c r="E9" s="24">
        <v>0</v>
      </c>
      <c r="F9" s="25">
        <v>0</v>
      </c>
      <c r="L9" s="21"/>
    </row>
    <row r="10" spans="1:12" s="12" customFormat="1" x14ac:dyDescent="0.25">
      <c r="B10" s="26"/>
      <c r="C10" s="30"/>
      <c r="D10" s="30" t="s">
        <v>8</v>
      </c>
      <c r="E10" s="24">
        <v>3002806.13</v>
      </c>
      <c r="F10" s="25">
        <v>1651.19</v>
      </c>
      <c r="L10" s="21"/>
    </row>
    <row r="11" spans="1:12" s="12" customFormat="1" x14ac:dyDescent="0.25">
      <c r="B11" s="26"/>
      <c r="C11" s="30"/>
      <c r="D11" s="30" t="s">
        <v>9</v>
      </c>
      <c r="E11" s="24">
        <v>212849434.30000001</v>
      </c>
      <c r="F11" s="25">
        <v>216560594.59999999</v>
      </c>
      <c r="L11" s="21"/>
    </row>
    <row r="12" spans="1:12" s="12" customFormat="1" x14ac:dyDescent="0.25">
      <c r="B12" s="26"/>
      <c r="C12" s="30"/>
      <c r="D12" s="30" t="s">
        <v>10</v>
      </c>
      <c r="E12" s="24">
        <v>145262032.65000001</v>
      </c>
      <c r="F12" s="25">
        <v>136792529.03</v>
      </c>
      <c r="G12" s="12" t="s">
        <v>11</v>
      </c>
      <c r="L12" s="21"/>
    </row>
    <row r="13" spans="1:12" s="12" customFormat="1" x14ac:dyDescent="0.25">
      <c r="B13" s="26"/>
      <c r="C13" s="30"/>
      <c r="D13" s="30" t="s">
        <v>12</v>
      </c>
      <c r="E13" s="24">
        <v>221299433.88999999</v>
      </c>
      <c r="F13" s="25">
        <v>192345278.30000001</v>
      </c>
      <c r="L13" s="21"/>
    </row>
    <row r="14" spans="1:12" s="12" customFormat="1" x14ac:dyDescent="0.25">
      <c r="B14" s="26"/>
      <c r="C14" s="30"/>
      <c r="D14" s="30" t="s">
        <v>13</v>
      </c>
      <c r="E14" s="24">
        <v>0</v>
      </c>
      <c r="F14" s="25">
        <v>0</v>
      </c>
      <c r="L14" s="21"/>
    </row>
    <row r="15" spans="1:12" s="12" customFormat="1" ht="24" x14ac:dyDescent="0.25">
      <c r="B15" s="26"/>
      <c r="C15" s="30"/>
      <c r="D15" s="30" t="s">
        <v>14</v>
      </c>
      <c r="E15" s="24">
        <v>0</v>
      </c>
      <c r="F15" s="25">
        <v>0</v>
      </c>
      <c r="L15" s="21"/>
    </row>
    <row r="16" spans="1:12" s="12" customFormat="1" x14ac:dyDescent="0.25">
      <c r="B16" s="26"/>
      <c r="C16" s="30"/>
      <c r="D16" s="30" t="s">
        <v>15</v>
      </c>
      <c r="E16" s="24">
        <v>2711828834.2199998</v>
      </c>
      <c r="F16" s="25">
        <v>2200353622.71</v>
      </c>
      <c r="L16" s="21"/>
    </row>
    <row r="17" spans="2:12" s="12" customFormat="1" x14ac:dyDescent="0.25">
      <c r="B17" s="26"/>
      <c r="C17" s="30"/>
      <c r="D17" s="30" t="s">
        <v>16</v>
      </c>
      <c r="E17" s="24">
        <v>337540103.30000001</v>
      </c>
      <c r="F17" s="25">
        <v>493898007.94999999</v>
      </c>
      <c r="G17" s="31">
        <f>'[1]EDO. ACTIV. DIC 16'!F23</f>
        <v>11265970.75</v>
      </c>
      <c r="H17" s="32" t="s">
        <v>17</v>
      </c>
      <c r="L17" s="21"/>
    </row>
    <row r="18" spans="2:12" s="12" customFormat="1" x14ac:dyDescent="0.25">
      <c r="B18" s="26"/>
      <c r="C18" s="30"/>
      <c r="D18" s="30" t="s">
        <v>18</v>
      </c>
      <c r="E18" s="24">
        <v>48975278.859999992</v>
      </c>
      <c r="F18" s="25">
        <v>147385637.06999999</v>
      </c>
      <c r="G18" s="31">
        <f>'[1]VARACIONES  DIC'!G46</f>
        <v>1537807.4100000001</v>
      </c>
      <c r="H18" s="12" t="s">
        <v>19</v>
      </c>
      <c r="L18" s="21"/>
    </row>
    <row r="19" spans="2:12" s="12" customFormat="1" x14ac:dyDescent="0.25">
      <c r="B19" s="26"/>
      <c r="C19" s="23" t="s">
        <v>20</v>
      </c>
      <c r="D19" s="23"/>
      <c r="E19" s="27">
        <v>4024408486.9400001</v>
      </c>
      <c r="F19" s="28">
        <v>3757529214.7399998</v>
      </c>
      <c r="G19" s="33"/>
      <c r="L19" s="21"/>
    </row>
    <row r="20" spans="2:12" s="12" customFormat="1" x14ac:dyDescent="0.25">
      <c r="B20" s="26"/>
      <c r="C20" s="29"/>
      <c r="D20" s="30" t="s">
        <v>21</v>
      </c>
      <c r="E20" s="24">
        <v>1752160677.8499999</v>
      </c>
      <c r="F20" s="25">
        <v>1680047057.73</v>
      </c>
      <c r="L20" s="21"/>
    </row>
    <row r="21" spans="2:12" s="12" customFormat="1" x14ac:dyDescent="0.25">
      <c r="B21" s="26"/>
      <c r="C21" s="29"/>
      <c r="D21" s="30" t="s">
        <v>22</v>
      </c>
      <c r="E21" s="24">
        <v>349578071.81</v>
      </c>
      <c r="F21" s="25">
        <v>447705987.81</v>
      </c>
      <c r="L21" s="21"/>
    </row>
    <row r="22" spans="2:12" s="12" customFormat="1" x14ac:dyDescent="0.25">
      <c r="B22" s="26"/>
      <c r="C22" s="29"/>
      <c r="D22" s="30" t="s">
        <v>23</v>
      </c>
      <c r="E22" s="24">
        <v>1058655124.3</v>
      </c>
      <c r="F22" s="25">
        <v>1105757325.3099999</v>
      </c>
      <c r="G22" s="21">
        <v>10677418.779999999</v>
      </c>
      <c r="H22" s="12" t="s">
        <v>24</v>
      </c>
      <c r="L22" s="21"/>
    </row>
    <row r="23" spans="2:12" s="12" customFormat="1" x14ac:dyDescent="0.25">
      <c r="B23" s="26"/>
      <c r="C23" s="29"/>
      <c r="D23" s="30" t="s">
        <v>25</v>
      </c>
      <c r="E23" s="24">
        <v>90000</v>
      </c>
      <c r="F23" s="25">
        <v>0</v>
      </c>
      <c r="G23" s="21">
        <v>11393451.35</v>
      </c>
      <c r="H23" s="12" t="s">
        <v>26</v>
      </c>
      <c r="L23" s="21"/>
    </row>
    <row r="24" spans="2:12" s="12" customFormat="1" x14ac:dyDescent="0.25">
      <c r="B24" s="26"/>
      <c r="C24" s="29"/>
      <c r="D24" s="30" t="s">
        <v>27</v>
      </c>
      <c r="E24" s="24">
        <v>20502521.739999998</v>
      </c>
      <c r="F24" s="25">
        <v>24750000</v>
      </c>
      <c r="G24" s="21">
        <v>-57213924.640000001</v>
      </c>
      <c r="H24" s="12" t="s">
        <v>28</v>
      </c>
      <c r="L24" s="21"/>
    </row>
    <row r="25" spans="2:12" s="12" customFormat="1" x14ac:dyDescent="0.25">
      <c r="B25" s="26"/>
      <c r="C25" s="29"/>
      <c r="D25" s="30" t="s">
        <v>29</v>
      </c>
      <c r="E25" s="24">
        <v>0</v>
      </c>
      <c r="F25" s="25">
        <v>0</v>
      </c>
      <c r="G25" s="12">
        <v>30560</v>
      </c>
      <c r="H25" s="12" t="s">
        <v>30</v>
      </c>
      <c r="L25" s="21"/>
    </row>
    <row r="26" spans="2:12" s="12" customFormat="1" x14ac:dyDescent="0.25">
      <c r="B26" s="26"/>
      <c r="C26" s="29"/>
      <c r="D26" s="30" t="s">
        <v>31</v>
      </c>
      <c r="E26" s="24">
        <v>39084323.060000002</v>
      </c>
      <c r="F26" s="25">
        <v>31270654.940000001</v>
      </c>
      <c r="G26" s="34">
        <v>41.58</v>
      </c>
      <c r="H26" s="34" t="s">
        <v>32</v>
      </c>
      <c r="L26" s="21"/>
    </row>
    <row r="27" spans="2:12" s="12" customFormat="1" x14ac:dyDescent="0.25">
      <c r="B27" s="26"/>
      <c r="C27" s="29"/>
      <c r="D27" s="30" t="s">
        <v>33</v>
      </c>
      <c r="E27" s="24">
        <v>451849010.57999998</v>
      </c>
      <c r="F27" s="25">
        <v>431639822.52999997</v>
      </c>
      <c r="G27" s="35">
        <v>752489.49</v>
      </c>
      <c r="H27" s="34" t="s">
        <v>32</v>
      </c>
      <c r="L27" s="21"/>
    </row>
    <row r="28" spans="2:12" s="12" customFormat="1" x14ac:dyDescent="0.25">
      <c r="B28" s="26"/>
      <c r="C28" s="29"/>
      <c r="D28" s="30" t="s">
        <v>34</v>
      </c>
      <c r="E28" s="24">
        <v>0</v>
      </c>
      <c r="F28" s="25">
        <v>0</v>
      </c>
      <c r="G28" s="36">
        <v>-74076.570000000007</v>
      </c>
      <c r="H28" s="12" t="s">
        <v>35</v>
      </c>
      <c r="L28" s="21"/>
    </row>
    <row r="29" spans="2:12" s="12" customFormat="1" x14ac:dyDescent="0.25">
      <c r="B29" s="26"/>
      <c r="C29" s="29"/>
      <c r="D29" s="30" t="s">
        <v>36</v>
      </c>
      <c r="E29" s="24">
        <v>0</v>
      </c>
      <c r="F29" s="25">
        <v>0</v>
      </c>
      <c r="G29" s="36">
        <v>-6892447.4500000002</v>
      </c>
      <c r="H29" s="12" t="s">
        <v>37</v>
      </c>
      <c r="L29" s="21"/>
    </row>
    <row r="30" spans="2:12" s="12" customFormat="1" x14ac:dyDescent="0.25">
      <c r="B30" s="26"/>
      <c r="C30" s="29"/>
      <c r="D30" s="30" t="s">
        <v>38</v>
      </c>
      <c r="E30" s="24">
        <v>0</v>
      </c>
      <c r="F30" s="25">
        <v>0</v>
      </c>
      <c r="G30" s="36">
        <v>-14579.75</v>
      </c>
      <c r="H30" s="12" t="s">
        <v>39</v>
      </c>
      <c r="L30" s="21"/>
    </row>
    <row r="31" spans="2:12" s="12" customFormat="1" x14ac:dyDescent="0.25">
      <c r="B31" s="26"/>
      <c r="C31" s="29"/>
      <c r="D31" s="30" t="s">
        <v>40</v>
      </c>
      <c r="E31" s="24">
        <v>0</v>
      </c>
      <c r="F31" s="25">
        <v>0</v>
      </c>
      <c r="G31" s="37">
        <v>-8006954.5800000001</v>
      </c>
      <c r="H31" s="12" t="s">
        <v>41</v>
      </c>
      <c r="L31" s="21"/>
    </row>
    <row r="32" spans="2:12" s="12" customFormat="1" x14ac:dyDescent="0.25">
      <c r="B32" s="26"/>
      <c r="C32" s="29"/>
      <c r="D32" s="30" t="s">
        <v>42</v>
      </c>
      <c r="E32" s="24">
        <v>0</v>
      </c>
      <c r="F32" s="25">
        <v>0</v>
      </c>
      <c r="G32" s="37">
        <v>-4799999.99</v>
      </c>
      <c r="H32" s="12" t="s">
        <v>43</v>
      </c>
      <c r="L32" s="21"/>
    </row>
    <row r="33" spans="2:13" s="12" customFormat="1" x14ac:dyDescent="0.25">
      <c r="B33" s="26"/>
      <c r="C33" s="29"/>
      <c r="D33" s="30" t="s">
        <v>44</v>
      </c>
      <c r="E33" s="24">
        <v>0</v>
      </c>
      <c r="F33" s="25">
        <v>0</v>
      </c>
      <c r="G33" s="37">
        <v>-2833802.61</v>
      </c>
      <c r="H33" s="12" t="s">
        <v>45</v>
      </c>
      <c r="L33" s="21"/>
    </row>
    <row r="34" spans="2:13" s="12" customFormat="1" x14ac:dyDescent="0.25">
      <c r="B34" s="26"/>
      <c r="C34" s="29"/>
      <c r="D34" s="30" t="s">
        <v>46</v>
      </c>
      <c r="E34" s="24">
        <v>9477498.8000000007</v>
      </c>
      <c r="F34" s="25">
        <v>33075866.420000002</v>
      </c>
      <c r="G34" s="37">
        <f>'[1]VARACIONES  DIC'!H46</f>
        <v>363564731.89999998</v>
      </c>
      <c r="H34" s="38" t="s">
        <v>47</v>
      </c>
      <c r="L34" s="21"/>
    </row>
    <row r="35" spans="2:13" s="12" customFormat="1" x14ac:dyDescent="0.25">
      <c r="B35" s="26"/>
      <c r="C35" s="29"/>
      <c r="D35" s="30" t="s">
        <v>48</v>
      </c>
      <c r="E35" s="24">
        <v>343011258.80000001</v>
      </c>
      <c r="F35" s="25">
        <v>3282500</v>
      </c>
      <c r="G35" s="39">
        <f>'[1]EDO. ACTIV. DIC 16'!F58</f>
        <v>691633</v>
      </c>
      <c r="H35" s="40" t="s">
        <v>49</v>
      </c>
      <c r="L35" s="21"/>
    </row>
    <row r="36" spans="2:13" s="12" customFormat="1" x14ac:dyDescent="0.25">
      <c r="B36" s="41" t="s">
        <v>50</v>
      </c>
      <c r="C36" s="42"/>
      <c r="D36" s="42"/>
      <c r="E36" s="43">
        <v>1074729265.2099996</v>
      </c>
      <c r="F36" s="44">
        <v>962767424.59999943</v>
      </c>
      <c r="G36" s="37">
        <v>44036548.439999998</v>
      </c>
      <c r="H36" s="45" t="s">
        <v>51</v>
      </c>
      <c r="L36" s="21"/>
    </row>
    <row r="37" spans="2:13" s="12" customFormat="1" ht="13.15" customHeight="1" x14ac:dyDescent="0.25">
      <c r="B37" s="46"/>
      <c r="C37" s="47"/>
      <c r="D37" s="47"/>
      <c r="E37" s="24"/>
      <c r="F37" s="25"/>
      <c r="G37" s="37">
        <v>-123451.22</v>
      </c>
      <c r="H37" s="12" t="s">
        <v>52</v>
      </c>
      <c r="L37" s="21"/>
    </row>
    <row r="38" spans="2:13" s="12" customFormat="1" ht="13.15" customHeight="1" x14ac:dyDescent="0.25">
      <c r="B38" s="22" t="s">
        <v>53</v>
      </c>
      <c r="C38" s="23"/>
      <c r="D38" s="23"/>
      <c r="E38" s="24"/>
      <c r="F38" s="25"/>
      <c r="G38" s="21">
        <f>SUM(G22:G37)</f>
        <v>351187637.72999996</v>
      </c>
      <c r="L38" s="21"/>
    </row>
    <row r="39" spans="2:13" s="12" customFormat="1" ht="13.15" customHeight="1" x14ac:dyDescent="0.25">
      <c r="B39" s="26"/>
      <c r="C39" s="23" t="s">
        <v>5</v>
      </c>
      <c r="D39" s="23"/>
      <c r="E39" s="27">
        <v>111800</v>
      </c>
      <c r="F39" s="28">
        <v>0</v>
      </c>
      <c r="L39" s="21"/>
    </row>
    <row r="40" spans="2:13" s="12" customFormat="1" x14ac:dyDescent="0.25">
      <c r="B40" s="26"/>
      <c r="C40" s="30"/>
      <c r="D40" s="30" t="s">
        <v>54</v>
      </c>
      <c r="E40" s="24">
        <v>0</v>
      </c>
      <c r="F40" s="28">
        <v>0</v>
      </c>
      <c r="L40" s="21"/>
    </row>
    <row r="41" spans="2:13" s="12" customFormat="1" x14ac:dyDescent="0.25">
      <c r="B41" s="26"/>
      <c r="C41" s="30"/>
      <c r="D41" s="30" t="s">
        <v>55</v>
      </c>
      <c r="E41" s="24">
        <v>111800</v>
      </c>
      <c r="F41" s="28">
        <v>0</v>
      </c>
      <c r="L41" s="21"/>
    </row>
    <row r="42" spans="2:13" s="12" customFormat="1" x14ac:dyDescent="0.25">
      <c r="B42" s="26"/>
      <c r="C42" s="30"/>
      <c r="D42" s="30" t="s">
        <v>56</v>
      </c>
      <c r="E42" s="24"/>
      <c r="F42" s="28">
        <v>0</v>
      </c>
      <c r="G42" s="33">
        <v>449363015</v>
      </c>
      <c r="H42" s="12" t="s">
        <v>57</v>
      </c>
      <c r="L42" s="21"/>
    </row>
    <row r="43" spans="2:13" s="12" customFormat="1" x14ac:dyDescent="0.25">
      <c r="B43" s="26"/>
      <c r="C43" s="23" t="s">
        <v>20</v>
      </c>
      <c r="D43" s="23"/>
      <c r="E43" s="27">
        <v>381317604.19</v>
      </c>
      <c r="F43" s="28">
        <v>728741229.19999993</v>
      </c>
      <c r="H43" s="12" t="s">
        <v>58</v>
      </c>
      <c r="L43" s="21"/>
    </row>
    <row r="44" spans="2:13" s="12" customFormat="1" x14ac:dyDescent="0.25">
      <c r="B44" s="26"/>
      <c r="C44" s="30"/>
      <c r="D44" s="30" t="s">
        <v>54</v>
      </c>
      <c r="E44" s="24">
        <v>279036184.20999998</v>
      </c>
      <c r="F44" s="25">
        <v>670979808.57999992</v>
      </c>
      <c r="L44" s="21"/>
    </row>
    <row r="45" spans="2:13" s="12" customFormat="1" x14ac:dyDescent="0.25">
      <c r="B45" s="26"/>
      <c r="C45" s="29"/>
      <c r="D45" s="30" t="s">
        <v>55</v>
      </c>
      <c r="E45" s="24">
        <v>50794697.759999998</v>
      </c>
      <c r="F45" s="25">
        <v>35998175.609999999</v>
      </c>
      <c r="M45" s="21"/>
    </row>
    <row r="46" spans="2:13" s="12" customFormat="1" x14ac:dyDescent="0.25">
      <c r="B46" s="26"/>
      <c r="C46" s="30"/>
      <c r="D46" s="30" t="s">
        <v>59</v>
      </c>
      <c r="E46" s="24">
        <v>51486722.220000006</v>
      </c>
      <c r="F46" s="25">
        <v>21763245.009999994</v>
      </c>
      <c r="M46" s="21"/>
    </row>
    <row r="47" spans="2:13" s="12" customFormat="1" x14ac:dyDescent="0.25">
      <c r="B47" s="41" t="s">
        <v>60</v>
      </c>
      <c r="C47" s="42"/>
      <c r="D47" s="42"/>
      <c r="E47" s="48">
        <v>-381205804.19</v>
      </c>
      <c r="F47" s="49">
        <v>-728741229.19999993</v>
      </c>
      <c r="M47" s="21"/>
    </row>
    <row r="48" spans="2:13" s="12" customFormat="1" x14ac:dyDescent="0.25">
      <c r="B48" s="46"/>
      <c r="C48" s="47"/>
      <c r="D48" s="47"/>
      <c r="E48" s="24"/>
      <c r="F48" s="25"/>
      <c r="G48" s="33">
        <f>E44+E45</f>
        <v>329830881.96999997</v>
      </c>
      <c r="I48" s="21">
        <v>728543905</v>
      </c>
      <c r="M48" s="21"/>
    </row>
    <row r="49" spans="2:13" s="12" customFormat="1" x14ac:dyDescent="0.25">
      <c r="B49" s="22" t="s">
        <v>61</v>
      </c>
      <c r="C49" s="23"/>
      <c r="D49" s="23"/>
      <c r="E49" s="24"/>
      <c r="F49" s="25"/>
      <c r="I49" s="21">
        <v>274783439.13</v>
      </c>
      <c r="M49" s="21"/>
    </row>
    <row r="50" spans="2:13" s="12" customFormat="1" x14ac:dyDescent="0.25">
      <c r="B50" s="26"/>
      <c r="C50" s="23" t="s">
        <v>5</v>
      </c>
      <c r="D50" s="23"/>
      <c r="E50" s="27">
        <v>0</v>
      </c>
      <c r="F50" s="28">
        <v>169664526</v>
      </c>
      <c r="I50" s="50">
        <f>I48-I49</f>
        <v>453760465.87</v>
      </c>
      <c r="M50" s="21"/>
    </row>
    <row r="51" spans="2:13" s="12" customFormat="1" x14ac:dyDescent="0.25">
      <c r="B51" s="26"/>
      <c r="C51" s="30"/>
      <c r="D51" s="30" t="s">
        <v>62</v>
      </c>
      <c r="E51" s="24">
        <v>0</v>
      </c>
      <c r="F51" s="25"/>
      <c r="M51" s="21"/>
    </row>
    <row r="52" spans="2:13" s="12" customFormat="1" x14ac:dyDescent="0.25">
      <c r="B52" s="26"/>
      <c r="C52" s="29"/>
      <c r="D52" s="30" t="s">
        <v>63</v>
      </c>
      <c r="E52" s="24">
        <v>0</v>
      </c>
      <c r="F52" s="25">
        <v>169664526</v>
      </c>
      <c r="M52" s="21"/>
    </row>
    <row r="53" spans="2:13" s="12" customFormat="1" x14ac:dyDescent="0.25">
      <c r="B53" s="26"/>
      <c r="C53" s="29"/>
      <c r="D53" s="30" t="s">
        <v>64</v>
      </c>
      <c r="E53" s="24">
        <v>0</v>
      </c>
      <c r="F53" s="25">
        <v>0</v>
      </c>
      <c r="M53" s="21"/>
    </row>
    <row r="54" spans="2:13" s="12" customFormat="1" x14ac:dyDescent="0.25">
      <c r="B54" s="26"/>
      <c r="C54" s="29"/>
      <c r="D54" s="30" t="s">
        <v>65</v>
      </c>
      <c r="E54" s="24">
        <v>0</v>
      </c>
      <c r="F54" s="25">
        <v>0</v>
      </c>
      <c r="M54" s="21"/>
    </row>
    <row r="55" spans="2:13" s="12" customFormat="1" x14ac:dyDescent="0.25">
      <c r="B55" s="26"/>
      <c r="C55" s="23" t="s">
        <v>20</v>
      </c>
      <c r="D55" s="23"/>
      <c r="E55" s="27">
        <v>391765027.90999997</v>
      </c>
      <c r="F55" s="28">
        <v>359671610.56999999</v>
      </c>
      <c r="L55" s="21"/>
    </row>
    <row r="56" spans="2:13" s="12" customFormat="1" x14ac:dyDescent="0.25">
      <c r="B56" s="26"/>
      <c r="C56" s="30"/>
      <c r="D56" s="30" t="s">
        <v>66</v>
      </c>
      <c r="E56" s="24"/>
      <c r="F56" s="25"/>
      <c r="L56" s="21"/>
    </row>
    <row r="57" spans="2:13" s="12" customFormat="1" x14ac:dyDescent="0.25">
      <c r="B57" s="26"/>
      <c r="C57" s="29"/>
      <c r="D57" s="30" t="s">
        <v>63</v>
      </c>
      <c r="E57" s="24">
        <v>248666714.53</v>
      </c>
      <c r="F57" s="25">
        <v>221127938.90000001</v>
      </c>
      <c r="L57" s="21"/>
    </row>
    <row r="58" spans="2:13" s="12" customFormat="1" x14ac:dyDescent="0.25">
      <c r="B58" s="26"/>
      <c r="C58" s="29"/>
      <c r="D58" s="30" t="s">
        <v>64</v>
      </c>
      <c r="E58" s="24"/>
      <c r="F58" s="25">
        <v>0</v>
      </c>
      <c r="L58" s="21"/>
    </row>
    <row r="59" spans="2:13" s="12" customFormat="1" x14ac:dyDescent="0.25">
      <c r="B59" s="26"/>
      <c r="C59" s="29"/>
      <c r="D59" s="30" t="s">
        <v>67</v>
      </c>
      <c r="E59" s="24">
        <v>143098313.38</v>
      </c>
      <c r="F59" s="25">
        <v>138543671.66999999</v>
      </c>
      <c r="G59" s="45" t="s">
        <v>68</v>
      </c>
      <c r="L59" s="21"/>
    </row>
    <row r="60" spans="2:13" s="12" customFormat="1" x14ac:dyDescent="0.25">
      <c r="B60" s="41" t="s">
        <v>69</v>
      </c>
      <c r="C60" s="42"/>
      <c r="D60" s="42"/>
      <c r="E60" s="48">
        <v>-391765027.90999997</v>
      </c>
      <c r="F60" s="49">
        <v>-190007084.56999999</v>
      </c>
      <c r="L60" s="21"/>
    </row>
    <row r="61" spans="2:13" s="12" customFormat="1" x14ac:dyDescent="0.25">
      <c r="B61" s="46"/>
      <c r="C61" s="47"/>
      <c r="D61" s="47"/>
      <c r="E61" s="24"/>
      <c r="F61" s="25"/>
      <c r="L61" s="21"/>
    </row>
    <row r="62" spans="2:13" s="12" customFormat="1" x14ac:dyDescent="0.25">
      <c r="B62" s="51" t="s">
        <v>70</v>
      </c>
      <c r="C62" s="52"/>
      <c r="D62" s="52"/>
      <c r="E62" s="43">
        <v>301758433.10999954</v>
      </c>
      <c r="F62" s="44">
        <v>44019110.829999506</v>
      </c>
      <c r="L62" s="21"/>
    </row>
    <row r="63" spans="2:13" s="12" customFormat="1" x14ac:dyDescent="0.25">
      <c r="B63" s="46"/>
      <c r="C63" s="47"/>
      <c r="D63" s="47"/>
      <c r="E63" s="24"/>
      <c r="F63" s="25"/>
      <c r="L63" s="21"/>
    </row>
    <row r="64" spans="2:13" s="12" customFormat="1" x14ac:dyDescent="0.25">
      <c r="B64" s="41" t="s">
        <v>71</v>
      </c>
      <c r="C64" s="42"/>
      <c r="D64" s="42"/>
      <c r="E64" s="27">
        <v>370589663.10000002</v>
      </c>
      <c r="F64" s="25">
        <v>326570552.26999998</v>
      </c>
      <c r="L64" s="21"/>
    </row>
    <row r="65" spans="2:12" s="12" customFormat="1" x14ac:dyDescent="0.25">
      <c r="B65" s="51" t="s">
        <v>72</v>
      </c>
      <c r="C65" s="52"/>
      <c r="D65" s="52"/>
      <c r="E65" s="48">
        <v>672348096.17999995</v>
      </c>
      <c r="F65" s="49">
        <v>370589663.10000002</v>
      </c>
      <c r="G65" s="53">
        <f>+E65-E64</f>
        <v>301758433.07999992</v>
      </c>
      <c r="H65" s="21"/>
      <c r="L65" s="21"/>
    </row>
    <row r="66" spans="2:12" s="12" customFormat="1" ht="13.15" customHeight="1" x14ac:dyDescent="0.25">
      <c r="B66" s="54"/>
      <c r="C66" s="55"/>
      <c r="D66" s="55"/>
      <c r="E66" s="55"/>
      <c r="F66" s="56"/>
      <c r="G66" s="57">
        <f>+G65-E62</f>
        <v>-2.9999613761901855E-2</v>
      </c>
      <c r="H66" s="21"/>
      <c r="L66" s="21"/>
    </row>
    <row r="67" spans="2:12" x14ac:dyDescent="0.25">
      <c r="H67" s="5"/>
    </row>
    <row r="68" spans="2:12" x14ac:dyDescent="0.25">
      <c r="G68" s="5"/>
      <c r="H68" s="5"/>
    </row>
    <row r="69" spans="2:12" x14ac:dyDescent="0.25">
      <c r="E69" s="59"/>
      <c r="G69" s="60">
        <f>G66-G68</f>
        <v>-2.9999613761901855E-2</v>
      </c>
      <c r="H69" s="61"/>
    </row>
  </sheetData>
  <mergeCells count="20">
    <mergeCell ref="B65:D65"/>
    <mergeCell ref="B66:F66"/>
    <mergeCell ref="B49:D49"/>
    <mergeCell ref="C50:D50"/>
    <mergeCell ref="C55:D55"/>
    <mergeCell ref="B60:D60"/>
    <mergeCell ref="B62:D62"/>
    <mergeCell ref="B64:D64"/>
    <mergeCell ref="C19:D19"/>
    <mergeCell ref="B36:D36"/>
    <mergeCell ref="B38:D38"/>
    <mergeCell ref="C39:D39"/>
    <mergeCell ref="C43:D43"/>
    <mergeCell ref="B47:D47"/>
    <mergeCell ref="B1:F1"/>
    <mergeCell ref="B2:F2"/>
    <mergeCell ref="B3:F3"/>
    <mergeCell ref="B4:D4"/>
    <mergeCell ref="B6:D6"/>
    <mergeCell ref="C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 FINAL FINAL (OK)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Elena Rendon Lopez</dc:creator>
  <cp:lastModifiedBy>Maria Elena Rendon Lopez</cp:lastModifiedBy>
  <dcterms:created xsi:type="dcterms:W3CDTF">2017-01-30T16:46:47Z</dcterms:created>
  <dcterms:modified xsi:type="dcterms:W3CDTF">2017-01-30T16:46:59Z</dcterms:modified>
</cp:coreProperties>
</file>