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OCTUBRE 2021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66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C66" i="1" s="1"/>
  <c r="D51" i="1"/>
  <c r="C51" i="1"/>
  <c r="D50" i="1"/>
  <c r="D52" i="1" s="1"/>
  <c r="C50" i="1"/>
  <c r="C52" i="1" s="1"/>
  <c r="D47" i="1"/>
  <c r="C47" i="1"/>
  <c r="D34" i="1"/>
  <c r="C34" i="1"/>
  <c r="D33" i="1"/>
  <c r="C33" i="1"/>
  <c r="D32" i="1"/>
  <c r="C32" i="1"/>
  <c r="C31" i="1"/>
  <c r="D30" i="1"/>
  <c r="C30" i="1"/>
  <c r="C29" i="1"/>
  <c r="D28" i="1"/>
  <c r="C28" i="1"/>
  <c r="D27" i="1"/>
  <c r="D36" i="1" s="1"/>
  <c r="C27" i="1"/>
  <c r="C36" i="1" s="1"/>
  <c r="D22" i="1"/>
  <c r="C19" i="1"/>
  <c r="D14" i="1"/>
  <c r="C14" i="1"/>
  <c r="D13" i="1"/>
  <c r="C13" i="1"/>
  <c r="C22" i="1" s="1"/>
  <c r="D8" i="1"/>
  <c r="D9" i="1" s="1"/>
  <c r="C7" i="1"/>
  <c r="C9" i="1" s="1"/>
</calcChain>
</file>

<file path=xl/sharedStrings.xml><?xml version="1.0" encoding="utf-8"?>
<sst xmlns="http://schemas.openxmlformats.org/spreadsheetml/2006/main" count="88" uniqueCount="65">
  <si>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</si>
  <si>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</si>
  <si>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</si>
  <si>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OCTUBRE 2021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</si>
  <si>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</si>
  <si>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</si>
  <si>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</si>
  <si>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</si>
  <si>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</si>
  <si>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</si>
  <si>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</si>
  <si>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</si>
  <si>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</si>
  <si>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</si>
  <si>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 xml:space="preserve"> </t>
  </si>
  <si>
    <t>Alcalde</t>
  </si>
  <si>
    <t>Brigada</t>
  </si>
  <si>
    <t>Diputados</t>
  </si>
  <si>
    <t>Personas con discapacidad</t>
  </si>
  <si>
    <t>Link Bolsa de Empleo</t>
  </si>
  <si>
    <t xml:space="preserve">Empresas </t>
  </si>
  <si>
    <t>COLOCADOS DE SOLICITUDES POR MUNICPIO</t>
  </si>
  <si>
    <t>MUNICPIO</t>
  </si>
  <si>
    <t>Monterrey</t>
  </si>
  <si>
    <t>Guadalupe</t>
  </si>
  <si>
    <t>San Nicolás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</si>
  <si>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</si>
  <si>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</si>
  <si>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</si>
  <si>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</si>
  <si>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</si>
  <si>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</si>
  <si>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</si>
  <si>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</si>
  <si>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</si>
  <si>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</si>
  <si>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</si>
  <si>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Vensor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</si>
  <si>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</si>
  <si>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</si>
  <si>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</si>
  <si>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</si>
  <si>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</si>
  <si>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</si>
  <si>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</si>
  <si>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</si>
  <si>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</si>
  <si>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</si>
  <si>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</si>
  <si>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</si>
  <si>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</si>
  <si>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</si>
  <si>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</si>
  <si>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</si>
  <si>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</si>
  <si>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</t>
  </si>
  <si>
    <t>ATENDIDOS</t>
  </si>
  <si>
    <t>MIÉRCOLES CIUDADANO (PLANTA BAJA DE PALACIO MUNICIPAL)</t>
  </si>
  <si>
    <t>MIÉRCOLES CIUDADANO (COL. BERNARDO REYES)</t>
  </si>
  <si>
    <t>MACRO BRIGADA (PLANTA BAJA DE PALACIO MUNICIPAL)</t>
  </si>
  <si>
    <t>MIÉRCOLES CIUDADANO (COL. VALLE VERDE 3ER. SECTOR)</t>
  </si>
  <si>
    <t>MIÉRCOLES CIUDADANO (FOMERREY 51)</t>
  </si>
  <si>
    <t>FERIA DE EMPLEO</t>
  </si>
  <si>
    <t>MACRO BRIGADA (CANCELADA)</t>
  </si>
  <si>
    <t>MIÉRCOLES CIUDADANO (COL. FOMERREY 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</si>
</sst>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4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2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8" xfId="1" applyFont="1" applyFill="1" applyBorder="1" applyAlignment="1">
      <alignment vertical="center"/>
    </xf>
    <xf numFmtId="0" fontId="4" fillId="0" borderId="19" xfId="1" applyFont="1" applyFill="1" applyBorder="1" applyAlignment="1">
      <alignment horizontal="center"/>
    </xf>
    <xf numFmtId="0" fontId="4" fillId="0" borderId="20" xfId="1" applyFont="1" applyFill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0" borderId="32" xfId="1" applyFont="1" applyFill="1" applyBorder="1" applyAlignment="1"/>
    <xf numFmtId="0" fontId="0" fillId="0" borderId="4" xfId="0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34" xfId="1" applyFont="1" applyFill="1" applyBorder="1" applyAlignment="1"/>
    <xf numFmtId="0" fontId="0" fillId="0" borderId="7" xfId="0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8" fillId="2" borderId="29" xfId="1" applyFont="1" applyFill="1" applyBorder="1" applyAlignment="1">
      <alignment horizontal="center"/>
    </xf>
    <xf numFmtId="0" fontId="8" fillId="2" borderId="30" xfId="1" applyFont="1" applyFill="1" applyBorder="1" applyAlignment="1">
      <alignment horizontal="center"/>
    </xf>
    <xf numFmtId="0" fontId="8" fillId="2" borderId="31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17" fontId="8" fillId="2" borderId="37" xfId="1" applyNumberFormat="1" applyFont="1" applyFill="1" applyBorder="1" applyAlignment="1">
      <alignment horizontal="center"/>
    </xf>
    <xf numFmtId="0" fontId="8" fillId="2" borderId="38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vertical="center"/>
    </xf>
    <xf numFmtId="0" fontId="4" fillId="6" borderId="40" xfId="1" applyFont="1" applyFill="1" applyBorder="1" applyAlignment="1">
      <alignment horizontal="center" vertical="center"/>
    </xf>
    <xf numFmtId="0" fontId="4" fillId="6" borderId="41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7" borderId="6" xfId="2" applyFont="1" applyFill="1" applyBorder="1"/>
    <xf numFmtId="0" fontId="3" fillId="0" borderId="0" xfId="1" applyFont="1"/>
    <xf numFmtId="0" fontId="4" fillId="7" borderId="7" xfId="2" applyFont="1" applyFill="1" applyBorder="1" applyAlignment="1">
      <alignment horizontal="center" vertical="center"/>
    </xf>
    <xf numFmtId="0" fontId="4" fillId="7" borderId="9" xfId="2" applyFont="1" applyFill="1" applyBorder="1"/>
    <xf numFmtId="0" fontId="4" fillId="7" borderId="10" xfId="2" applyFont="1" applyFill="1" applyBorder="1" applyAlignment="1">
      <alignment horizontal="center"/>
    </xf>
    <xf numFmtId="0" fontId="4" fillId="7" borderId="11" xfId="2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21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17" fontId="4" fillId="5" borderId="30" xfId="1" applyNumberFormat="1" applyFont="1" applyFill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1" applyFont="1" applyBorder="1" applyAlignment="1">
      <alignment horizontal="center"/>
    </xf>
    <xf numFmtId="0" fontId="4" fillId="0" borderId="44" xfId="1" applyFont="1" applyBorder="1" applyAlignment="1">
      <alignment horizontal="center"/>
    </xf>
    <xf numFmtId="0" fontId="4" fillId="0" borderId="45" xfId="1" applyFont="1" applyFill="1" applyBorder="1" applyAlignment="1">
      <alignment vertical="center"/>
    </xf>
    <xf numFmtId="0" fontId="4" fillId="0" borderId="46" xfId="1" applyFont="1" applyBorder="1" applyAlignment="1">
      <alignment horizontal="center"/>
    </xf>
    <xf numFmtId="0" fontId="4" fillId="0" borderId="47" xfId="1" applyFont="1" applyBorder="1" applyAlignment="1">
      <alignment horizontal="center"/>
    </xf>
    <xf numFmtId="0" fontId="4" fillId="5" borderId="48" xfId="1" applyFont="1" applyFill="1" applyBorder="1" applyAlignment="1"/>
    <xf numFmtId="0" fontId="4" fillId="5" borderId="49" xfId="1" applyFont="1" applyFill="1" applyBorder="1" applyAlignment="1">
      <alignment horizontal="center"/>
    </xf>
    <xf numFmtId="0" fontId="4" fillId="8" borderId="0" xfId="1" applyFont="1" applyFill="1" applyBorder="1" applyAlignment="1"/>
    <xf numFmtId="0" fontId="4" fillId="8" borderId="0" xfId="1" applyFont="1" applyFill="1" applyBorder="1" applyAlignment="1">
      <alignment horizontal="center"/>
    </xf>
    <xf numFmtId="0" fontId="4" fillId="5" borderId="38" xfId="1" applyFont="1" applyFill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1" applyFont="1" applyBorder="1" applyAlignment="1">
      <alignment horizontal="center"/>
    </xf>
    <xf numFmtId="0" fontId="4" fillId="0" borderId="50" xfId="1" applyFont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1" applyFont="1" applyBorder="1" applyAlignment="1">
      <alignment horizontal="center"/>
    </xf>
    <xf numFmtId="0" fontId="4" fillId="0" borderId="51" xfId="1" applyFont="1" applyBorder="1" applyAlignment="1">
      <alignment horizontal="center"/>
    </xf>
    <xf numFmtId="0" fontId="4" fillId="0" borderId="45" xfId="1" applyFont="1" applyFill="1" applyBorder="1" applyAlignment="1">
      <alignment horizontal="center" vertical="center"/>
    </xf>
    <xf numFmtId="0" fontId="4" fillId="0" borderId="45" xfId="1" applyFont="1" applyBorder="1" applyAlignment="1">
      <alignment horizontal="center"/>
    </xf>
    <xf numFmtId="0" fontId="4" fillId="0" borderId="52" xfId="1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0" fillId="0" borderId="0" xfId="0" applyFill="1"/>
    <xf numFmtId="0" fontId="11" fillId="0" borderId="53" xfId="0" applyFont="1" applyFill="1" applyBorder="1" applyAlignment="1">
      <alignment horizontal="center"/>
    </xf>
    <xf numFmtId="0" fontId="11" fillId="0" borderId="54" xfId="0" applyFont="1" applyFill="1" applyBorder="1" applyAlignment="1">
      <alignment horizontal="center"/>
    </xf>
    <xf numFmtId="0" fontId="11" fillId="0" borderId="55" xfId="0" applyFont="1" applyFill="1" applyBorder="1" applyAlignment="1">
      <alignment horizontal="center"/>
    </xf>
    <xf numFmtId="14" fontId="12" fillId="0" borderId="0" xfId="0" applyNumberFormat="1" applyFont="1" applyFill="1" applyAlignment="1">
      <alignment horizontal="right"/>
    </xf>
    <xf numFmtId="0" fontId="13" fillId="0" borderId="39" xfId="0" applyFont="1" applyFill="1" applyBorder="1" applyAlignment="1">
      <alignment horizontal="left"/>
    </xf>
    <xf numFmtId="0" fontId="0" fillId="0" borderId="40" xfId="0" applyBorder="1"/>
    <xf numFmtId="0" fontId="0" fillId="0" borderId="41" xfId="0" applyBorder="1" applyAlignment="1">
      <alignment horizontal="center"/>
    </xf>
    <xf numFmtId="0" fontId="13" fillId="0" borderId="34" xfId="0" applyFont="1" applyFill="1" applyBorder="1" applyAlignment="1">
      <alignment horizontal="left"/>
    </xf>
    <xf numFmtId="0" fontId="13" fillId="0" borderId="56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13" fillId="0" borderId="6" xfId="0" applyFont="1" applyFill="1" applyBorder="1" applyAlignment="1">
      <alignment horizontal="left"/>
    </xf>
    <xf numFmtId="0" fontId="0" fillId="0" borderId="7" xfId="0" applyBorder="1"/>
    <xf numFmtId="0" fontId="0" fillId="0" borderId="8" xfId="0" applyFill="1" applyBorder="1" applyAlignment="1">
      <alignment horizontal="center"/>
    </xf>
    <xf numFmtId="0" fontId="13" fillId="0" borderId="9" xfId="0" applyFont="1" applyFill="1" applyBorder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center"/>
    </xf>
    <xf numFmtId="0" fontId="11" fillId="0" borderId="0" xfId="0" applyFont="1" applyFill="1" applyAlignment="1">
      <alignment horizontal="right"/>
    </xf>
    <xf numFmtId="0" fontId="10" fillId="5" borderId="22" xfId="1" applyFont="1" applyFill="1" applyBorder="1" applyAlignment="1">
      <alignment horizontal="center"/>
    </xf>
    <xf numFmtId="14" fontId="14" fillId="0" borderId="0" xfId="0" applyNumberFormat="1" applyFont="1"/>
    <xf numFmtId="0" fontId="0" fillId="0" borderId="0" xfId="0" applyAlignment="1">
      <alignment horizontal="left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190500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250"/>
          <a:ext cx="11334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4"/>
  <sheetViews>
    <sheetView tabSelected="1" workbookViewId="0">
      <selection activeCell="G14" sqref="G14"/>
    </sheetView>
  </sheetViews>
  <sheetFormatPr baseColWidth="10" defaultRowHeight="15" x14ac:dyDescent="0.25"/>
  <cols>
    <col min="1" max="1" width="14.28515625" customWidth="1"/>
    <col min="2" max="2" width="25.85546875" customWidth="1"/>
    <col min="3" max="3" width="30" customWidth="1"/>
    <col min="4" max="4" width="27" customWidth="1"/>
  </cols>
  <sheetData>
    <row r="2" spans="2:10" x14ac:dyDescent="0.25">
      <c r="B2" s="1" t="s">
        <v>0</v>
      </c>
      <c r="C2" s="2" t="s">
        <v>1</v>
      </c>
      <c r="D2" s="2"/>
    </row>
    <row r="3" spans="2:10" x14ac:dyDescent="0.25">
      <c r="B3" s="1"/>
      <c r="C3" s="2" t="s">
        <v>2</v>
      </c>
      <c r="D3" s="2"/>
    </row>
    <row r="4" spans="2:10" x14ac:dyDescent="0.25">
      <c r="B4" s="1"/>
      <c r="C4" s="2" t="s">
        <v>3</v>
      </c>
      <c r="D4" s="2"/>
    </row>
    <row r="5" spans="2:10" ht="15.75" thickBot="1" x14ac:dyDescent="0.3">
      <c r="B5" s="1"/>
      <c r="F5" s="3"/>
    </row>
    <row r="6" spans="2:10" ht="15.75" thickBot="1" x14ac:dyDescent="0.3">
      <c r="B6" s="4"/>
      <c r="C6" s="5" t="s">
        <v>4</v>
      </c>
      <c r="D6" s="6" t="s">
        <v>5</v>
      </c>
      <c r="F6" s="3"/>
    </row>
    <row r="7" spans="2:10" x14ac:dyDescent="0.25">
      <c r="B7" s="7" t="s">
        <v>6</v>
      </c>
      <c r="C7" s="8">
        <f>122+112+411</f>
        <v>645</v>
      </c>
      <c r="D7" s="9">
        <v>37</v>
      </c>
      <c r="F7" s="3"/>
    </row>
    <row r="8" spans="2:10" x14ac:dyDescent="0.25">
      <c r="B8" s="10" t="s">
        <v>7</v>
      </c>
      <c r="C8" s="11">
        <v>167</v>
      </c>
      <c r="D8" s="12">
        <f>11+14</f>
        <v>25</v>
      </c>
      <c r="F8" s="3"/>
    </row>
    <row r="9" spans="2:10" ht="15.75" thickBot="1" x14ac:dyDescent="0.3">
      <c r="B9" s="13" t="s">
        <v>8</v>
      </c>
      <c r="C9" s="14">
        <f>SUM(C7:C8)</f>
        <v>812</v>
      </c>
      <c r="D9" s="15">
        <f>SUM(D7:D8)</f>
        <v>62</v>
      </c>
      <c r="E9" s="3"/>
      <c r="F9" s="3"/>
    </row>
    <row r="10" spans="2:10" ht="15.75" thickBot="1" x14ac:dyDescent="0.3">
      <c r="B10" s="1"/>
      <c r="E10" s="3"/>
    </row>
    <row r="11" spans="2:10" x14ac:dyDescent="0.25">
      <c r="B11" s="16" t="s">
        <v>9</v>
      </c>
      <c r="C11" s="17"/>
      <c r="D11" s="18"/>
      <c r="E11" s="3"/>
    </row>
    <row r="12" spans="2:10" ht="15.75" thickBot="1" x14ac:dyDescent="0.3">
      <c r="B12" s="19" t="s">
        <v>10</v>
      </c>
      <c r="C12" s="20" t="s">
        <v>4</v>
      </c>
      <c r="D12" s="21" t="s">
        <v>5</v>
      </c>
      <c r="E12" s="3"/>
    </row>
    <row r="13" spans="2:10" x14ac:dyDescent="0.25">
      <c r="B13" s="22" t="s">
        <v>11</v>
      </c>
      <c r="C13" s="23">
        <f>21+42+7+17+15+7</f>
        <v>109</v>
      </c>
      <c r="D13" s="24">
        <f>2+13+4+7+6+3</f>
        <v>35</v>
      </c>
      <c r="E13" s="25"/>
    </row>
    <row r="14" spans="2:10" x14ac:dyDescent="0.25">
      <c r="B14" s="26" t="s">
        <v>12</v>
      </c>
      <c r="C14" s="27">
        <f>5+1+1</f>
        <v>7</v>
      </c>
      <c r="D14" s="28">
        <f>1</f>
        <v>1</v>
      </c>
      <c r="E14" s="3"/>
    </row>
    <row r="15" spans="2:10" x14ac:dyDescent="0.25">
      <c r="B15" s="26" t="s">
        <v>13</v>
      </c>
      <c r="C15" s="29"/>
      <c r="D15" s="28"/>
      <c r="E15" s="3"/>
      <c r="J15" t="s">
        <v>14</v>
      </c>
    </row>
    <row r="16" spans="2:10" x14ac:dyDescent="0.25">
      <c r="B16" s="26" t="s">
        <v>15</v>
      </c>
      <c r="C16" s="29"/>
      <c r="D16" s="28"/>
      <c r="E16" s="3"/>
    </row>
    <row r="17" spans="2:6" x14ac:dyDescent="0.25">
      <c r="B17" s="26" t="s">
        <v>16</v>
      </c>
      <c r="C17" s="29"/>
      <c r="D17" s="28"/>
      <c r="E17" s="3"/>
    </row>
    <row r="18" spans="2:6" x14ac:dyDescent="0.25">
      <c r="B18" s="26" t="s">
        <v>17</v>
      </c>
      <c r="C18" s="29"/>
      <c r="D18" s="28"/>
      <c r="E18" s="3"/>
    </row>
    <row r="19" spans="2:6" x14ac:dyDescent="0.25">
      <c r="B19" s="26" t="s">
        <v>18</v>
      </c>
      <c r="C19" s="29">
        <f>6</f>
        <v>6</v>
      </c>
      <c r="D19" s="28">
        <v>1</v>
      </c>
      <c r="E19" s="3"/>
    </row>
    <row r="20" spans="2:6" x14ac:dyDescent="0.25">
      <c r="B20" s="30" t="s">
        <v>19</v>
      </c>
      <c r="C20" s="31">
        <v>112</v>
      </c>
      <c r="D20" s="32">
        <v>14</v>
      </c>
      <c r="E20" s="3"/>
    </row>
    <row r="21" spans="2:6" ht="15.75" thickBot="1" x14ac:dyDescent="0.3">
      <c r="B21" s="33" t="s">
        <v>20</v>
      </c>
      <c r="C21" s="34">
        <v>167</v>
      </c>
      <c r="D21" s="35">
        <v>11</v>
      </c>
      <c r="E21" s="3"/>
      <c r="F21" s="3"/>
    </row>
    <row r="22" spans="2:6" ht="15.75" thickBot="1" x14ac:dyDescent="0.3">
      <c r="B22" s="36" t="s">
        <v>8</v>
      </c>
      <c r="C22" s="37">
        <f>SUM(C13:C21)</f>
        <v>401</v>
      </c>
      <c r="D22" s="38">
        <f>SUM(D13:D21)</f>
        <v>62</v>
      </c>
      <c r="E22" s="3"/>
      <c r="F22" s="3"/>
    </row>
    <row r="23" spans="2:6" ht="15.75" thickBot="1" x14ac:dyDescent="0.3">
      <c r="B23" s="39"/>
      <c r="C23" s="40"/>
      <c r="D23" s="41"/>
      <c r="E23" s="3"/>
      <c r="F23" s="3"/>
    </row>
    <row r="24" spans="2:6" x14ac:dyDescent="0.25">
      <c r="B24" s="42" t="s">
        <v>21</v>
      </c>
      <c r="C24" s="43"/>
      <c r="D24" s="44"/>
      <c r="E24" s="3"/>
    </row>
    <row r="25" spans="2:6" ht="15.75" thickBot="1" x14ac:dyDescent="0.3">
      <c r="B25" s="45"/>
      <c r="C25" s="46"/>
      <c r="D25" s="47"/>
      <c r="E25" s="3"/>
      <c r="F25" s="3"/>
    </row>
    <row r="26" spans="2:6" ht="15.75" thickBot="1" x14ac:dyDescent="0.3">
      <c r="B26" s="48" t="s">
        <v>22</v>
      </c>
      <c r="C26" s="49" t="s">
        <v>4</v>
      </c>
      <c r="D26" s="50" t="s">
        <v>5</v>
      </c>
      <c r="E26" s="3"/>
    </row>
    <row r="27" spans="2:6" x14ac:dyDescent="0.25">
      <c r="B27" s="51" t="s">
        <v>23</v>
      </c>
      <c r="C27" s="52">
        <f>16+36+6+10+8+8</f>
        <v>84</v>
      </c>
      <c r="D27" s="53">
        <f>1+10+4+2+4+3</f>
        <v>24</v>
      </c>
      <c r="E27" s="3"/>
    </row>
    <row r="28" spans="2:6" x14ac:dyDescent="0.25">
      <c r="B28" s="54" t="s">
        <v>24</v>
      </c>
      <c r="C28" s="55">
        <f>4+1+3+3</f>
        <v>11</v>
      </c>
      <c r="D28" s="56">
        <f>1+2+1</f>
        <v>4</v>
      </c>
      <c r="E28" s="3"/>
    </row>
    <row r="29" spans="2:6" x14ac:dyDescent="0.25">
      <c r="B29" s="54" t="s">
        <v>25</v>
      </c>
      <c r="C29" s="55">
        <f>1</f>
        <v>1</v>
      </c>
      <c r="D29" s="56"/>
      <c r="E29" s="3"/>
    </row>
    <row r="30" spans="2:6" x14ac:dyDescent="0.25">
      <c r="B30" s="54" t="s">
        <v>26</v>
      </c>
      <c r="C30" s="55">
        <f>2+2</f>
        <v>4</v>
      </c>
      <c r="D30" s="56">
        <f>1</f>
        <v>1</v>
      </c>
      <c r="E30" s="3"/>
    </row>
    <row r="31" spans="2:6" x14ac:dyDescent="0.25">
      <c r="B31" s="54" t="s">
        <v>27</v>
      </c>
      <c r="C31" s="55">
        <f>1</f>
        <v>1</v>
      </c>
      <c r="D31" s="56"/>
      <c r="E31" s="3"/>
    </row>
    <row r="32" spans="2:6" x14ac:dyDescent="0.25">
      <c r="B32" s="54" t="s">
        <v>28</v>
      </c>
      <c r="C32" s="55">
        <f>3+3+1</f>
        <v>7</v>
      </c>
      <c r="D32" s="56">
        <f>2+1</f>
        <v>3</v>
      </c>
      <c r="E32" s="3"/>
    </row>
    <row r="33" spans="2:11" x14ac:dyDescent="0.25">
      <c r="B33" s="54" t="s">
        <v>29</v>
      </c>
      <c r="C33" s="55">
        <f>1+3+3</f>
        <v>7</v>
      </c>
      <c r="D33" s="28">
        <f>1</f>
        <v>1</v>
      </c>
      <c r="E33" s="3"/>
    </row>
    <row r="34" spans="2:11" x14ac:dyDescent="0.25">
      <c r="B34" s="57" t="s">
        <v>30</v>
      </c>
      <c r="C34" s="55">
        <f>1+2+3+1</f>
        <v>7</v>
      </c>
      <c r="D34" s="28">
        <f>1+1+2</f>
        <v>4</v>
      </c>
      <c r="E34" s="3"/>
    </row>
    <row r="35" spans="2:11" ht="15.75" thickBot="1" x14ac:dyDescent="0.3">
      <c r="B35" s="58" t="s">
        <v>31</v>
      </c>
      <c r="C35" s="59"/>
      <c r="D35" s="35"/>
      <c r="E35" s="3"/>
    </row>
    <row r="36" spans="2:11" ht="15.75" thickBot="1" x14ac:dyDescent="0.3">
      <c r="B36" s="36" t="s">
        <v>8</v>
      </c>
      <c r="C36" s="37">
        <f>SUM(C27:C35)</f>
        <v>122</v>
      </c>
      <c r="D36" s="60">
        <f>SUM(D27:D35)</f>
        <v>37</v>
      </c>
      <c r="E36" s="3"/>
    </row>
    <row r="37" spans="2:11" ht="18.75" thickBot="1" x14ac:dyDescent="0.3">
      <c r="B37" s="61" t="s">
        <v>32</v>
      </c>
      <c r="C37" s="61"/>
      <c r="D37" s="61"/>
      <c r="E37" s="3"/>
    </row>
    <row r="38" spans="2:11" ht="15.75" thickBot="1" x14ac:dyDescent="0.3">
      <c r="B38" s="62" t="s">
        <v>33</v>
      </c>
      <c r="C38" s="63"/>
      <c r="D38" s="64"/>
      <c r="E38" s="3"/>
    </row>
    <row r="39" spans="2:11" ht="15.75" thickBot="1" x14ac:dyDescent="0.3">
      <c r="B39" s="65" t="s">
        <v>10</v>
      </c>
      <c r="C39" s="66" t="s">
        <v>4</v>
      </c>
      <c r="D39" s="67" t="s">
        <v>5</v>
      </c>
      <c r="E39" s="3"/>
    </row>
    <row r="40" spans="2:11" x14ac:dyDescent="0.25">
      <c r="B40" s="68" t="s">
        <v>34</v>
      </c>
      <c r="C40" s="69">
        <v>22</v>
      </c>
      <c r="D40" s="70">
        <v>7</v>
      </c>
      <c r="E40" s="3"/>
    </row>
    <row r="41" spans="2:11" x14ac:dyDescent="0.25">
      <c r="B41" s="71" t="s">
        <v>35</v>
      </c>
      <c r="C41" s="72">
        <v>27</v>
      </c>
      <c r="D41" s="73">
        <v>3</v>
      </c>
      <c r="E41" s="3"/>
    </row>
    <row r="42" spans="2:11" x14ac:dyDescent="0.25">
      <c r="B42" s="74" t="s">
        <v>36</v>
      </c>
      <c r="C42" s="75">
        <v>16</v>
      </c>
      <c r="D42" s="76">
        <v>7</v>
      </c>
      <c r="E42" s="3"/>
      <c r="G42" s="77"/>
    </row>
    <row r="43" spans="2:11" x14ac:dyDescent="0.25">
      <c r="B43" s="74" t="s">
        <v>37</v>
      </c>
      <c r="C43" s="75">
        <v>7</v>
      </c>
      <c r="D43" s="78">
        <v>4</v>
      </c>
      <c r="E43" s="3"/>
      <c r="G43" s="77"/>
      <c r="J43" s="77"/>
      <c r="K43" s="77"/>
    </row>
    <row r="44" spans="2:11" x14ac:dyDescent="0.25">
      <c r="B44" s="79" t="s">
        <v>38</v>
      </c>
      <c r="C44" s="75">
        <v>8</v>
      </c>
      <c r="D44" s="78">
        <v>3</v>
      </c>
      <c r="E44" s="80"/>
      <c r="G44" s="77"/>
      <c r="J44" s="77"/>
      <c r="K44" s="77"/>
    </row>
    <row r="45" spans="2:11" x14ac:dyDescent="0.25">
      <c r="B45" s="79" t="s">
        <v>39</v>
      </c>
      <c r="C45" s="81">
        <v>42</v>
      </c>
      <c r="D45" s="76">
        <v>13</v>
      </c>
      <c r="E45" s="3"/>
      <c r="G45" s="77"/>
      <c r="J45" s="77"/>
      <c r="K45" s="77"/>
    </row>
    <row r="46" spans="2:11" ht="15.75" thickBot="1" x14ac:dyDescent="0.3">
      <c r="B46" s="82" t="s">
        <v>20</v>
      </c>
      <c r="C46" s="83"/>
      <c r="D46" s="84"/>
      <c r="E46" s="3"/>
      <c r="G46" s="77"/>
      <c r="J46" s="77"/>
      <c r="K46" s="77"/>
    </row>
    <row r="47" spans="2:11" ht="15.75" thickBot="1" x14ac:dyDescent="0.3">
      <c r="B47" s="85" t="s">
        <v>8</v>
      </c>
      <c r="C47" s="86">
        <f>SUM(C40:C46)</f>
        <v>122</v>
      </c>
      <c r="D47" s="87">
        <f>SUM(D40:D46)</f>
        <v>37</v>
      </c>
      <c r="E47" s="3"/>
      <c r="G47" s="77"/>
      <c r="J47" s="77"/>
      <c r="K47" s="77"/>
    </row>
    <row r="48" spans="2:11" ht="15.75" thickBot="1" x14ac:dyDescent="0.3">
      <c r="B48" s="88" t="s">
        <v>40</v>
      </c>
      <c r="C48" s="89"/>
      <c r="D48" s="90"/>
      <c r="E48" s="3"/>
      <c r="G48" s="77"/>
      <c r="J48" s="77"/>
      <c r="K48" s="77"/>
    </row>
    <row r="49" spans="2:11" ht="15.75" thickBot="1" x14ac:dyDescent="0.3">
      <c r="B49" s="48" t="s">
        <v>10</v>
      </c>
      <c r="C49" s="91" t="s">
        <v>4</v>
      </c>
      <c r="D49" s="50" t="s">
        <v>5</v>
      </c>
      <c r="E49" s="3"/>
      <c r="G49" s="77"/>
      <c r="J49" s="77"/>
      <c r="K49" s="77"/>
    </row>
    <row r="50" spans="2:11" x14ac:dyDescent="0.25">
      <c r="B50" s="92" t="s">
        <v>41</v>
      </c>
      <c r="C50" s="93">
        <f>15+21+6+8+13+6</f>
        <v>69</v>
      </c>
      <c r="D50" s="94">
        <f>8+1+5+5+3+2</f>
        <v>24</v>
      </c>
      <c r="E50" s="3"/>
      <c r="G50" s="77"/>
      <c r="J50" s="77"/>
      <c r="K50" s="77"/>
    </row>
    <row r="51" spans="2:11" ht="15.75" thickBot="1" x14ac:dyDescent="0.3">
      <c r="B51" s="95" t="s">
        <v>42</v>
      </c>
      <c r="C51" s="96">
        <f>12+21+1+14+3+2</f>
        <v>53</v>
      </c>
      <c r="D51" s="97">
        <f>5+3+2+2+1</f>
        <v>13</v>
      </c>
      <c r="E51" s="3"/>
      <c r="G51" s="77"/>
    </row>
    <row r="52" spans="2:11" ht="15.75" thickBot="1" x14ac:dyDescent="0.3">
      <c r="B52" s="98" t="s">
        <v>8</v>
      </c>
      <c r="C52" s="38">
        <f>SUM(C50:C51)</f>
        <v>122</v>
      </c>
      <c r="D52" s="99">
        <f>SUM(D50:D51)</f>
        <v>37</v>
      </c>
      <c r="E52" s="3"/>
      <c r="G52" s="77"/>
    </row>
    <row r="53" spans="2:11" x14ac:dyDescent="0.25">
      <c r="B53" s="100"/>
      <c r="C53" s="101"/>
      <c r="D53" s="101"/>
      <c r="E53" s="3"/>
      <c r="G53" s="77"/>
    </row>
    <row r="54" spans="2:11" ht="15.75" thickBot="1" x14ac:dyDescent="0.3">
      <c r="B54" s="41"/>
      <c r="C54" s="41"/>
      <c r="D54" s="41"/>
      <c r="E54" s="25"/>
      <c r="G54" s="77"/>
    </row>
    <row r="55" spans="2:11" ht="15.75" thickBot="1" x14ac:dyDescent="0.3">
      <c r="B55" s="88" t="s">
        <v>43</v>
      </c>
      <c r="C55" s="89"/>
      <c r="D55" s="90"/>
      <c r="E55" s="3"/>
      <c r="G55" s="77"/>
    </row>
    <row r="56" spans="2:11" ht="15.75" thickBot="1" x14ac:dyDescent="0.3">
      <c r="B56" s="48" t="s">
        <v>44</v>
      </c>
      <c r="C56" s="91" t="s">
        <v>4</v>
      </c>
      <c r="D56" s="102" t="s">
        <v>5</v>
      </c>
      <c r="E56" s="3"/>
      <c r="G56" s="77"/>
    </row>
    <row r="57" spans="2:11" x14ac:dyDescent="0.25">
      <c r="B57" s="103" t="s">
        <v>45</v>
      </c>
      <c r="C57" s="104">
        <f>2</f>
        <v>2</v>
      </c>
      <c r="D57" s="105">
        <f>1</f>
        <v>1</v>
      </c>
      <c r="E57" s="3"/>
    </row>
    <row r="58" spans="2:11" x14ac:dyDescent="0.25">
      <c r="B58" s="106" t="s">
        <v>46</v>
      </c>
      <c r="C58" s="107">
        <f>2+3+1+1</f>
        <v>7</v>
      </c>
      <c r="D58" s="108">
        <f>1+2</f>
        <v>3</v>
      </c>
      <c r="E58" s="3"/>
    </row>
    <row r="59" spans="2:11" x14ac:dyDescent="0.25">
      <c r="B59" s="106" t="s">
        <v>47</v>
      </c>
      <c r="C59" s="107">
        <f>6+17+1+8+8+2</f>
        <v>42</v>
      </c>
      <c r="D59" s="108">
        <f>3+1+2+2+2</f>
        <v>10</v>
      </c>
      <c r="E59" s="3"/>
    </row>
    <row r="60" spans="2:11" x14ac:dyDescent="0.25">
      <c r="B60" s="106" t="s">
        <v>48</v>
      </c>
      <c r="C60" s="107">
        <f>7+9+2+1+2</f>
        <v>21</v>
      </c>
      <c r="D60" s="108">
        <f>6+3+1+1+2</f>
        <v>13</v>
      </c>
      <c r="E60" s="3"/>
    </row>
    <row r="61" spans="2:11" x14ac:dyDescent="0.25">
      <c r="B61" s="106" t="s">
        <v>49</v>
      </c>
      <c r="C61" s="107">
        <f>6+6+2+6+3+2</f>
        <v>25</v>
      </c>
      <c r="D61" s="108">
        <f>3+2+1+1</f>
        <v>7</v>
      </c>
      <c r="E61" s="3"/>
    </row>
    <row r="62" spans="2:11" x14ac:dyDescent="0.25">
      <c r="B62" s="106" t="s">
        <v>50</v>
      </c>
      <c r="C62" s="107">
        <f>6+4+3+4+1+1</f>
        <v>19</v>
      </c>
      <c r="D62" s="108">
        <f>1+1</f>
        <v>2</v>
      </c>
      <c r="E62" s="3"/>
    </row>
    <row r="63" spans="2:11" x14ac:dyDescent="0.25">
      <c r="B63" s="106" t="s">
        <v>51</v>
      </c>
      <c r="C63" s="107">
        <f>3+1+1+1</f>
        <v>6</v>
      </c>
      <c r="D63" s="108">
        <f>1</f>
        <v>1</v>
      </c>
      <c r="E63" s="3"/>
    </row>
    <row r="64" spans="2:11" x14ac:dyDescent="0.25">
      <c r="B64" s="106" t="s">
        <v>52</v>
      </c>
      <c r="C64" s="107"/>
      <c r="D64" s="108"/>
      <c r="E64" s="3"/>
    </row>
    <row r="65" spans="1:5" ht="16.5" thickBot="1" x14ac:dyDescent="0.3">
      <c r="B65" s="109" t="s">
        <v>53</v>
      </c>
      <c r="C65" s="110"/>
      <c r="D65" s="111"/>
      <c r="E65" s="3"/>
    </row>
    <row r="66" spans="1:5" ht="15.75" thickBot="1" x14ac:dyDescent="0.3">
      <c r="B66" s="98" t="s">
        <v>8</v>
      </c>
      <c r="C66" s="38">
        <f>SUM(C57:C65)</f>
        <v>122</v>
      </c>
      <c r="D66" s="99">
        <f>SUM(D57:D65)</f>
        <v>37</v>
      </c>
    </row>
    <row r="67" spans="1:5" ht="18" x14ac:dyDescent="0.25">
      <c r="B67" s="61" t="s">
        <v>54</v>
      </c>
      <c r="C67" s="61"/>
      <c r="D67" s="61"/>
    </row>
    <row r="68" spans="1:5" x14ac:dyDescent="0.25">
      <c r="B68" s="112"/>
      <c r="C68" s="112"/>
      <c r="D68" s="112"/>
    </row>
    <row r="69" spans="1:5" ht="15.75" thickBot="1" x14ac:dyDescent="0.3"/>
    <row r="70" spans="1:5" ht="16.5" thickBot="1" x14ac:dyDescent="0.3">
      <c r="A70" s="113"/>
      <c r="B70" s="114" t="s">
        <v>55</v>
      </c>
      <c r="C70" s="115"/>
      <c r="D70" s="116" t="s">
        <v>56</v>
      </c>
    </row>
    <row r="71" spans="1:5" x14ac:dyDescent="0.25">
      <c r="A71" s="117">
        <v>44475</v>
      </c>
      <c r="B71" s="118" t="s">
        <v>57</v>
      </c>
      <c r="C71" s="119"/>
      <c r="D71" s="120">
        <v>4</v>
      </c>
    </row>
    <row r="72" spans="1:5" x14ac:dyDescent="0.25">
      <c r="A72" s="117"/>
      <c r="B72" s="121" t="s">
        <v>58</v>
      </c>
      <c r="C72" s="122"/>
      <c r="D72" s="123">
        <v>2</v>
      </c>
    </row>
    <row r="73" spans="1:5" x14ac:dyDescent="0.25">
      <c r="A73" s="117">
        <v>44480</v>
      </c>
      <c r="B73" s="124" t="s">
        <v>59</v>
      </c>
      <c r="C73" s="125"/>
      <c r="D73" s="123">
        <v>15</v>
      </c>
    </row>
    <row r="74" spans="1:5" x14ac:dyDescent="0.25">
      <c r="A74" s="117">
        <v>44482</v>
      </c>
      <c r="B74" s="124" t="s">
        <v>57</v>
      </c>
      <c r="C74" s="125"/>
      <c r="D74" s="123">
        <v>8</v>
      </c>
    </row>
    <row r="75" spans="1:5" x14ac:dyDescent="0.25">
      <c r="A75" s="117"/>
      <c r="B75" s="124" t="s">
        <v>60</v>
      </c>
      <c r="C75" s="125"/>
      <c r="D75" s="123">
        <v>3</v>
      </c>
    </row>
    <row r="76" spans="1:5" x14ac:dyDescent="0.25">
      <c r="A76" s="117">
        <v>44487</v>
      </c>
      <c r="B76" s="124" t="s">
        <v>59</v>
      </c>
      <c r="C76" s="125"/>
      <c r="D76" s="123">
        <v>5</v>
      </c>
    </row>
    <row r="77" spans="1:5" x14ac:dyDescent="0.25">
      <c r="A77" s="117">
        <v>44489</v>
      </c>
      <c r="B77" s="124" t="s">
        <v>57</v>
      </c>
      <c r="C77" s="125"/>
      <c r="D77" s="123">
        <v>3</v>
      </c>
    </row>
    <row r="78" spans="1:5" x14ac:dyDescent="0.25">
      <c r="A78" s="117"/>
      <c r="B78" s="121" t="s">
        <v>61</v>
      </c>
      <c r="C78" s="122"/>
      <c r="D78" s="123">
        <v>5</v>
      </c>
    </row>
    <row r="79" spans="1:5" x14ac:dyDescent="0.25">
      <c r="A79" s="117">
        <v>44490</v>
      </c>
      <c r="B79" s="121" t="s">
        <v>62</v>
      </c>
      <c r="C79" s="122"/>
      <c r="D79" s="126">
        <v>341</v>
      </c>
    </row>
    <row r="80" spans="1:5" x14ac:dyDescent="0.25">
      <c r="A80" s="117">
        <v>44494</v>
      </c>
      <c r="B80" s="121" t="s">
        <v>63</v>
      </c>
      <c r="C80" s="122"/>
      <c r="D80" s="123"/>
    </row>
    <row r="81" spans="1:4" x14ac:dyDescent="0.25">
      <c r="A81" s="117">
        <v>44496</v>
      </c>
      <c r="B81" s="124" t="s">
        <v>57</v>
      </c>
      <c r="C81" s="125"/>
      <c r="D81" s="126">
        <v>19</v>
      </c>
    </row>
    <row r="82" spans="1:4" ht="15.75" thickBot="1" x14ac:dyDescent="0.3">
      <c r="A82" s="117"/>
      <c r="B82" s="127" t="s">
        <v>64</v>
      </c>
      <c r="C82" s="128"/>
      <c r="D82" s="129">
        <v>6</v>
      </c>
    </row>
    <row r="83" spans="1:4" ht="25.5" customHeight="1" thickBot="1" x14ac:dyDescent="0.3">
      <c r="B83" s="4"/>
      <c r="C83" s="130" t="s">
        <v>8</v>
      </c>
      <c r="D83" s="131">
        <f>SUM(D71:D82)</f>
        <v>411</v>
      </c>
    </row>
    <row r="84" spans="1:4" x14ac:dyDescent="0.25">
      <c r="A84" s="132"/>
      <c r="C84" s="133"/>
    </row>
  </sheetData>
  <mergeCells count="15">
    <mergeCell ref="B78:C78"/>
    <mergeCell ref="B79:C79"/>
    <mergeCell ref="B80:C80"/>
    <mergeCell ref="B38:D38"/>
    <mergeCell ref="B48:D48"/>
    <mergeCell ref="B55:D55"/>
    <mergeCell ref="B67:D67"/>
    <mergeCell ref="B70:C70"/>
    <mergeCell ref="B72:C72"/>
    <mergeCell ref="C2:D2"/>
    <mergeCell ref="C3:D3"/>
    <mergeCell ref="C4:D4"/>
    <mergeCell ref="B11:D11"/>
    <mergeCell ref="B24:D25"/>
    <mergeCell ref="B37:D37"/>
  </mergeCells>
  <pageMargins left="0" right="0" top="0" bottom="0" header="0.31496062992125984" footer="0.31496062992125984"/>
  <pageSetup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2021-11-10T20:49:00Z</dcterms:created>
  <dcterms:modified xsi:type="dcterms:W3CDTF">2021-11-10T20:49:41Z</dcterms:modified>
</cp:coreProperties>
</file>