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la.castro\Downloads\"/>
    </mc:Choice>
  </mc:AlternateContent>
  <bookViews>
    <workbookView xWindow="0" yWindow="0" windowWidth="17325" windowHeight="8190"/>
  </bookViews>
  <sheets>
    <sheet name="AGOSTO 23" sheetId="9" r:id="rId1"/>
  </sheets>
  <calcPr calcId="162913"/>
  <extLst>
    <ext uri="GoogleSheetsCustomDataVersion2">
      <go:sheetsCustomData xmlns:go="http://customooxmlschemas.google.com/" r:id="rId13" roundtripDataChecksum="gk2To2VG8vgPBlgbWUQqTZiVO57eLtJZ7jOJ6BhKyEU="/>
    </ext>
  </extLst>
</workbook>
</file>

<file path=xl/calcChain.xml><?xml version="1.0" encoding="utf-8"?>
<calcChain xmlns="http://schemas.openxmlformats.org/spreadsheetml/2006/main">
  <c r="D111" i="9" l="1"/>
  <c r="D100" i="9"/>
  <c r="D73" i="9"/>
  <c r="C73" i="9"/>
  <c r="D69" i="9"/>
  <c r="C67" i="9"/>
  <c r="D66" i="9"/>
  <c r="C66" i="9"/>
  <c r="D65" i="9"/>
  <c r="C65" i="9"/>
  <c r="D64" i="9"/>
  <c r="C64" i="9"/>
  <c r="D63" i="9"/>
  <c r="C63" i="9"/>
  <c r="D62" i="9"/>
  <c r="C62" i="9"/>
  <c r="D61" i="9"/>
  <c r="C61" i="9"/>
  <c r="C69" i="9" s="1"/>
  <c r="C60" i="9"/>
  <c r="D51" i="9"/>
  <c r="C51" i="9"/>
  <c r="D50" i="9"/>
  <c r="D52" i="9" s="1"/>
  <c r="C50" i="9"/>
  <c r="C52" i="9" s="1"/>
  <c r="C45" i="9"/>
  <c r="C43" i="9"/>
  <c r="C42" i="9"/>
  <c r="D41" i="9"/>
  <c r="C41" i="9"/>
  <c r="D40" i="9"/>
  <c r="C40" i="9"/>
  <c r="C39" i="9"/>
  <c r="D38" i="9"/>
  <c r="C38" i="9"/>
  <c r="D37" i="9"/>
  <c r="C37" i="9"/>
  <c r="D36" i="9"/>
  <c r="C36" i="9"/>
  <c r="D35" i="9"/>
  <c r="D46" i="9" s="1"/>
  <c r="C35" i="9"/>
  <c r="C46" i="9" s="1"/>
  <c r="C30" i="9"/>
  <c r="D23" i="9"/>
  <c r="C23" i="9"/>
  <c r="D14" i="9"/>
  <c r="C14" i="9"/>
  <c r="D8" i="9"/>
  <c r="C8" i="9"/>
</calcChain>
</file>

<file path=xl/sharedStrings.xml><?xml version="1.0" encoding="utf-8"?>
<sst xmlns="http://schemas.openxmlformats.org/spreadsheetml/2006/main" count="124" uniqueCount="103">
  <si>
    <t>BRIGADAS ATENDIDAS</t>
  </si>
  <si>
    <t>TOTAL</t>
  </si>
  <si>
    <t>SECRETARÍA DE DESARROLLO ECONÓMICO</t>
  </si>
  <si>
    <t>DIRECCIÓN DE PROMOCIÓN DE INVERSIONES Y EMPLEO</t>
  </si>
  <si>
    <t>INDICADORES MENSUALES</t>
  </si>
  <si>
    <t>SOLICITUDES ATENDIDAS</t>
  </si>
  <si>
    <t>COLOCADOS EN BOLSA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</si>
  <si>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</si>
  <si>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</si>
  <si>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</si>
  <si>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</si>
  <si>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</si>
  <si>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</si>
  <si>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</si>
  <si>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</si>
  <si>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</si>
  <si>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Ferias de empleo</t>
  </si>
  <si>
    <t>Ciudadanos atendidos con discapacidad</t>
  </si>
  <si>
    <t>Página de Bolsa de Empleo</t>
  </si>
  <si>
    <t>Redes sociales y correo</t>
  </si>
  <si>
    <t>Atención a Empresas (colocados)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</si>
  <si>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</si>
  <si>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</si>
  <si>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</si>
  <si>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</si>
  <si>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</si>
  <si>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</si>
  <si>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>Ferias de Empleo</t>
  </si>
  <si>
    <t>parte inferior del reporte.</t>
  </si>
  <si>
    <t>INFORMACIÓN DESGLOSADA</t>
  </si>
  <si>
    <t>POR MUNICIPIO</t>
  </si>
  <si>
    <t>Solicitudes</t>
  </si>
  <si>
    <t>Apodaca</t>
  </si>
  <si>
    <t>Escobedo</t>
  </si>
  <si>
    <t>Guadalupe</t>
  </si>
  <si>
    <t>García</t>
  </si>
  <si>
    <t>Juarez</t>
  </si>
  <si>
    <t>Monterrey</t>
  </si>
  <si>
    <t>San Nicolás</t>
  </si>
  <si>
    <t>Santa Catarina</t>
  </si>
  <si>
    <t>San Pedro</t>
  </si>
  <si>
    <t>Sin información</t>
  </si>
  <si>
    <t>Otros</t>
  </si>
  <si>
    <t>POR SEXO</t>
  </si>
  <si>
    <t>Masculino</t>
  </si>
  <si>
    <t>Femenino</t>
  </si>
  <si>
    <t>POR RANGO DE EDAD</t>
  </si>
  <si>
    <t>16-17 (Menores de edad)</t>
  </si>
  <si>
    <t>18-20</t>
  </si>
  <si>
    <t>21-30</t>
  </si>
  <si>
    <t>31-40</t>
  </si>
  <si>
    <t>41-50</t>
  </si>
  <si>
    <t>51-60</t>
  </si>
  <si>
    <t>61-70</t>
  </si>
  <si>
    <t>70 o más (Tercera edad)</t>
  </si>
  <si>
    <t>DESGLOSE DE ATENCIÓN POR CENTRO</t>
  </si>
  <si>
    <t>Pabellón M (María Elena Contreras, Dulce Medina)</t>
  </si>
  <si>
    <t>Parque Túcan (Sara Ortega)</t>
  </si>
  <si>
    <t>Garza Sada (Yazmín Vensor)</t>
  </si>
  <si>
    <t>Parque Aztlán (Carmen Ortega)</t>
  </si>
  <si>
    <t>VACANTES TOTALES</t>
  </si>
  <si>
    <t>FECHA</t>
  </si>
  <si>
    <t>LUGAR</t>
  </si>
  <si>
    <t>ATENDIDOS</t>
  </si>
  <si>
    <t>PLANTA BAJA DE PALACIO MUNICIPAL</t>
  </si>
  <si>
    <t>PARQUE ALAMEDA</t>
  </si>
  <si>
    <t>PASEO MORELOS</t>
  </si>
  <si>
    <t>CENTRAL DE AUTOBUSES</t>
  </si>
  <si>
    <t>BRIGADAS Y FERIA REALIZADAS</t>
  </si>
  <si>
    <t>BOLSA DE EMPLEO  = CIAC                                                                                                                                                AGOSTO 2023</t>
  </si>
  <si>
    <t>MIÉRCOLES / 02 DE AGOSTO 2023</t>
  </si>
  <si>
    <t>JUEVES / 03 DE AGOSTO 2023</t>
  </si>
  <si>
    <t>CABILDO (COL. SANTOS CANTÚ SALINAS)</t>
  </si>
  <si>
    <t>VIERNES / 04 DE AGOSTO 2023</t>
  </si>
  <si>
    <t>DIF (GIMNASIO VALLE DEL MIRADOR)</t>
  </si>
  <si>
    <t>MARTES / 08 DE AGOSTO 2023</t>
  </si>
  <si>
    <t>DIF (GIMNASIO BICENTENARIO, COL. ALIANZA)</t>
  </si>
  <si>
    <t>MIÉRCOLES / 09 DE AGOSTO 2023</t>
  </si>
  <si>
    <t>JUEVES / 10 DE AGOSTO 2023</t>
  </si>
  <si>
    <t>CABILDO (MERCADO DÍAZ ORDAZ)</t>
  </si>
  <si>
    <t>VIERNES / 11 DE AGOSTO 2023</t>
  </si>
  <si>
    <t>DIF (GIMNASIO VALLE DE INFONAVIT)</t>
  </si>
  <si>
    <t>MIÉRCOLES / 16 DE AGOSTO 2023</t>
  </si>
  <si>
    <t>JUEVES / 17 DE AGOSTO 2023</t>
  </si>
  <si>
    <t>CABILDO ( COL. 7 DE NOVIEMBRE)</t>
  </si>
  <si>
    <t>MIÉRCOLES / 23 DE AGOSTO 2023</t>
  </si>
  <si>
    <t>JUEVES / 24 DE AGOSTO 2023</t>
  </si>
  <si>
    <t>CABILDO (COL. INDEPENDENCIA)</t>
  </si>
  <si>
    <t>SÁBADO /26 DE AGOSTO 2023</t>
  </si>
  <si>
    <t>MONTERREY ME CUIDA (PARQUE CANOAS)</t>
  </si>
  <si>
    <t>MIÉRCOLES / 30 DE AGOSTO 2023</t>
  </si>
  <si>
    <t>JUEVES / 31 DE AGOSTO 2023</t>
  </si>
  <si>
    <t>CABILDO (COL. SIERRA VENTANA)</t>
  </si>
  <si>
    <t>BRIGADA DE EMPLEO / 01 DE AGOSTO 2023</t>
  </si>
  <si>
    <t>COL. ALIANZA</t>
  </si>
  <si>
    <t>BRIGADA DE EMPLEO / 07 DE AGOSTO 2023</t>
  </si>
  <si>
    <t>BRIGADA DE EMPLEO / 08 DE AGOSTO 2023</t>
  </si>
  <si>
    <t>BRIGADA DE EMPLEO / 15 DE AGOSTO 2023</t>
  </si>
  <si>
    <t>ESTACIONAMIENTO WALMART LAS TORRES</t>
  </si>
  <si>
    <t>BRIGADA DE EMPLEO / 21 DE AGOSTO 2023</t>
  </si>
  <si>
    <t>BRIGADA DE EMPLEO / 22 DE AGOSTO 2023</t>
  </si>
  <si>
    <t>BRIGADA DE EMPLEO / 28 DE AGOSTO 2023</t>
  </si>
  <si>
    <t>BRIGADA DE EMPLEO / 29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</si>
</sst>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8"/>
      <color theme="1"/>
      <name val="Calibri"/>
    </font>
    <font>
      <sz val="11"/>
      <color rgb="FF000000"/>
      <name val="Calibri"/>
    </font>
    <font>
      <b/>
      <sz val="9"/>
      <color theme="1"/>
      <name val="Arial"/>
    </font>
    <font>
      <b/>
      <sz val="11"/>
      <color theme="1"/>
      <name val="Calibri"/>
    </font>
    <font>
      <sz val="8"/>
      <color rgb="FF000000"/>
      <name val="Calibri"/>
    </font>
    <font>
      <sz val="11"/>
      <color theme="1"/>
      <name val="Calibri"/>
      <scheme val="minor"/>
    </font>
    <font>
      <b/>
      <sz val="12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2F2F2"/>
        <bgColor rgb="FFF2F2F2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  <fill>
      <patternFill patternType="solid">
        <fgColor rgb="FFACB9CA"/>
        <bgColor rgb="FFACB9CA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8" xfId="0" applyFont="1" applyBorder="1" applyAlignment="1"/>
    <xf numFmtId="0" fontId="1" fillId="0" borderId="8" xfId="0" applyFont="1" applyBorder="1" applyAlignment="1">
      <alignment horizontal="center"/>
    </xf>
    <xf numFmtId="0" fontId="1" fillId="0" borderId="2" xfId="0" applyFont="1" applyBorder="1" applyAlignment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/>
    <xf numFmtId="0" fontId="1" fillId="0" borderId="3" xfId="0" applyFont="1" applyBorder="1" applyAlignment="1">
      <alignment horizontal="center"/>
    </xf>
    <xf numFmtId="0" fontId="6" fillId="3" borderId="2" xfId="0" applyFont="1" applyFill="1" applyBorder="1" applyAlignment="1"/>
    <xf numFmtId="0" fontId="1" fillId="3" borderId="3" xfId="0" applyFont="1" applyFill="1" applyBorder="1" applyAlignment="1"/>
    <xf numFmtId="0" fontId="1" fillId="5" borderId="2" xfId="0" applyFont="1" applyFill="1" applyBorder="1" applyAlignment="1"/>
    <xf numFmtId="0" fontId="1" fillId="5" borderId="3" xfId="0" applyFont="1" applyFill="1" applyBorder="1" applyAlignment="1"/>
    <xf numFmtId="0" fontId="6" fillId="6" borderId="2" xfId="0" applyFont="1" applyFill="1" applyBorder="1" applyAlignment="1"/>
    <xf numFmtId="0" fontId="6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1" xfId="0" applyFont="1" applyBorder="1" applyAlignment="1"/>
    <xf numFmtId="0" fontId="1" fillId="0" borderId="4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1" fillId="7" borderId="3" xfId="0" applyFont="1" applyFill="1" applyBorder="1" applyAlignment="1"/>
    <xf numFmtId="0" fontId="6" fillId="7" borderId="2" xfId="0" applyFont="1" applyFill="1" applyBorder="1" applyAlignment="1"/>
    <xf numFmtId="0" fontId="1" fillId="5" borderId="0" xfId="0" applyFont="1" applyFill="1" applyAlignment="1"/>
    <xf numFmtId="0" fontId="1" fillId="7" borderId="12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3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6" fillId="0" borderId="4" xfId="0" applyFont="1" applyBorder="1" applyAlignment="1"/>
    <xf numFmtId="0" fontId="6" fillId="0" borderId="0" xfId="0" applyFont="1" applyAlignment="1"/>
    <xf numFmtId="0" fontId="3" fillId="0" borderId="0" xfId="0" applyFont="1" applyAlignment="1">
      <alignment horizontal="center"/>
    </xf>
    <xf numFmtId="0" fontId="7" fillId="0" borderId="1" xfId="0" applyFont="1" applyBorder="1" applyAlignment="1"/>
    <xf numFmtId="0" fontId="7" fillId="0" borderId="5" xfId="0" applyFont="1" applyBorder="1" applyAlignment="1"/>
    <xf numFmtId="0" fontId="4" fillId="0" borderId="5" xfId="0" applyFont="1" applyBorder="1" applyAlignment="1">
      <alignment horizontal="center"/>
    </xf>
    <xf numFmtId="0" fontId="7" fillId="0" borderId="5" xfId="0" applyFont="1" applyBorder="1" applyAlignment="1"/>
    <xf numFmtId="0" fontId="7" fillId="0" borderId="1" xfId="0" applyFont="1" applyBorder="1" applyAlignment="1"/>
    <xf numFmtId="0" fontId="2" fillId="0" borderId="4" xfId="0" applyFont="1" applyBorder="1"/>
    <xf numFmtId="0" fontId="2" fillId="0" borderId="3" xfId="0" applyFont="1" applyBorder="1"/>
    <xf numFmtId="0" fontId="0" fillId="0" borderId="0" xfId="0" applyFont="1" applyAlignment="1"/>
    <xf numFmtId="0" fontId="5" fillId="0" borderId="0" xfId="0" applyFont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8" fillId="0" borderId="4" xfId="0" applyFont="1" applyBorder="1"/>
    <xf numFmtId="0" fontId="6" fillId="4" borderId="11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D121"/>
  <sheetViews>
    <sheetView tabSelected="1" workbookViewId="0"/>
  </sheetViews>
  <sheetFormatPr baseColWidth="10" defaultColWidth="14.42578125" defaultRowHeight="15" customHeight="1"/>
  <cols>
    <col min="1" max="1" width="7.28515625" customWidth="1"/>
    <col min="2" max="2" width="37.28515625" customWidth="1"/>
    <col min="3" max="3" width="30.7109375" customWidth="1"/>
    <col min="4" max="4" width="26.140625" customWidth="1"/>
  </cols>
  <sheetData>
    <row r="2" spans="2:4">
      <c r="B2" s="49" t="s">
        <v>2</v>
      </c>
      <c r="C2" s="48"/>
      <c r="D2" s="48"/>
    </row>
    <row r="3" spans="2:4">
      <c r="B3" s="49" t="s">
        <v>3</v>
      </c>
      <c r="C3" s="48"/>
      <c r="D3" s="48"/>
    </row>
    <row r="4" spans="2:4">
      <c r="B4" s="49" t="s">
        <v>4</v>
      </c>
      <c r="C4" s="48"/>
      <c r="D4" s="48"/>
    </row>
    <row r="5" spans="2:4">
      <c r="B5" s="3"/>
      <c r="C5" s="4"/>
      <c r="D5" s="4"/>
    </row>
    <row r="6" spans="2:4">
      <c r="B6" s="58" t="s">
        <v>69</v>
      </c>
      <c r="C6" s="51"/>
      <c r="D6" s="52"/>
    </row>
    <row r="7" spans="2:4">
      <c r="B7" s="5"/>
      <c r="C7" s="6" t="s">
        <v>5</v>
      </c>
      <c r="D7" s="6" t="s">
        <v>6</v>
      </c>
    </row>
    <row r="8" spans="2:4">
      <c r="B8" s="7" t="s">
        <v>7</v>
      </c>
      <c r="C8" s="8">
        <f>120+207+2+137</f>
        <v>466</v>
      </c>
      <c r="D8" s="31">
        <f>41+31</f>
        <v>72</v>
      </c>
    </row>
    <row r="9" spans="2:4">
      <c r="B9" s="53"/>
      <c r="C9" s="46"/>
      <c r="D9" s="47"/>
    </row>
    <row r="10" spans="2:4">
      <c r="B10" s="9" t="s">
        <v>8</v>
      </c>
      <c r="C10" s="30">
        <v>54</v>
      </c>
      <c r="D10" s="10"/>
    </row>
    <row r="11" spans="2:4">
      <c r="B11" s="53"/>
      <c r="C11" s="46"/>
      <c r="D11" s="47"/>
    </row>
    <row r="12" spans="2:4">
      <c r="B12" s="54" t="s">
        <v>9</v>
      </c>
      <c r="C12" s="46"/>
      <c r="D12" s="47"/>
    </row>
    <row r="13" spans="2:4">
      <c r="B13" s="7"/>
      <c r="C13" s="6" t="s">
        <v>10</v>
      </c>
      <c r="D13" s="6" t="s">
        <v>11</v>
      </c>
    </row>
    <row r="14" spans="2:4">
      <c r="B14" s="5" t="s">
        <v>12</v>
      </c>
      <c r="C14" s="8">
        <f>4+41+31+39+5</f>
        <v>120</v>
      </c>
      <c r="D14" s="8">
        <f>13+4+20+4</f>
        <v>41</v>
      </c>
    </row>
    <row r="15" spans="2:4">
      <c r="B15" s="5" t="s">
        <v>13</v>
      </c>
      <c r="C15" s="31"/>
      <c r="D15" s="8"/>
    </row>
    <row r="16" spans="2:4">
      <c r="B16" s="5" t="s">
        <v>14</v>
      </c>
      <c r="C16" s="31">
        <v>76</v>
      </c>
      <c r="D16" s="31">
        <v>11</v>
      </c>
    </row>
    <row r="17" spans="2:4">
      <c r="B17" s="5" t="s">
        <v>15</v>
      </c>
      <c r="C17" s="31">
        <v>61</v>
      </c>
      <c r="D17" s="31"/>
    </row>
    <row r="18" spans="2:4">
      <c r="B18" s="5" t="s">
        <v>16</v>
      </c>
      <c r="C18" s="8"/>
      <c r="D18" s="8"/>
    </row>
    <row r="19" spans="2:4">
      <c r="B19" s="11" t="s">
        <v>17</v>
      </c>
      <c r="C19" s="32"/>
      <c r="D19" s="12"/>
    </row>
    <row r="20" spans="2:4">
      <c r="B20" s="11" t="s">
        <v>18</v>
      </c>
      <c r="C20" s="32">
        <v>207</v>
      </c>
      <c r="D20" s="32">
        <v>20</v>
      </c>
    </row>
    <row r="21" spans="2:4">
      <c r="B21" s="5" t="s">
        <v>19</v>
      </c>
      <c r="C21" s="31">
        <v>2</v>
      </c>
      <c r="D21" s="31"/>
    </row>
    <row r="22" spans="2:4">
      <c r="B22" s="11" t="s">
        <v>20</v>
      </c>
      <c r="C22" s="12"/>
      <c r="D22" s="32"/>
    </row>
    <row r="23" spans="2:4">
      <c r="B23" s="13" t="s">
        <v>21</v>
      </c>
      <c r="C23" s="14">
        <f t="shared" ref="C23:D23" si="0">SUM(C14:C22)</f>
        <v>466</v>
      </c>
      <c r="D23" s="15">
        <f t="shared" si="0"/>
        <v>72</v>
      </c>
    </row>
    <row r="24" spans="2:4">
      <c r="B24" s="53"/>
      <c r="C24" s="46"/>
      <c r="D24" s="47"/>
    </row>
    <row r="25" spans="2:4">
      <c r="B25" s="54" t="s">
        <v>22</v>
      </c>
      <c r="C25" s="46"/>
      <c r="D25" s="47"/>
    </row>
    <row r="26" spans="2:4">
      <c r="B26" s="11"/>
      <c r="C26" s="16" t="s">
        <v>23</v>
      </c>
      <c r="D26" s="16"/>
    </row>
    <row r="27" spans="2:4">
      <c r="B27" s="5" t="s">
        <v>14</v>
      </c>
      <c r="C27" s="31">
        <v>14</v>
      </c>
      <c r="D27" s="17" t="s">
        <v>24</v>
      </c>
    </row>
    <row r="28" spans="2:4">
      <c r="B28" s="5" t="s">
        <v>25</v>
      </c>
      <c r="C28" s="31">
        <v>8</v>
      </c>
      <c r="D28" s="17" t="s">
        <v>26</v>
      </c>
    </row>
    <row r="29" spans="2:4">
      <c r="B29" s="5" t="s">
        <v>27</v>
      </c>
      <c r="C29" s="8"/>
      <c r="D29" s="17" t="s">
        <v>28</v>
      </c>
    </row>
    <row r="30" spans="2:4">
      <c r="B30" s="13" t="s">
        <v>21</v>
      </c>
      <c r="C30" s="14">
        <f>SUM(C27:C29)</f>
        <v>22</v>
      </c>
      <c r="D30" s="15"/>
    </row>
    <row r="31" spans="2:4">
      <c r="B31" s="5"/>
      <c r="C31" s="8"/>
      <c r="D31" s="8"/>
    </row>
    <row r="32" spans="2:4">
      <c r="B32" s="55" t="s">
        <v>29</v>
      </c>
      <c r="C32" s="46"/>
      <c r="D32" s="47"/>
    </row>
    <row r="33" spans="2:4">
      <c r="B33" s="56" t="s">
        <v>30</v>
      </c>
      <c r="C33" s="46"/>
      <c r="D33" s="47"/>
    </row>
    <row r="34" spans="2:4">
      <c r="B34" s="11"/>
      <c r="C34" s="16" t="s">
        <v>31</v>
      </c>
      <c r="D34" s="16" t="s">
        <v>11</v>
      </c>
    </row>
    <row r="35" spans="2:4">
      <c r="B35" s="5" t="s">
        <v>32</v>
      </c>
      <c r="C35" s="8">
        <f>4+4+27</f>
        <v>35</v>
      </c>
      <c r="D35" s="31">
        <f>1+1</f>
        <v>2</v>
      </c>
    </row>
    <row r="36" spans="2:4">
      <c r="B36" s="5" t="s">
        <v>33</v>
      </c>
      <c r="C36" s="31">
        <f>3+1+5+17</f>
        <v>26</v>
      </c>
      <c r="D36" s="31">
        <f>1+1+1+2</f>
        <v>5</v>
      </c>
    </row>
    <row r="37" spans="2:4">
      <c r="B37" s="5" t="s">
        <v>34</v>
      </c>
      <c r="C37" s="31">
        <f>5+1+27</f>
        <v>33</v>
      </c>
      <c r="D37" s="31">
        <f>1+2</f>
        <v>3</v>
      </c>
    </row>
    <row r="38" spans="2:4">
      <c r="B38" s="5" t="s">
        <v>35</v>
      </c>
      <c r="C38" s="31">
        <f>1+12</f>
        <v>13</v>
      </c>
      <c r="D38" s="31">
        <f>1+1</f>
        <v>2</v>
      </c>
    </row>
    <row r="39" spans="2:4">
      <c r="B39" s="5" t="s">
        <v>36</v>
      </c>
      <c r="C39" s="31">
        <f>12</f>
        <v>12</v>
      </c>
      <c r="D39" s="31">
        <v>1</v>
      </c>
    </row>
    <row r="40" spans="2:4">
      <c r="B40" s="5" t="s">
        <v>37</v>
      </c>
      <c r="C40" s="8">
        <f>4+18+17+31+5+209</f>
        <v>284</v>
      </c>
      <c r="D40" s="31">
        <f>9+3+19+2+19</f>
        <v>52</v>
      </c>
    </row>
    <row r="41" spans="2:4">
      <c r="B41" s="5" t="s">
        <v>38</v>
      </c>
      <c r="C41" s="8">
        <f>2+18</f>
        <v>20</v>
      </c>
      <c r="D41" s="8">
        <f>1+1+3</f>
        <v>5</v>
      </c>
    </row>
    <row r="42" spans="2:4">
      <c r="B42" s="5" t="s">
        <v>39</v>
      </c>
      <c r="C42" s="31">
        <f>2+2+5</f>
        <v>9</v>
      </c>
      <c r="D42" s="31">
        <v>1</v>
      </c>
    </row>
    <row r="43" spans="2:4">
      <c r="B43" s="5" t="s">
        <v>40</v>
      </c>
      <c r="C43" s="31">
        <f>1+1+5</f>
        <v>7</v>
      </c>
      <c r="D43" s="8"/>
    </row>
    <row r="44" spans="2:4">
      <c r="B44" s="5" t="s">
        <v>41</v>
      </c>
      <c r="C44" s="31"/>
      <c r="D44" s="31"/>
    </row>
    <row r="45" spans="2:4">
      <c r="B45" s="5" t="s">
        <v>42</v>
      </c>
      <c r="C45" s="31">
        <f>6+5+2+14</f>
        <v>27</v>
      </c>
      <c r="D45" s="31">
        <v>1</v>
      </c>
    </row>
    <row r="46" spans="2:4">
      <c r="B46" s="13" t="s">
        <v>21</v>
      </c>
      <c r="C46" s="14">
        <f>SUM(C34:C45)</f>
        <v>466</v>
      </c>
      <c r="D46" s="15">
        <f>SUM(D35:D45)</f>
        <v>72</v>
      </c>
    </row>
    <row r="47" spans="2:4">
      <c r="B47" s="18"/>
      <c r="C47" s="19"/>
      <c r="D47" s="20"/>
    </row>
    <row r="48" spans="2:4">
      <c r="B48" s="56" t="s">
        <v>43</v>
      </c>
      <c r="C48" s="46"/>
      <c r="D48" s="47"/>
    </row>
    <row r="49" spans="2:4">
      <c r="B49" s="11"/>
      <c r="C49" s="16" t="s">
        <v>31</v>
      </c>
      <c r="D49" s="16" t="s">
        <v>11</v>
      </c>
    </row>
    <row r="50" spans="2:4">
      <c r="B50" s="5" t="s">
        <v>44</v>
      </c>
      <c r="C50" s="8">
        <f>4+24+17+21+4+163</f>
        <v>233</v>
      </c>
      <c r="D50" s="31">
        <f>6+1+8+2+16</f>
        <v>33</v>
      </c>
    </row>
    <row r="51" spans="2:4">
      <c r="B51" s="5" t="s">
        <v>45</v>
      </c>
      <c r="C51" s="8">
        <f>17+14+18+1+183</f>
        <v>233</v>
      </c>
      <c r="D51" s="31">
        <f>7+3+12+2+15</f>
        <v>39</v>
      </c>
    </row>
    <row r="52" spans="2:4">
      <c r="B52" s="13" t="s">
        <v>21</v>
      </c>
      <c r="C52" s="14">
        <f t="shared" ref="C52:D52" si="1">SUM(C50:C51)</f>
        <v>466</v>
      </c>
      <c r="D52" s="15">
        <f t="shared" si="1"/>
        <v>72</v>
      </c>
    </row>
    <row r="53" spans="2:4">
      <c r="B53" s="1"/>
      <c r="C53" s="2"/>
      <c r="D53" s="2"/>
    </row>
    <row r="54" spans="2:4">
      <c r="B54" s="1"/>
      <c r="C54" s="2"/>
      <c r="D54" s="2"/>
    </row>
    <row r="55" spans="2:4">
      <c r="B55" s="1"/>
      <c r="C55" s="2"/>
      <c r="D55" s="2"/>
    </row>
    <row r="56" spans="2:4">
      <c r="B56" s="1"/>
      <c r="C56" s="2"/>
      <c r="D56" s="2"/>
    </row>
    <row r="57" spans="2:4">
      <c r="B57" s="19"/>
      <c r="C57" s="21"/>
      <c r="D57" s="21"/>
    </row>
    <row r="58" spans="2:4">
      <c r="B58" s="57" t="s">
        <v>46</v>
      </c>
      <c r="C58" s="48"/>
      <c r="D58" s="50"/>
    </row>
    <row r="59" spans="2:4">
      <c r="B59" s="11"/>
      <c r="C59" s="16" t="s">
        <v>31</v>
      </c>
      <c r="D59" s="16" t="s">
        <v>11</v>
      </c>
    </row>
    <row r="60" spans="2:4">
      <c r="B60" s="11" t="s">
        <v>47</v>
      </c>
      <c r="C60" s="33">
        <f>1+8</f>
        <v>9</v>
      </c>
      <c r="D60" s="16"/>
    </row>
    <row r="61" spans="2:4">
      <c r="B61" s="11" t="s">
        <v>48</v>
      </c>
      <c r="C61" s="16">
        <f>1+1+1+13</f>
        <v>16</v>
      </c>
      <c r="D61" s="16">
        <f>1+1+1</f>
        <v>3</v>
      </c>
    </row>
    <row r="62" spans="2:4">
      <c r="B62" s="11" t="s">
        <v>49</v>
      </c>
      <c r="C62" s="16">
        <f>1+16+14+12+3+149</f>
        <v>195</v>
      </c>
      <c r="D62" s="33">
        <f>3+1+4+1+17</f>
        <v>26</v>
      </c>
    </row>
    <row r="63" spans="2:4">
      <c r="B63" s="11" t="s">
        <v>50</v>
      </c>
      <c r="C63" s="16">
        <f>1+10+8+3+70</f>
        <v>92</v>
      </c>
      <c r="D63" s="33">
        <f>3+3+3+1+9</f>
        <v>19</v>
      </c>
    </row>
    <row r="64" spans="2:4">
      <c r="B64" s="11" t="s">
        <v>51</v>
      </c>
      <c r="C64" s="16">
        <f>7+5+8+40</f>
        <v>60</v>
      </c>
      <c r="D64" s="33">
        <f>1+5</f>
        <v>6</v>
      </c>
    </row>
    <row r="65" spans="2:4">
      <c r="B65" s="11" t="s">
        <v>52</v>
      </c>
      <c r="C65" s="16">
        <f>1+7+1+10+1+42</f>
        <v>62</v>
      </c>
      <c r="D65" s="33">
        <f>5+7+1+2</f>
        <v>15</v>
      </c>
    </row>
    <row r="66" spans="2:4">
      <c r="B66" s="11" t="s">
        <v>53</v>
      </c>
      <c r="C66" s="16">
        <f>1+1+1+4+15</f>
        <v>22</v>
      </c>
      <c r="D66" s="33">
        <f>1+2</f>
        <v>3</v>
      </c>
    </row>
    <row r="67" spans="2:4">
      <c r="B67" s="11" t="s">
        <v>54</v>
      </c>
      <c r="C67" s="33">
        <f>1</f>
        <v>1</v>
      </c>
      <c r="D67" s="16"/>
    </row>
    <row r="68" spans="2:4">
      <c r="B68" s="11" t="s">
        <v>41</v>
      </c>
      <c r="C68" s="33">
        <v>9</v>
      </c>
      <c r="D68" s="33"/>
    </row>
    <row r="69" spans="2:4">
      <c r="B69" s="13" t="s">
        <v>21</v>
      </c>
      <c r="C69" s="14">
        <f t="shared" ref="C69:D69" si="2">SUM(C60:C68)</f>
        <v>466</v>
      </c>
      <c r="D69" s="14">
        <f t="shared" si="2"/>
        <v>72</v>
      </c>
    </row>
    <row r="70" spans="2:4">
      <c r="B70" s="11"/>
      <c r="C70" s="16"/>
      <c r="D70" s="16"/>
    </row>
    <row r="71" spans="2:4">
      <c r="B71" s="22" t="s">
        <v>55</v>
      </c>
      <c r="C71" s="23"/>
      <c r="D71" s="23"/>
    </row>
    <row r="72" spans="2:4">
      <c r="B72" s="11"/>
      <c r="C72" s="16" t="s">
        <v>31</v>
      </c>
      <c r="D72" s="16" t="s">
        <v>11</v>
      </c>
    </row>
    <row r="73" spans="2:4">
      <c r="B73" s="5" t="s">
        <v>56</v>
      </c>
      <c r="C73" s="31">
        <f>41+31</f>
        <v>72</v>
      </c>
      <c r="D73" s="31">
        <f>13+4</f>
        <v>17</v>
      </c>
    </row>
    <row r="74" spans="2:4">
      <c r="B74" s="5" t="s">
        <v>57</v>
      </c>
      <c r="C74" s="31">
        <v>5</v>
      </c>
      <c r="D74" s="31">
        <v>4</v>
      </c>
    </row>
    <row r="75" spans="2:4">
      <c r="B75" s="5" t="s">
        <v>58</v>
      </c>
      <c r="C75" s="31">
        <v>4</v>
      </c>
      <c r="D75" s="31">
        <v>0</v>
      </c>
    </row>
    <row r="76" spans="2:4">
      <c r="B76" s="5" t="s">
        <v>59</v>
      </c>
      <c r="C76" s="31">
        <v>39</v>
      </c>
      <c r="D76" s="31">
        <v>20</v>
      </c>
    </row>
    <row r="77" spans="2:4">
      <c r="B77" s="19"/>
      <c r="C77" s="21"/>
      <c r="D77" s="2"/>
    </row>
    <row r="78" spans="2:4">
      <c r="B78" s="24" t="s">
        <v>60</v>
      </c>
      <c r="C78" s="32">
        <v>1404</v>
      </c>
      <c r="D78" s="2"/>
    </row>
    <row r="79" spans="2:4">
      <c r="B79" s="25"/>
      <c r="C79" s="25"/>
      <c r="D79" s="2"/>
    </row>
    <row r="80" spans="2:4">
      <c r="B80" s="25"/>
      <c r="C80" s="25"/>
      <c r="D80" s="2"/>
    </row>
    <row r="81" spans="1:4">
      <c r="B81" s="25"/>
      <c r="C81" s="25"/>
      <c r="D81" s="2"/>
    </row>
    <row r="82" spans="1:4">
      <c r="B82" s="35" t="s">
        <v>0</v>
      </c>
      <c r="C82" s="36"/>
      <c r="D82" s="37"/>
    </row>
    <row r="83" spans="1:4">
      <c r="C83" s="36"/>
      <c r="D83" s="37"/>
    </row>
    <row r="84" spans="1:4">
      <c r="B84" s="19"/>
      <c r="C84" s="19"/>
      <c r="D84" s="19"/>
    </row>
    <row r="85" spans="1:4">
      <c r="B85" s="26" t="s">
        <v>61</v>
      </c>
      <c r="C85" s="27" t="s">
        <v>62</v>
      </c>
      <c r="D85" s="28" t="s">
        <v>63</v>
      </c>
    </row>
    <row r="86" spans="1:4">
      <c r="A86" s="34">
        <v>1</v>
      </c>
      <c r="B86" s="41" t="s">
        <v>70</v>
      </c>
      <c r="C86" s="42" t="s">
        <v>64</v>
      </c>
      <c r="D86" s="43">
        <v>4</v>
      </c>
    </row>
    <row r="87" spans="1:4">
      <c r="A87" s="34">
        <v>2</v>
      </c>
      <c r="B87" s="41" t="s">
        <v>71</v>
      </c>
      <c r="C87" s="42" t="s">
        <v>72</v>
      </c>
      <c r="D87" s="43">
        <v>5</v>
      </c>
    </row>
    <row r="88" spans="1:4">
      <c r="A88" s="34">
        <v>3</v>
      </c>
      <c r="B88" s="41" t="s">
        <v>73</v>
      </c>
      <c r="C88" s="42" t="s">
        <v>74</v>
      </c>
      <c r="D88" s="43">
        <v>3</v>
      </c>
    </row>
    <row r="89" spans="1:4">
      <c r="A89" s="34">
        <v>4</v>
      </c>
      <c r="B89" s="41" t="s">
        <v>75</v>
      </c>
      <c r="C89" s="42" t="s">
        <v>76</v>
      </c>
      <c r="D89" s="43">
        <v>7</v>
      </c>
    </row>
    <row r="90" spans="1:4">
      <c r="A90" s="34">
        <v>5</v>
      </c>
      <c r="B90" s="41" t="s">
        <v>77</v>
      </c>
      <c r="C90" s="42" t="s">
        <v>64</v>
      </c>
      <c r="D90" s="43">
        <v>5</v>
      </c>
    </row>
    <row r="91" spans="1:4">
      <c r="A91" s="34">
        <v>6</v>
      </c>
      <c r="B91" s="41" t="s">
        <v>78</v>
      </c>
      <c r="C91" s="42" t="s">
        <v>79</v>
      </c>
      <c r="D91" s="43">
        <v>2</v>
      </c>
    </row>
    <row r="92" spans="1:4">
      <c r="A92" s="34">
        <v>7</v>
      </c>
      <c r="B92" s="41" t="s">
        <v>80</v>
      </c>
      <c r="C92" s="42" t="s">
        <v>81</v>
      </c>
      <c r="D92" s="43">
        <v>12</v>
      </c>
    </row>
    <row r="93" spans="1:4">
      <c r="A93" s="34">
        <v>8</v>
      </c>
      <c r="B93" s="41" t="s">
        <v>82</v>
      </c>
      <c r="C93" s="42" t="s">
        <v>64</v>
      </c>
      <c r="D93" s="43">
        <v>8</v>
      </c>
    </row>
    <row r="94" spans="1:4">
      <c r="A94" s="34">
        <v>9</v>
      </c>
      <c r="B94" s="41" t="s">
        <v>83</v>
      </c>
      <c r="C94" s="42" t="s">
        <v>84</v>
      </c>
      <c r="D94" s="43">
        <v>18</v>
      </c>
    </row>
    <row r="95" spans="1:4">
      <c r="A95" s="34">
        <v>10</v>
      </c>
      <c r="B95" s="41" t="s">
        <v>85</v>
      </c>
      <c r="C95" s="42" t="s">
        <v>64</v>
      </c>
      <c r="D95" s="43">
        <v>3</v>
      </c>
    </row>
    <row r="96" spans="1:4">
      <c r="A96" s="34">
        <v>11</v>
      </c>
      <c r="B96" s="41" t="s">
        <v>86</v>
      </c>
      <c r="C96" s="42" t="s">
        <v>87</v>
      </c>
      <c r="D96" s="43">
        <v>2</v>
      </c>
    </row>
    <row r="97" spans="1:4">
      <c r="A97" s="34">
        <v>12</v>
      </c>
      <c r="B97" s="41" t="s">
        <v>88</v>
      </c>
      <c r="C97" s="42" t="s">
        <v>89</v>
      </c>
      <c r="D97" s="43">
        <v>2</v>
      </c>
    </row>
    <row r="98" spans="1:4">
      <c r="A98" s="34">
        <v>13</v>
      </c>
      <c r="B98" s="41" t="s">
        <v>90</v>
      </c>
      <c r="C98" s="42" t="s">
        <v>64</v>
      </c>
      <c r="D98" s="43">
        <v>2</v>
      </c>
    </row>
    <row r="99" spans="1:4">
      <c r="A99" s="34">
        <v>14</v>
      </c>
      <c r="B99" s="41" t="s">
        <v>91</v>
      </c>
      <c r="C99" s="44" t="s">
        <v>92</v>
      </c>
      <c r="D99" s="43">
        <v>3</v>
      </c>
    </row>
    <row r="100" spans="1:4">
      <c r="B100" s="1"/>
      <c r="C100" s="29" t="s">
        <v>1</v>
      </c>
      <c r="D100" s="28">
        <f>SUM(D86:D99)</f>
        <v>76</v>
      </c>
    </row>
    <row r="101" spans="1:4">
      <c r="B101" s="1"/>
      <c r="C101" s="1"/>
      <c r="D101" s="1"/>
    </row>
    <row r="102" spans="1:4">
      <c r="B102" s="38" t="s">
        <v>68</v>
      </c>
      <c r="C102" s="19"/>
      <c r="D102" s="19"/>
    </row>
    <row r="103" spans="1:4">
      <c r="A103" s="34">
        <v>1</v>
      </c>
      <c r="B103" s="41" t="s">
        <v>93</v>
      </c>
      <c r="C103" s="42" t="s">
        <v>94</v>
      </c>
      <c r="D103" s="43">
        <v>9</v>
      </c>
    </row>
    <row r="104" spans="1:4">
      <c r="A104" s="34">
        <v>2</v>
      </c>
      <c r="B104" s="45" t="s">
        <v>95</v>
      </c>
      <c r="C104" s="42" t="s">
        <v>67</v>
      </c>
      <c r="D104" s="43">
        <v>2</v>
      </c>
    </row>
    <row r="105" spans="1:4">
      <c r="A105" s="34">
        <v>3</v>
      </c>
      <c r="B105" s="41" t="s">
        <v>96</v>
      </c>
      <c r="C105" s="42" t="s">
        <v>65</v>
      </c>
      <c r="D105" s="43">
        <v>15</v>
      </c>
    </row>
    <row r="106" spans="1:4">
      <c r="A106" s="34">
        <v>4</v>
      </c>
      <c r="B106" s="41" t="s">
        <v>97</v>
      </c>
      <c r="C106" s="42" t="s">
        <v>98</v>
      </c>
      <c r="D106" s="43">
        <v>2</v>
      </c>
    </row>
    <row r="107" spans="1:4">
      <c r="A107" s="34">
        <v>5</v>
      </c>
      <c r="B107" s="45" t="s">
        <v>99</v>
      </c>
      <c r="C107" s="42" t="s">
        <v>67</v>
      </c>
      <c r="D107" s="43">
        <v>0</v>
      </c>
    </row>
    <row r="108" spans="1:4">
      <c r="A108" s="34">
        <v>6</v>
      </c>
      <c r="B108" s="41" t="s">
        <v>100</v>
      </c>
      <c r="C108" s="42" t="s">
        <v>65</v>
      </c>
      <c r="D108" s="43">
        <v>14</v>
      </c>
    </row>
    <row r="109" spans="1:4">
      <c r="A109" s="34">
        <v>7</v>
      </c>
      <c r="B109" s="45" t="s">
        <v>101</v>
      </c>
      <c r="C109" s="42" t="s">
        <v>66</v>
      </c>
      <c r="D109" s="43">
        <v>9</v>
      </c>
    </row>
    <row r="110" spans="1:4">
      <c r="A110" s="34">
        <v>8</v>
      </c>
      <c r="B110" s="41" t="s">
        <v>102</v>
      </c>
      <c r="C110" s="42" t="s">
        <v>65</v>
      </c>
      <c r="D110" s="43">
        <v>10</v>
      </c>
    </row>
    <row r="111" spans="1:4">
      <c r="B111" s="1"/>
      <c r="C111" s="29" t="s">
        <v>1</v>
      </c>
      <c r="D111" s="28">
        <f>SUM(D103:D110)</f>
        <v>61</v>
      </c>
    </row>
    <row r="112" spans="1:4">
      <c r="B112" s="1"/>
      <c r="C112" s="1"/>
      <c r="D112" s="1"/>
    </row>
    <row r="113" spans="2:4">
      <c r="B113" s="39"/>
      <c r="C113" s="36"/>
      <c r="D113" s="37"/>
    </row>
    <row r="114" spans="2:4">
      <c r="B114" s="36"/>
      <c r="C114" s="36"/>
      <c r="D114" s="40"/>
    </row>
    <row r="115" spans="2:4">
      <c r="B115" s="36"/>
      <c r="C115" s="36"/>
      <c r="D115" s="40"/>
    </row>
    <row r="116" spans="2:4">
      <c r="B116" s="36"/>
      <c r="C116" s="36"/>
      <c r="D116" s="40"/>
    </row>
    <row r="117" spans="2:4">
      <c r="B117" s="36"/>
      <c r="C117" s="36"/>
      <c r="D117" s="40"/>
    </row>
    <row r="118" spans="2:4">
      <c r="B118" s="36"/>
      <c r="C118" s="36"/>
      <c r="D118" s="40"/>
    </row>
    <row r="119" spans="2:4">
      <c r="B119" s="36"/>
      <c r="C119" s="36"/>
      <c r="D119" s="40"/>
    </row>
    <row r="120" spans="2:4">
      <c r="B120" s="36"/>
      <c r="C120" s="36"/>
      <c r="D120" s="40"/>
    </row>
    <row r="121" spans="2:4">
      <c r="B121" s="36"/>
      <c r="C121" s="36"/>
      <c r="D121" s="40"/>
    </row>
  </sheetData>
  <mergeCells count="13">
    <mergeCell ref="B58:D58"/>
    <mergeCell ref="B2:D2"/>
    <mergeCell ref="B3:D3"/>
    <mergeCell ref="B4:D4"/>
    <mergeCell ref="B6:D6"/>
    <mergeCell ref="B9:D9"/>
    <mergeCell ref="B11:D11"/>
    <mergeCell ref="B12:D12"/>
    <mergeCell ref="B24:D24"/>
    <mergeCell ref="B25:D25"/>
    <mergeCell ref="B32:D32"/>
    <mergeCell ref="B33:D33"/>
    <mergeCell ref="B48:D48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zaira</dc:creator>
  <cp:lastModifiedBy>Karla Sofía Castro Cavazos</cp:lastModifiedBy>
  <dcterms:created xsi:type="dcterms:W3CDTF">2021-11-26T16:02:57Z</dcterms:created>
  <dcterms:modified xsi:type="dcterms:W3CDTF">2023-09-20T22:00:33Z</dcterms:modified>
</cp:coreProperties>
</file>