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CIEMBRE 23" sheetId="1" r:id="rId4"/>
  </sheets>
  <definedNames/>
  <calcPr/>
  <extLst>
    <ext uri="GoogleSheetsCustomDataVersion2">
      <go:sheetsCustomData xmlns:go="http://customooxmlschemas.google.com/" r:id="rId5" roundtripDataChecksum="i8EYAUvF72oEskfmT+f3JDq7VUel4LagpOhUraJpEkc="/>
    </ext>
  </extLst>
</workbook>
</file>

<file path=xl/sharedStrings.xml><?xml version="1.0" encoding="utf-8"?>
<sst xmlns="http://schemas.openxmlformats.org/spreadsheetml/2006/main" count="108" uniqueCount="89">
  <si>
    <t>SECRETARÍA DE DESARROLLO ECONÓMICO</t>
  </si>
  <si>
    <t>DIRECCIÓN DE PROMOCIÓN DE INVERSIONES Y EMPLEO</t>
  </si>
  <si>
    <t>INDICADORES MENSUALES</t>
  </si>
  <si>
    <t>BOLSA DE EMPLEO  = CIAC                                                                                                                                                DICIEMBRE 2023</t>
  </si>
  <si>
    <t>SOLICITUDES ATENDIDAS</t>
  </si>
  <si>
    <t>COLOCADOS EN BOLSA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</si>
  <si>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</si>
  <si>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</si>
  <si>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</si>
  <si>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</si>
  <si>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</si>
  <si>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</si>
  <si>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</si>
  <si>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</si>
  <si>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</si>
  <si>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Ferias de empleo</t>
  </si>
  <si>
    <t>Ciudadanos atendidos con discapacidad</t>
  </si>
  <si>
    <t>Página de Bolsa de Empleo</t>
  </si>
  <si>
    <t>Redes sociales y correo</t>
  </si>
  <si>
    <t>Atención a Empresas (colocados)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</si>
  <si>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</si>
  <si>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</si>
  <si>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</si>
  <si>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</si>
  <si>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</si>
  <si>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</si>
  <si>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>Ferias de Empleo</t>
  </si>
  <si>
    <t>parte inferior del reporte.</t>
  </si>
  <si>
    <t>INFORMACIÓN DESGLOSADA</t>
  </si>
  <si>
    <t>POR MUNICIPIO</t>
  </si>
  <si>
    <t>Solicitudes</t>
  </si>
  <si>
    <t>Apodaca</t>
  </si>
  <si>
    <t>Escobedo</t>
  </si>
  <si>
    <t>Guadalupe</t>
  </si>
  <si>
    <t>García</t>
  </si>
  <si>
    <t>Juarez</t>
  </si>
  <si>
    <t>Monterrey</t>
  </si>
  <si>
    <t>San Nicolás</t>
  </si>
  <si>
    <t>Santa Catarina</t>
  </si>
  <si>
    <t>San Pedro</t>
  </si>
  <si>
    <t>Sin información</t>
  </si>
  <si>
    <t>Otros</t>
  </si>
  <si>
    <t>POR SEXO</t>
  </si>
  <si>
    <t>Masculino</t>
  </si>
  <si>
    <t>Femenino</t>
  </si>
  <si>
    <t>POR RANGO DE EDAD</t>
  </si>
  <si>
    <t>16-17 (Menores de edad)</t>
  </si>
  <si>
    <t>18-20</t>
  </si>
  <si>
    <t>21-30</t>
  </si>
  <si>
    <t>31-40</t>
  </si>
  <si>
    <t>41-50</t>
  </si>
  <si>
    <t>51-60</t>
  </si>
  <si>
    <t>61-70</t>
  </si>
  <si>
    <t>70 o más (Tercera edad)</t>
  </si>
  <si>
    <t>DESGLOSE DE ATENCIÓN POR CENTRO</t>
  </si>
  <si>
    <t>Pabellón M (Irene Osuna, Dulce Medina)</t>
  </si>
  <si>
    <t>Parque Túcan (Sara Ortega)</t>
  </si>
  <si>
    <t>Garza Sada (Yazmín Vensor)</t>
  </si>
  <si>
    <t>Parque Aztlán (Carmen Ortega)</t>
  </si>
  <si>
    <t>VACANTES TOTALES</t>
  </si>
  <si>
    <t>BRIGADAS ATENDIDAS</t>
  </si>
  <si>
    <t>FECHA</t>
  </si>
  <si>
    <t>LUGAR</t>
  </si>
  <si>
    <t>ATENDIDOS</t>
  </si>
  <si>
    <t>SÁBADO / 02 DE DICIEMBRE 2023</t>
  </si>
  <si>
    <t>MONTERREY ME CUIDA (COL. PROGRESO)</t>
  </si>
  <si>
    <t>MIÉRCOLES / 06 DE DICIEMBRE 2023</t>
  </si>
  <si>
    <t>PLANTA BAJA DE PALACIO MUNICIPAL</t>
  </si>
  <si>
    <t>JUEVES / 07 DE DICIEMBRE 2023</t>
  </si>
  <si>
    <t>CABILDO (COL. CONSTITUYENTES DEL 57)</t>
  </si>
  <si>
    <t>MIÉRCOLES / 13 DE DICIEMBRE 2023</t>
  </si>
  <si>
    <t>JUEVES / 14 DE DICIEMBRE 2023</t>
  </si>
  <si>
    <t>CABILDO (PARQUE ALAMEDA)</t>
  </si>
  <si>
    <t>TOTAL</t>
  </si>
  <si>
    <t>BRIGADAS Y FERIA REALIZADAS</t>
  </si>
  <si>
    <t>BRIGADA DE EMPLEO / 04 DE DICIEMBRE 2023</t>
  </si>
  <si>
    <t>PASEO MORELOS</t>
  </si>
  <si>
    <t>BRIGADA DE EMPLEO / 05 DE DICIEMBRE 2023</t>
  </si>
  <si>
    <t>PARQUE ALAMEDA</t>
  </si>
  <si>
    <t>BRIGADA DE EMPLEO / 11 DE DICIEMBRE 2023</t>
  </si>
  <si>
    <t>CENTRAL DE AUTOBUSES</t>
  </si>
  <si>
    <t>BRIGADA DE EMPLEO / 12 DE DICIEMBRE 2023</t>
  </si>
  <si>
    <t>BRIGADAS CANCELADAS</t>
  </si>
  <si>
    <t>MARTES / 05 DE DICIEMBRE 2023</t>
  </si>
  <si>
    <t>DIF ( PENDIENTE DE CONFIRMAR)</t>
  </si>
  <si>
    <t>CANCELADO</t>
  </si>
  <si>
    <t>VIERNES / 08 DE DICIEMBRE 2023</t>
  </si>
  <si>
    <t>SÁBADO / 16 DE DICIEMBRE 2023</t>
  </si>
  <si>
    <t>MONTERREY ME CUIDA (COL. INDUSTRIAL)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</si>
</sst>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9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/>
    <font>
      <color theme="1"/>
      <name val="Calibri"/>
    </font>
    <font>
      <sz val="8.0"/>
      <color theme="1"/>
      <name val="Calibri"/>
    </font>
    <font>
      <b/>
      <sz val="12.0"/>
      <color theme="1"/>
      <name val="Calibri"/>
    </font>
    <font>
      <sz val="8.0"/>
      <color rgb="FF000000"/>
      <name val="Calibri"/>
    </font>
    <font>
      <sz val="11.0"/>
      <color rgb="FF000000"/>
      <name val="Calibri"/>
    </font>
    <font>
      <b/>
      <sz val="10.0"/>
      <color theme="1"/>
      <name val="Calibri"/>
    </font>
    <font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  <fill>
      <patternFill patternType="solid">
        <fgColor rgb="FFACB9CA"/>
        <bgColor rgb="FFACB9CA"/>
      </patternFill>
    </fill>
  </fills>
  <borders count="13">
    <border/>
    <border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center" vertical="bottom"/>
    </xf>
    <xf borderId="2" fillId="2" fontId="3" numFmtId="0" xfId="0" applyAlignment="1" applyBorder="1" applyFill="1" applyFont="1">
      <alignment horizontal="center" shrinkToFit="0" vertical="bottom" wrapText="1"/>
    </xf>
    <xf borderId="1" fillId="0" fontId="4" numFmtId="0" xfId="0" applyBorder="1" applyFont="1"/>
    <xf borderId="3" fillId="0" fontId="4" numFmtId="0" xfId="0" applyBorder="1" applyFont="1"/>
    <xf borderId="4" fillId="0" fontId="2" numFmtId="0" xfId="0" applyAlignment="1" applyBorder="1" applyFont="1">
      <alignment vertical="bottom"/>
    </xf>
    <xf borderId="5" fillId="0" fontId="3" numFmtId="0" xfId="0" applyAlignment="1" applyBorder="1" applyFont="1">
      <alignment horizontal="center" vertical="bottom"/>
    </xf>
    <xf borderId="4" fillId="0" fontId="3" numFmtId="0" xfId="0" applyAlignment="1" applyBorder="1" applyFont="1">
      <alignment vertical="bottom"/>
    </xf>
    <xf borderId="5" fillId="0" fontId="2" numFmtId="0" xfId="0" applyAlignment="1" applyBorder="1" applyFont="1">
      <alignment horizontal="center" vertical="bottom"/>
    </xf>
    <xf borderId="6" fillId="0" fontId="5" numFmtId="0" xfId="0" applyBorder="1" applyFont="1"/>
    <xf borderId="6" fillId="0" fontId="4" numFmtId="0" xfId="0" applyBorder="1" applyFont="1"/>
    <xf borderId="5" fillId="0" fontId="4" numFmtId="0" xfId="0" applyBorder="1" applyFont="1"/>
    <xf borderId="4" fillId="3" fontId="3" numFmtId="0" xfId="0" applyAlignment="1" applyBorder="1" applyFill="1" applyFont="1">
      <alignment vertical="bottom"/>
    </xf>
    <xf borderId="5" fillId="3" fontId="2" numFmtId="0" xfId="0" applyAlignment="1" applyBorder="1" applyFont="1">
      <alignment horizontal="center" vertical="bottom"/>
    </xf>
    <xf borderId="7" fillId="4" fontId="3" numFmtId="0" xfId="0" applyAlignment="1" applyBorder="1" applyFill="1" applyFont="1">
      <alignment horizontal="center" vertical="bottom"/>
    </xf>
    <xf borderId="4" fillId="5" fontId="2" numFmtId="0" xfId="0" applyAlignment="1" applyBorder="1" applyFill="1" applyFont="1">
      <alignment vertical="bottom"/>
    </xf>
    <xf borderId="5" fillId="5" fontId="2" numFmtId="0" xfId="0" applyAlignment="1" applyBorder="1" applyFont="1">
      <alignment horizontal="center" vertical="bottom"/>
    </xf>
    <xf borderId="5" fillId="5" fontId="2" numFmtId="0" xfId="0" applyAlignment="1" applyBorder="1" applyFont="1">
      <alignment vertical="bottom"/>
    </xf>
    <xf borderId="4" fillId="6" fontId="3" numFmtId="0" xfId="0" applyAlignment="1" applyBorder="1" applyFill="1" applyFont="1">
      <alignment vertical="bottom"/>
    </xf>
    <xf borderId="5" fillId="6" fontId="3" numFmtId="0" xfId="0" applyAlignment="1" applyBorder="1" applyFont="1">
      <alignment horizontal="center" vertical="bottom"/>
    </xf>
    <xf borderId="5" fillId="6" fontId="2" numFmtId="0" xfId="0" applyAlignment="1" applyBorder="1" applyFont="1">
      <alignment horizontal="center" vertical="bottom"/>
    </xf>
    <xf borderId="5" fillId="5" fontId="3" numFmtId="0" xfId="0" applyAlignment="1" applyBorder="1" applyFont="1">
      <alignment horizontal="center" vertical="bottom"/>
    </xf>
    <xf borderId="5" fillId="0" fontId="6" numFmtId="0" xfId="0" applyAlignment="1" applyBorder="1" applyFont="1">
      <alignment horizontal="center" vertical="bottom"/>
    </xf>
    <xf borderId="7" fillId="3" fontId="3" numFmtId="0" xfId="0" applyAlignment="1" applyBorder="1" applyFont="1">
      <alignment horizontal="center" vertical="bottom"/>
    </xf>
    <xf borderId="7" fillId="7" fontId="3" numFmtId="0" xfId="0" applyAlignment="1" applyBorder="1" applyFill="1" applyFont="1">
      <alignment horizontal="center" vertical="bottom"/>
    </xf>
    <xf borderId="7" fillId="0" fontId="2" numFmtId="0" xfId="0" applyAlignment="1" applyBorder="1" applyFont="1">
      <alignment vertical="bottom"/>
    </xf>
    <xf borderId="6" fillId="0" fontId="2" numFmtId="0" xfId="0" applyAlignment="1" applyBorder="1" applyFont="1">
      <alignment vertical="bottom"/>
    </xf>
    <xf borderId="5" fillId="0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6" fillId="0" fontId="2" numFmtId="0" xfId="0" applyAlignment="1" applyBorder="1" applyFont="1">
      <alignment horizontal="center" vertical="bottom"/>
    </xf>
    <xf borderId="8" fillId="7" fontId="3" numFmtId="0" xfId="0" applyAlignment="1" applyBorder="1" applyFont="1">
      <alignment horizontal="center" vertical="bottom"/>
    </xf>
    <xf borderId="9" fillId="0" fontId="4" numFmtId="0" xfId="0" applyBorder="1" applyFont="1"/>
    <xf borderId="4" fillId="7" fontId="3" numFmtId="0" xfId="0" applyAlignment="1" applyBorder="1" applyFont="1">
      <alignment horizontal="center" vertical="bottom"/>
    </xf>
    <xf borderId="5" fillId="7" fontId="2" numFmtId="0" xfId="0" applyAlignment="1" applyBorder="1" applyFont="1">
      <alignment vertical="bottom"/>
    </xf>
    <xf borderId="4" fillId="7" fontId="3" numFmtId="0" xfId="0" applyAlignment="1" applyBorder="1" applyFont="1">
      <alignment vertical="bottom"/>
    </xf>
    <xf borderId="0" fillId="5" fontId="2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6" numFmtId="0" xfId="0" applyAlignment="1" applyFont="1">
      <alignment vertical="bottom"/>
    </xf>
    <xf borderId="10" fillId="7" fontId="2" numFmtId="0" xfId="0" applyAlignment="1" applyBorder="1" applyFont="1">
      <alignment horizontal="center" vertical="bottom"/>
    </xf>
    <xf borderId="9" fillId="7" fontId="2" numFmtId="0" xfId="0" applyAlignment="1" applyBorder="1" applyFont="1">
      <alignment horizontal="center" vertical="bottom"/>
    </xf>
    <xf borderId="5" fillId="7" fontId="2" numFmtId="0" xfId="0" applyAlignment="1" applyBorder="1" applyFont="1">
      <alignment horizontal="center" vertical="bottom"/>
    </xf>
    <xf borderId="0" fillId="0" fontId="5" numFmtId="0" xfId="0" applyFont="1"/>
    <xf borderId="11" fillId="0" fontId="8" numFmtId="0" xfId="0" applyAlignment="1" applyBorder="1" applyFont="1">
      <alignment shrinkToFit="0" vertical="bottom" wrapText="0"/>
    </xf>
    <xf borderId="12" fillId="0" fontId="8" numFmtId="0" xfId="0" applyAlignment="1" applyBorder="1" applyFont="1">
      <alignment shrinkToFit="0" vertical="bottom" wrapText="0"/>
    </xf>
    <xf borderId="12" fillId="0" fontId="9" numFmtId="0" xfId="0" applyAlignment="1" applyBorder="1" applyFont="1">
      <alignment horizontal="center" shrinkToFit="0" vertical="bottom" wrapText="0"/>
    </xf>
    <xf borderId="9" fillId="0" fontId="2" numFmtId="0" xfId="0" applyAlignment="1" applyBorder="1" applyFont="1">
      <alignment horizontal="right" vertical="bottom"/>
    </xf>
    <xf borderId="6" fillId="0" fontId="10" numFmtId="0" xfId="0" applyAlignment="1" applyBorder="1" applyFont="1">
      <alignment vertical="bottom"/>
    </xf>
    <xf borderId="12" fillId="0" fontId="11" numFmtId="0" xfId="0" applyAlignment="1" applyBorder="1" applyFont="1">
      <alignment horizontal="center" shrinkToFit="0" vertical="bottom" wrapText="0"/>
    </xf>
    <xf borderId="0" fillId="0" fontId="8" numFmtId="0" xfId="0" applyAlignment="1" applyFont="1">
      <alignment shrinkToFit="0" vertical="bottom" wrapText="0"/>
    </xf>
    <xf borderId="0" fillId="0" fontId="8" numFmtId="0" xfId="0" applyAlignment="1" applyFont="1">
      <alignment horizontal="center" shrinkToFit="0" vertical="bottom" wrapText="0"/>
    </xf>
    <xf borderId="12" fillId="0" fontId="8" numFmtId="0" xfId="0" applyAlignment="1" applyBorder="1" applyFont="1">
      <alignment horizontal="center" shrinkToFit="0" vertical="bottom" wrapText="0"/>
    </xf>
    <xf borderId="0" fillId="0" fontId="6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37.29"/>
    <col customWidth="1" min="3" max="3" width="30.71"/>
    <col customWidth="1" min="4" max="4" width="26.14"/>
  </cols>
  <sheetData>
    <row r="2">
      <c r="B2" s="1" t="s">
        <v>0</v>
      </c>
    </row>
    <row r="3">
      <c r="B3" s="1" t="s">
        <v>1</v>
      </c>
    </row>
    <row r="4">
      <c r="B4" s="1" t="s">
        <v>2</v>
      </c>
    </row>
    <row r="5">
      <c r="B5" s="2"/>
      <c r="C5" s="3"/>
      <c r="D5" s="3"/>
    </row>
    <row r="6">
      <c r="B6" s="4" t="s">
        <v>3</v>
      </c>
      <c r="C6" s="5"/>
      <c r="D6" s="6"/>
    </row>
    <row r="7">
      <c r="B7" s="7"/>
      <c r="C7" s="8" t="s">
        <v>4</v>
      </c>
      <c r="D7" s="8" t="s">
        <v>5</v>
      </c>
    </row>
    <row r="8">
      <c r="B8" s="9" t="s">
        <v>6</v>
      </c>
      <c r="C8" s="10">
        <f>36+23+2</f>
        <v>61</v>
      </c>
      <c r="D8" s="10">
        <f>19</f>
        <v>19</v>
      </c>
    </row>
    <row r="9">
      <c r="B9" s="11"/>
      <c r="C9" s="12"/>
      <c r="D9" s="13"/>
    </row>
    <row r="10">
      <c r="B10" s="14" t="s">
        <v>7</v>
      </c>
      <c r="C10" s="15">
        <v>16.0</v>
      </c>
      <c r="D10" s="15"/>
    </row>
    <row r="11">
      <c r="B11" s="11"/>
      <c r="C11" s="12"/>
      <c r="D11" s="13"/>
    </row>
    <row r="12">
      <c r="B12" s="16" t="s">
        <v>8</v>
      </c>
      <c r="C12" s="12"/>
      <c r="D12" s="13"/>
    </row>
    <row r="13">
      <c r="B13" s="9"/>
      <c r="C13" s="8" t="s">
        <v>9</v>
      </c>
      <c r="D13" s="8" t="s">
        <v>10</v>
      </c>
    </row>
    <row r="14">
      <c r="B14" s="7" t="s">
        <v>11</v>
      </c>
      <c r="C14" s="10">
        <f>8+5+4+19</f>
        <v>36</v>
      </c>
      <c r="D14" s="10">
        <f>5+4+2+8</f>
        <v>19</v>
      </c>
    </row>
    <row r="15">
      <c r="B15" s="7" t="s">
        <v>12</v>
      </c>
      <c r="C15" s="10"/>
      <c r="D15" s="10"/>
    </row>
    <row r="16">
      <c r="B16" s="7" t="s">
        <v>13</v>
      </c>
      <c r="C16" s="10">
        <v>10.0</v>
      </c>
      <c r="D16" s="10"/>
    </row>
    <row r="17">
      <c r="B17" s="7" t="s">
        <v>14</v>
      </c>
      <c r="C17" s="10">
        <v>11.0</v>
      </c>
      <c r="D17" s="10"/>
    </row>
    <row r="18">
      <c r="B18" s="7" t="s">
        <v>15</v>
      </c>
      <c r="C18" s="10"/>
      <c r="D18" s="10"/>
    </row>
    <row r="19">
      <c r="B19" s="17" t="s">
        <v>16</v>
      </c>
      <c r="C19" s="18">
        <v>2.0</v>
      </c>
      <c r="D19" s="19"/>
    </row>
    <row r="20">
      <c r="B20" s="17" t="s">
        <v>17</v>
      </c>
      <c r="C20" s="18">
        <v>2.0</v>
      </c>
      <c r="D20" s="18"/>
    </row>
    <row r="21">
      <c r="B21" s="7" t="s">
        <v>18</v>
      </c>
      <c r="C21" s="10"/>
      <c r="D21" s="10"/>
    </row>
    <row r="22">
      <c r="B22" s="17" t="s">
        <v>19</v>
      </c>
      <c r="C22" s="19"/>
      <c r="D22" s="18"/>
    </row>
    <row r="23">
      <c r="B23" s="20" t="s">
        <v>20</v>
      </c>
      <c r="C23" s="21">
        <f t="shared" ref="C23:D23" si="1">SUM(C14:C22)</f>
        <v>61</v>
      </c>
      <c r="D23" s="22">
        <f t="shared" si="1"/>
        <v>19</v>
      </c>
    </row>
    <row r="24">
      <c r="B24" s="11"/>
      <c r="C24" s="12"/>
      <c r="D24" s="13"/>
    </row>
    <row r="25">
      <c r="B25" s="16" t="s">
        <v>21</v>
      </c>
      <c r="C25" s="12"/>
      <c r="D25" s="13"/>
    </row>
    <row r="26">
      <c r="B26" s="17"/>
      <c r="C26" s="23" t="s">
        <v>22</v>
      </c>
      <c r="D26" s="23"/>
    </row>
    <row r="27">
      <c r="B27" s="7" t="s">
        <v>13</v>
      </c>
      <c r="C27" s="10">
        <v>5.0</v>
      </c>
      <c r="D27" s="24" t="s">
        <v>23</v>
      </c>
    </row>
    <row r="28">
      <c r="B28" s="7" t="s">
        <v>24</v>
      </c>
      <c r="C28" s="10">
        <v>4.0</v>
      </c>
      <c r="D28" s="24" t="s">
        <v>25</v>
      </c>
    </row>
    <row r="29">
      <c r="B29" s="7" t="s">
        <v>26</v>
      </c>
      <c r="C29" s="10"/>
      <c r="D29" s="24" t="s">
        <v>27</v>
      </c>
    </row>
    <row r="30">
      <c r="B30" s="20" t="s">
        <v>20</v>
      </c>
      <c r="C30" s="21">
        <f>SUM(C27:C29)</f>
        <v>9</v>
      </c>
      <c r="D30" s="22"/>
    </row>
    <row r="31">
      <c r="B31" s="7"/>
      <c r="C31" s="10"/>
      <c r="D31" s="10"/>
    </row>
    <row r="32">
      <c r="B32" s="25" t="s">
        <v>28</v>
      </c>
      <c r="C32" s="12"/>
      <c r="D32" s="13"/>
    </row>
    <row r="33">
      <c r="B33" s="26" t="s">
        <v>29</v>
      </c>
      <c r="C33" s="12"/>
      <c r="D33" s="13"/>
    </row>
    <row r="34">
      <c r="B34" s="17"/>
      <c r="C34" s="23" t="s">
        <v>30</v>
      </c>
      <c r="D34" s="23" t="s">
        <v>10</v>
      </c>
    </row>
    <row r="35">
      <c r="B35" s="7" t="s">
        <v>31</v>
      </c>
      <c r="C35" s="10">
        <f>1+1+2</f>
        <v>4</v>
      </c>
      <c r="D35" s="10">
        <f t="shared" ref="D35:D36" si="2">1</f>
        <v>1</v>
      </c>
    </row>
    <row r="36">
      <c r="B36" s="7" t="s">
        <v>32</v>
      </c>
      <c r="C36" s="10">
        <f>2+2</f>
        <v>4</v>
      </c>
      <c r="D36" s="10">
        <f t="shared" si="2"/>
        <v>1</v>
      </c>
    </row>
    <row r="37">
      <c r="B37" s="7" t="s">
        <v>33</v>
      </c>
      <c r="C37" s="10">
        <f>1+2</f>
        <v>3</v>
      </c>
      <c r="D37" s="10">
        <f>1+1</f>
        <v>2</v>
      </c>
    </row>
    <row r="38">
      <c r="B38" s="7" t="s">
        <v>34</v>
      </c>
      <c r="C38" s="10"/>
      <c r="D38" s="10"/>
    </row>
    <row r="39">
      <c r="B39" s="7" t="s">
        <v>35</v>
      </c>
      <c r="C39" s="10">
        <f>1</f>
        <v>1</v>
      </c>
      <c r="D39" s="10"/>
    </row>
    <row r="40">
      <c r="B40" s="7" t="s">
        <v>36</v>
      </c>
      <c r="C40" s="10">
        <f>5+1+4+19+15</f>
        <v>44</v>
      </c>
      <c r="D40" s="10">
        <f>3+2+2+7</f>
        <v>14</v>
      </c>
    </row>
    <row r="41">
      <c r="B41" s="7" t="s">
        <v>37</v>
      </c>
      <c r="C41" s="10"/>
      <c r="D41" s="10"/>
    </row>
    <row r="42">
      <c r="B42" s="7" t="s">
        <v>38</v>
      </c>
      <c r="C42" s="10">
        <f>1+2</f>
        <v>3</v>
      </c>
      <c r="D42" s="10"/>
    </row>
    <row r="43">
      <c r="B43" s="7" t="s">
        <v>39</v>
      </c>
      <c r="C43" s="10"/>
      <c r="D43" s="10">
        <f>1</f>
        <v>1</v>
      </c>
    </row>
    <row r="44">
      <c r="B44" s="7" t="s">
        <v>40</v>
      </c>
      <c r="C44" s="10">
        <v>2.0</v>
      </c>
      <c r="D44" s="10"/>
    </row>
    <row r="45">
      <c r="B45" s="7" t="s">
        <v>41</v>
      </c>
      <c r="C45" s="10"/>
      <c r="D45" s="10"/>
    </row>
    <row r="46">
      <c r="B46" s="20" t="s">
        <v>20</v>
      </c>
      <c r="C46" s="21">
        <f>SUM(C34:C45)</f>
        <v>61</v>
      </c>
      <c r="D46" s="22">
        <f>SUM(D35:D45)</f>
        <v>19</v>
      </c>
    </row>
    <row r="47">
      <c r="B47" s="27"/>
      <c r="C47" s="28"/>
      <c r="D47" s="29"/>
    </row>
    <row r="48">
      <c r="B48" s="26" t="s">
        <v>42</v>
      </c>
      <c r="C48" s="12"/>
      <c r="D48" s="13"/>
    </row>
    <row r="49">
      <c r="B49" s="17"/>
      <c r="C49" s="23" t="s">
        <v>30</v>
      </c>
      <c r="D49" s="23"/>
    </row>
    <row r="50">
      <c r="B50" s="7" t="s">
        <v>43</v>
      </c>
      <c r="C50" s="10">
        <f>4+2+9+16</f>
        <v>31</v>
      </c>
      <c r="D50" s="23">
        <f>3+4+1+4</f>
        <v>12</v>
      </c>
    </row>
    <row r="51">
      <c r="B51" s="7" t="s">
        <v>44</v>
      </c>
      <c r="C51" s="10">
        <f>4+3+4+10+7</f>
        <v>28</v>
      </c>
      <c r="D51" s="23">
        <f>2+1+4</f>
        <v>7</v>
      </c>
    </row>
    <row r="52">
      <c r="B52" s="7" t="s">
        <v>40</v>
      </c>
      <c r="C52" s="10">
        <v>2.0</v>
      </c>
      <c r="D52" s="23"/>
    </row>
    <row r="53">
      <c r="B53" s="20" t="s">
        <v>20</v>
      </c>
      <c r="C53" s="21">
        <f>SUM(C50:C52)</f>
        <v>61</v>
      </c>
      <c r="D53" s="22">
        <f>SUM(D50:D51)</f>
        <v>19</v>
      </c>
    </row>
    <row r="54">
      <c r="B54" s="30"/>
      <c r="C54" s="31"/>
      <c r="D54" s="31"/>
    </row>
    <row r="55">
      <c r="B55" s="30"/>
      <c r="C55" s="31"/>
      <c r="D55" s="31"/>
    </row>
    <row r="56">
      <c r="B56" s="30"/>
      <c r="C56" s="31"/>
      <c r="D56" s="31"/>
    </row>
    <row r="57">
      <c r="B57" s="30"/>
      <c r="C57" s="31"/>
      <c r="D57" s="31"/>
    </row>
    <row r="58">
      <c r="B58" s="28"/>
      <c r="C58" s="32"/>
      <c r="D58" s="32"/>
    </row>
    <row r="59">
      <c r="B59" s="33" t="s">
        <v>45</v>
      </c>
      <c r="D59" s="34"/>
    </row>
    <row r="60">
      <c r="B60" s="17"/>
      <c r="C60" s="23" t="s">
        <v>30</v>
      </c>
      <c r="D60" s="23" t="s">
        <v>10</v>
      </c>
    </row>
    <row r="61">
      <c r="B61" s="17" t="s">
        <v>46</v>
      </c>
      <c r="C61" s="23"/>
      <c r="D61" s="23"/>
    </row>
    <row r="62">
      <c r="B62" s="17" t="s">
        <v>47</v>
      </c>
      <c r="C62" s="23">
        <f>1+1+2</f>
        <v>4</v>
      </c>
      <c r="D62" s="23"/>
    </row>
    <row r="63">
      <c r="B63" s="17" t="s">
        <v>48</v>
      </c>
      <c r="C63" s="23">
        <f>5+2+5+3</f>
        <v>15</v>
      </c>
      <c r="D63" s="23">
        <f>2+3+3</f>
        <v>8</v>
      </c>
    </row>
    <row r="64">
      <c r="B64" s="17" t="s">
        <v>49</v>
      </c>
      <c r="C64" s="23">
        <f>1+1+1+5+3</f>
        <v>11</v>
      </c>
      <c r="D64" s="23">
        <f>2+2</f>
        <v>4</v>
      </c>
    </row>
    <row r="65">
      <c r="B65" s="17" t="s">
        <v>50</v>
      </c>
      <c r="C65" s="23">
        <f>2+5+9</f>
        <v>16</v>
      </c>
      <c r="D65" s="23">
        <f>1+1+2</f>
        <v>4</v>
      </c>
    </row>
    <row r="66">
      <c r="B66" s="17" t="s">
        <v>51</v>
      </c>
      <c r="C66" s="23">
        <f>1+1+5</f>
        <v>7</v>
      </c>
      <c r="D66" s="23">
        <f>1+1+1</f>
        <v>3</v>
      </c>
    </row>
    <row r="67">
      <c r="B67" s="17" t="s">
        <v>52</v>
      </c>
      <c r="C67" s="23">
        <f>1+1+1+3</f>
        <v>6</v>
      </c>
      <c r="D67" s="23"/>
    </row>
    <row r="68">
      <c r="B68" s="17" t="s">
        <v>53</v>
      </c>
      <c r="C68" s="23"/>
      <c r="D68" s="23"/>
    </row>
    <row r="69">
      <c r="B69" s="17" t="s">
        <v>40</v>
      </c>
      <c r="C69" s="23">
        <v>2.0</v>
      </c>
      <c r="D69" s="23"/>
    </row>
    <row r="70">
      <c r="B70" s="20" t="s">
        <v>20</v>
      </c>
      <c r="C70" s="21">
        <f t="shared" ref="C70:D70" si="3">SUM(C61:C69)</f>
        <v>61</v>
      </c>
      <c r="D70" s="21">
        <f t="shared" si="3"/>
        <v>19</v>
      </c>
    </row>
    <row r="71">
      <c r="B71" s="17"/>
      <c r="C71" s="23"/>
      <c r="D71" s="23"/>
    </row>
    <row r="72">
      <c r="B72" s="35" t="s">
        <v>54</v>
      </c>
      <c r="C72" s="36"/>
      <c r="D72" s="36"/>
    </row>
    <row r="73">
      <c r="B73" s="17"/>
      <c r="C73" s="23" t="s">
        <v>30</v>
      </c>
      <c r="D73" s="23" t="s">
        <v>10</v>
      </c>
    </row>
    <row r="74">
      <c r="B74" s="7" t="s">
        <v>55</v>
      </c>
      <c r="C74" s="10">
        <f>8+5</f>
        <v>13</v>
      </c>
      <c r="D74" s="10">
        <f>5+4</f>
        <v>9</v>
      </c>
    </row>
    <row r="75">
      <c r="B75" s="7" t="s">
        <v>56</v>
      </c>
      <c r="C75" s="10">
        <v>0.0</v>
      </c>
      <c r="D75" s="10">
        <v>0.0</v>
      </c>
    </row>
    <row r="76">
      <c r="B76" s="7" t="s">
        <v>57</v>
      </c>
      <c r="C76" s="10">
        <v>4.0</v>
      </c>
      <c r="D76" s="10">
        <v>2.0</v>
      </c>
    </row>
    <row r="77">
      <c r="B77" s="7" t="s">
        <v>58</v>
      </c>
      <c r="C77" s="10">
        <v>19.0</v>
      </c>
      <c r="D77" s="10">
        <v>8.0</v>
      </c>
    </row>
    <row r="78">
      <c r="B78" s="28"/>
      <c r="C78" s="32"/>
      <c r="D78" s="31"/>
    </row>
    <row r="79">
      <c r="B79" s="37" t="s">
        <v>59</v>
      </c>
      <c r="C79" s="18">
        <v>538.0</v>
      </c>
      <c r="D79" s="31"/>
    </row>
    <row r="80">
      <c r="B80" s="38"/>
      <c r="C80" s="38"/>
      <c r="D80" s="31"/>
    </row>
    <row r="81">
      <c r="B81" s="38"/>
      <c r="C81" s="38"/>
      <c r="D81" s="31"/>
    </row>
    <row r="82">
      <c r="B82" s="38"/>
      <c r="C82" s="38"/>
      <c r="D82" s="31"/>
    </row>
    <row r="83">
      <c r="B83" s="39" t="s">
        <v>60</v>
      </c>
      <c r="C83" s="40"/>
      <c r="D83" s="31"/>
    </row>
    <row r="84">
      <c r="C84" s="40"/>
      <c r="D84" s="31"/>
    </row>
    <row r="85">
      <c r="B85" s="28"/>
      <c r="C85" s="28"/>
      <c r="D85" s="28"/>
    </row>
    <row r="86">
      <c r="B86" s="41" t="s">
        <v>61</v>
      </c>
      <c r="C86" s="42" t="s">
        <v>62</v>
      </c>
      <c r="D86" s="43" t="s">
        <v>63</v>
      </c>
    </row>
    <row r="87">
      <c r="A87" s="44">
        <v>1.0</v>
      </c>
      <c r="B87" s="45" t="s">
        <v>64</v>
      </c>
      <c r="C87" s="46" t="s">
        <v>65</v>
      </c>
      <c r="D87" s="47">
        <v>3.0</v>
      </c>
    </row>
    <row r="88">
      <c r="A88" s="44">
        <v>2.0</v>
      </c>
      <c r="B88" s="45" t="s">
        <v>66</v>
      </c>
      <c r="C88" s="46" t="s">
        <v>67</v>
      </c>
      <c r="D88" s="47">
        <v>3.0</v>
      </c>
    </row>
    <row r="89">
      <c r="A89" s="44">
        <v>3.0</v>
      </c>
      <c r="B89" s="45" t="s">
        <v>68</v>
      </c>
      <c r="C89" s="46" t="s">
        <v>69</v>
      </c>
      <c r="D89" s="47">
        <v>3.0</v>
      </c>
    </row>
    <row r="90">
      <c r="A90" s="44">
        <v>4.0</v>
      </c>
      <c r="B90" s="45" t="s">
        <v>70</v>
      </c>
      <c r="C90" s="46" t="s">
        <v>67</v>
      </c>
      <c r="D90" s="47">
        <v>0.0</v>
      </c>
    </row>
    <row r="91">
      <c r="A91" s="44">
        <v>5.0</v>
      </c>
      <c r="B91" s="45" t="s">
        <v>71</v>
      </c>
      <c r="C91" s="46" t="s">
        <v>72</v>
      </c>
      <c r="D91" s="47">
        <v>3.0</v>
      </c>
    </row>
    <row r="92">
      <c r="B92" s="30"/>
      <c r="C92" s="48" t="s">
        <v>73</v>
      </c>
      <c r="D92" s="43">
        <f>SUM(D87:D91)</f>
        <v>12</v>
      </c>
    </row>
    <row r="93">
      <c r="B93" s="30"/>
      <c r="C93" s="30"/>
      <c r="D93" s="30"/>
    </row>
    <row r="94">
      <c r="B94" s="49" t="s">
        <v>74</v>
      </c>
      <c r="C94" s="28"/>
      <c r="D94" s="28"/>
    </row>
    <row r="95">
      <c r="A95" s="44">
        <v>1.0</v>
      </c>
      <c r="B95" s="45" t="s">
        <v>75</v>
      </c>
      <c r="C95" s="46" t="s">
        <v>76</v>
      </c>
      <c r="D95" s="47">
        <v>6.0</v>
      </c>
    </row>
    <row r="96">
      <c r="A96" s="44">
        <v>2.0</v>
      </c>
      <c r="B96" s="45" t="s">
        <v>77</v>
      </c>
      <c r="C96" s="46" t="s">
        <v>78</v>
      </c>
      <c r="D96" s="47">
        <v>2.0</v>
      </c>
    </row>
    <row r="97">
      <c r="A97" s="44">
        <v>3.0</v>
      </c>
      <c r="B97" s="45" t="s">
        <v>79</v>
      </c>
      <c r="C97" s="46" t="s">
        <v>80</v>
      </c>
      <c r="D97" s="47">
        <v>0.0</v>
      </c>
    </row>
    <row r="98">
      <c r="A98" s="44">
        <v>4.0</v>
      </c>
      <c r="B98" s="45" t="s">
        <v>81</v>
      </c>
      <c r="C98" s="46" t="s">
        <v>78</v>
      </c>
      <c r="D98" s="50">
        <v>3.0</v>
      </c>
    </row>
    <row r="99">
      <c r="B99" s="30"/>
      <c r="C99" s="48" t="s">
        <v>73</v>
      </c>
      <c r="D99" s="43">
        <f>SUM(D95:D98)</f>
        <v>11</v>
      </c>
    </row>
    <row r="100">
      <c r="B100" s="30"/>
      <c r="C100" s="30"/>
      <c r="D100" s="30"/>
    </row>
    <row r="101">
      <c r="B101" s="49" t="s">
        <v>82</v>
      </c>
      <c r="C101" s="51"/>
      <c r="D101" s="52"/>
    </row>
    <row r="102">
      <c r="B102" s="45" t="s">
        <v>83</v>
      </c>
      <c r="C102" s="46" t="s">
        <v>84</v>
      </c>
      <c r="D102" s="53" t="s">
        <v>85</v>
      </c>
    </row>
    <row r="103">
      <c r="B103" s="45" t="s">
        <v>86</v>
      </c>
      <c r="C103" s="46" t="s">
        <v>84</v>
      </c>
      <c r="D103" s="53" t="s">
        <v>85</v>
      </c>
    </row>
    <row r="104">
      <c r="B104" s="45" t="s">
        <v>87</v>
      </c>
      <c r="C104" s="46" t="s">
        <v>88</v>
      </c>
      <c r="D104" s="53" t="s">
        <v>85</v>
      </c>
    </row>
    <row r="105">
      <c r="B105" s="40"/>
      <c r="C105" s="40"/>
      <c r="D105" s="54"/>
    </row>
    <row r="106">
      <c r="B106" s="40"/>
      <c r="C106" s="40"/>
      <c r="D106" s="54"/>
    </row>
    <row r="107">
      <c r="B107" s="40"/>
      <c r="C107" s="40"/>
      <c r="D107" s="54"/>
    </row>
    <row r="108">
      <c r="B108" s="40"/>
      <c r="C108" s="40"/>
      <c r="D108" s="54"/>
    </row>
    <row r="109">
      <c r="B109" s="40"/>
      <c r="C109" s="40"/>
      <c r="D109" s="54"/>
    </row>
    <row r="110">
      <c r="B110" s="40"/>
      <c r="C110" s="40"/>
      <c r="D110" s="54"/>
    </row>
  </sheetData>
  <mergeCells count="13">
    <mergeCell ref="B24:D24"/>
    <mergeCell ref="B25:D25"/>
    <mergeCell ref="B32:D32"/>
    <mergeCell ref="B33:D33"/>
    <mergeCell ref="B48:D48"/>
    <mergeCell ref="B59:D59"/>
    <mergeCell ref="B2:D2"/>
    <mergeCell ref="B3:D3"/>
    <mergeCell ref="B4:D4"/>
    <mergeCell ref="B6:D6"/>
    <mergeCell ref="B9:D9"/>
    <mergeCell ref="B11:D11"/>
    <mergeCell ref="B12:D12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2021-11-26T16:02:57Z</dcterms:created>
  <dc:creator>zaira</dc:creator>
</cp:coreProperties>
</file>