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MARZO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6" i="1"/>
  <c r="D74" i="1"/>
  <c r="C74" i="1"/>
  <c r="C67" i="1"/>
  <c r="C66" i="1"/>
  <c r="D65" i="1"/>
  <c r="C65" i="1"/>
  <c r="D64" i="1"/>
  <c r="C64" i="1"/>
  <c r="D63" i="1"/>
  <c r="C63" i="1"/>
  <c r="D62" i="1"/>
  <c r="C62" i="1"/>
  <c r="D61" i="1"/>
  <c r="D69" i="1" s="1"/>
  <c r="C61" i="1"/>
  <c r="C69" i="1" s="1"/>
  <c r="D51" i="1"/>
  <c r="C51" i="1"/>
  <c r="D50" i="1"/>
  <c r="D52" i="1" s="1"/>
  <c r="C50" i="1"/>
  <c r="C52" i="1" s="1"/>
  <c r="C45" i="1"/>
  <c r="D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D46" i="1" s="1"/>
  <c r="C35" i="1"/>
  <c r="C46" i="1" s="1"/>
  <c r="C30" i="1"/>
  <c r="C17" i="1"/>
  <c r="C16" i="1"/>
  <c r="D14" i="1"/>
  <c r="D23" i="1" s="1"/>
  <c r="C14" i="1"/>
  <c r="C23" i="1" s="1"/>
  <c r="C8" i="1"/>
</calcChain>
</file>

<file path=xl/sharedStrings.xml><?xml version="1.0" encoding="utf-8"?>
<sst xmlns="http://schemas.openxmlformats.org/spreadsheetml/2006/main" count="115" uniqueCount="94">
  <si>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</si>
  <si>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</si>
  <si>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</si>
  <si>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MARZO 2023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</si>
  <si>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</si>
  <si>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</si>
  <si>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</si>
  <si>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</si>
  <si>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</si>
  <si>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</si>
  <si>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</si>
  <si>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</si>
  <si>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</si>
  <si>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</si>
  <si>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</si>
  <si>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</si>
  <si>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</si>
  <si>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</si>
  <si>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</si>
  <si>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</si>
  <si>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</si>
  <si>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</si>
  <si>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</si>
  <si>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</si>
  <si>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</si>
  <si>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</si>
  <si>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</si>
  <si>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</si>
  <si>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</si>
  <si>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</si>
  <si>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</si>
  <si>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</si>
  <si>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</si>
  <si>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</si>
  <si>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</si>
  <si>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</si>
  <si>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</si>
  <si>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</si>
  <si>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</si>
  <si>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</si>
  <si>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</si>
  <si>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</si>
  <si>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</si>
  <si>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</si>
  <si>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</si>
  <si>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</si>
  <si>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</si>
  <si>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</si>
  <si>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</si>
  <si>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</si>
  <si>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</si>
  <si>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</si>
  <si>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</si>
  <si>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</si>
  <si>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</si>
  <si>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Miguel Hidalgo y Costilla 443 (Centro) Irene Osuna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</si>
  <si>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</si>
  <si>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</si>
  <si>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</si>
  <si>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</si>
  <si>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</si>
  <si>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</si>
  <si>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</si>
  <si>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</si>
  <si>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</si>
  <si>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01 DE MARZO 2023</t>
  </si>
  <si>
    <t>PLANTA BAJA DE PALACIO MUNICIPAL</t>
  </si>
  <si>
    <t>JUEVES / 02 DE MARZO 2023</t>
  </si>
  <si>
    <t>CABILDO ( COL. EL PORVENIR )</t>
  </si>
  <si>
    <t>SÁBADO / 04 DE MARZO 2023</t>
  </si>
  <si>
    <t>COL. IGNACIO ALTAMIRANO</t>
  </si>
  <si>
    <t>MIÉRCOLES / 08 DE MARZO 2023</t>
  </si>
  <si>
    <t>JUEVES / 09 DE MARZO 2023</t>
  </si>
  <si>
    <t>CABILDO ( CONDOMINIOS CONSTITUCIÓN)</t>
  </si>
  <si>
    <t>SÁBADO / 11 DE MARZO 2023</t>
  </si>
  <si>
    <t>COL. FABRILES</t>
  </si>
  <si>
    <t>MIÉRCOLES / 15 DE MARZO 2023</t>
  </si>
  <si>
    <t>COL. FOMERREY 35</t>
  </si>
  <si>
    <t>JUEVES / 16 DE MARZO 2023</t>
  </si>
  <si>
    <t>CABILDO ( COL. CONDESA )</t>
  </si>
  <si>
    <t>MIÉRCOLES / 22 DE MARZO 2023</t>
  </si>
  <si>
    <t>PLAZA HIDALGO</t>
  </si>
  <si>
    <t>JUEVES / 23 DE MARZO 2023</t>
  </si>
  <si>
    <t>CABILDO ( COL. INDEPENDENCIA )</t>
  </si>
  <si>
    <t>TOTAL</t>
  </si>
  <si>
    <t>BRIGADAS Y FERIA REALIZADA</t>
  </si>
  <si>
    <t>LUNES / 06 DE MARZO 2023</t>
  </si>
  <si>
    <t>CENTRAL</t>
  </si>
  <si>
    <t>BRIGADA DE EMPLEO / 07 DE MARZO 2023</t>
  </si>
  <si>
    <t>PARQUE ALAMEDA</t>
  </si>
  <si>
    <t>LUNES / 13 DE MARZO 2023</t>
  </si>
  <si>
    <t>PASEO MORELOS</t>
  </si>
  <si>
    <t>BRIGADA DE EMPLEO / 21 DE MARZO 2023</t>
  </si>
  <si>
    <t>LUNES / 27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</si>
</sst>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3" xfId="0" applyFont="1" applyBorder="1"/>
    <xf numFmtId="0" fontId="2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/>
    <xf numFmtId="0" fontId="5" fillId="0" borderId="5" xfId="0" applyFont="1" applyBorder="1"/>
    <xf numFmtId="0" fontId="4" fillId="3" borderId="4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4" fillId="6" borderId="4" xfId="0" applyFont="1" applyFill="1" applyBorder="1" applyAlignment="1"/>
    <xf numFmtId="0" fontId="4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0" borderId="9" xfId="0" applyFont="1" applyBorder="1"/>
    <xf numFmtId="0" fontId="4" fillId="7" borderId="4" xfId="0" applyFont="1" applyFill="1" applyBorder="1" applyAlignment="1">
      <alignment horizontal="center"/>
    </xf>
    <xf numFmtId="0" fontId="2" fillId="7" borderId="5" xfId="0" applyFont="1" applyFill="1" applyBorder="1" applyAlignment="1"/>
    <xf numFmtId="0" fontId="4" fillId="7" borderId="4" xfId="0" applyFont="1" applyFill="1" applyBorder="1" applyAlignment="1"/>
    <xf numFmtId="0" fontId="2" fillId="5" borderId="0" xfId="0" applyFont="1" applyFill="1" applyAlignment="1"/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2:D106"/>
  <sheetViews>
    <sheetView tabSelected="1" workbookViewId="0"/>
  </sheetViews>
  <sheetFormatPr baseColWidth="10" defaultColWidth="14.42578125" defaultRowHeight="15" customHeight="1" x14ac:dyDescent="0.25"/>
  <cols>
    <col min="1" max="1" width="7.28515625" style="3" customWidth="1"/>
    <col min="2" max="2" width="37.28515625" style="3" customWidth="1"/>
    <col min="3" max="3" width="30.7109375" style="3" customWidth="1"/>
    <col min="4" max="4" width="26.140625" style="3" customWidth="1"/>
    <col min="5" max="16384" width="14.42578125" style="3"/>
  </cols>
  <sheetData>
    <row r="2" spans="2:4" x14ac:dyDescent="0.25">
      <c r="B2" s="1" t="s">
        <v>0</v>
      </c>
      <c r="C2" s="2"/>
      <c r="D2" s="2"/>
    </row>
    <row r="3" spans="2:4" x14ac:dyDescent="0.25">
      <c r="B3" s="4" t="s">
        <v>1</v>
      </c>
      <c r="C3" s="2"/>
      <c r="D3" s="2"/>
    </row>
    <row r="4" spans="2:4" x14ac:dyDescent="0.25">
      <c r="B4" s="4" t="s">
        <v>2</v>
      </c>
      <c r="C4" s="2"/>
      <c r="D4" s="2"/>
    </row>
    <row r="5" spans="2:4" ht="15.75" thickBot="1" x14ac:dyDescent="0.3">
      <c r="B5" s="5"/>
      <c r="C5" s="6"/>
      <c r="D5" s="6"/>
    </row>
    <row r="6" spans="2:4" ht="15.75" thickBot="1" x14ac:dyDescent="0.3">
      <c r="B6" s="7" t="s">
        <v>3</v>
      </c>
      <c r="C6" s="8"/>
      <c r="D6" s="9"/>
    </row>
    <row r="7" spans="2:4" x14ac:dyDescent="0.25">
      <c r="B7" s="10"/>
      <c r="C7" s="11" t="s">
        <v>4</v>
      </c>
      <c r="D7" s="11" t="s">
        <v>5</v>
      </c>
    </row>
    <row r="8" spans="2:4" x14ac:dyDescent="0.25">
      <c r="B8" s="12" t="s">
        <v>6</v>
      </c>
      <c r="C8" s="13">
        <f>247</f>
        <v>247</v>
      </c>
      <c r="D8" s="13">
        <v>55</v>
      </c>
    </row>
    <row r="9" spans="2:4" x14ac:dyDescent="0.25">
      <c r="B9" s="14"/>
      <c r="C9" s="15"/>
      <c r="D9" s="16"/>
    </row>
    <row r="10" spans="2:4" x14ac:dyDescent="0.25">
      <c r="B10" s="17" t="s">
        <v>7</v>
      </c>
      <c r="C10" s="18">
        <v>80</v>
      </c>
      <c r="D10" s="19"/>
    </row>
    <row r="11" spans="2:4" x14ac:dyDescent="0.25">
      <c r="B11" s="14"/>
      <c r="C11" s="15"/>
      <c r="D11" s="16"/>
    </row>
    <row r="12" spans="2:4" x14ac:dyDescent="0.25">
      <c r="B12" s="20" t="s">
        <v>8</v>
      </c>
      <c r="C12" s="15"/>
      <c r="D12" s="16"/>
    </row>
    <row r="13" spans="2:4" x14ac:dyDescent="0.25">
      <c r="B13" s="12"/>
      <c r="C13" s="11" t="s">
        <v>9</v>
      </c>
      <c r="D13" s="11" t="s">
        <v>10</v>
      </c>
    </row>
    <row r="14" spans="2:4" x14ac:dyDescent="0.25">
      <c r="B14" s="10" t="s">
        <v>11</v>
      </c>
      <c r="C14" s="13">
        <f>2+24+3+22+1+21</f>
        <v>73</v>
      </c>
      <c r="D14" s="13">
        <f>1+8+15+10</f>
        <v>34</v>
      </c>
    </row>
    <row r="15" spans="2:4" x14ac:dyDescent="0.25">
      <c r="B15" s="10" t="s">
        <v>12</v>
      </c>
      <c r="C15" s="13">
        <v>1</v>
      </c>
      <c r="D15" s="13"/>
    </row>
    <row r="16" spans="2:4" x14ac:dyDescent="0.25">
      <c r="B16" s="10" t="s">
        <v>13</v>
      </c>
      <c r="C16" s="13">
        <f>4+7+2+2+2+3+3+14+1+3+4+3</f>
        <v>48</v>
      </c>
      <c r="D16" s="13">
        <v>5</v>
      </c>
    </row>
    <row r="17" spans="2:4" x14ac:dyDescent="0.25">
      <c r="B17" s="10" t="s">
        <v>14</v>
      </c>
      <c r="C17" s="13">
        <f>4+32+5+15+9</f>
        <v>65</v>
      </c>
      <c r="D17" s="13"/>
    </row>
    <row r="18" spans="2:4" x14ac:dyDescent="0.25">
      <c r="B18" s="10" t="s">
        <v>15</v>
      </c>
      <c r="C18" s="13"/>
      <c r="D18" s="13"/>
    </row>
    <row r="19" spans="2:4" x14ac:dyDescent="0.25">
      <c r="B19" s="21" t="s">
        <v>16</v>
      </c>
      <c r="C19" s="22">
        <v>1</v>
      </c>
      <c r="D19" s="23"/>
    </row>
    <row r="20" spans="2:4" x14ac:dyDescent="0.25">
      <c r="B20" s="21" t="s">
        <v>17</v>
      </c>
      <c r="C20" s="22">
        <v>33</v>
      </c>
      <c r="D20" s="23"/>
    </row>
    <row r="21" spans="2:4" x14ac:dyDescent="0.25">
      <c r="B21" s="10" t="s">
        <v>18</v>
      </c>
      <c r="C21" s="13">
        <v>26</v>
      </c>
      <c r="D21" s="13"/>
    </row>
    <row r="22" spans="2:4" x14ac:dyDescent="0.25">
      <c r="B22" s="21" t="s">
        <v>19</v>
      </c>
      <c r="C22" s="23"/>
      <c r="D22" s="22">
        <v>16</v>
      </c>
    </row>
    <row r="23" spans="2:4" x14ac:dyDescent="0.25">
      <c r="B23" s="24" t="s">
        <v>20</v>
      </c>
      <c r="C23" s="25">
        <f t="shared" ref="C23:D23" si="0">SUM(C14:C22)</f>
        <v>247</v>
      </c>
      <c r="D23" s="26">
        <f t="shared" si="0"/>
        <v>55</v>
      </c>
    </row>
    <row r="24" spans="2:4" x14ac:dyDescent="0.25">
      <c r="B24" s="14"/>
      <c r="C24" s="15"/>
      <c r="D24" s="16"/>
    </row>
    <row r="25" spans="2:4" x14ac:dyDescent="0.25">
      <c r="B25" s="20" t="s">
        <v>21</v>
      </c>
      <c r="C25" s="15"/>
      <c r="D25" s="16"/>
    </row>
    <row r="26" spans="2:4" x14ac:dyDescent="0.25">
      <c r="B26" s="21"/>
      <c r="C26" s="27" t="s">
        <v>22</v>
      </c>
      <c r="D26" s="27"/>
    </row>
    <row r="27" spans="2:4" x14ac:dyDescent="0.25">
      <c r="B27" s="10" t="s">
        <v>13</v>
      </c>
      <c r="C27" s="13">
        <v>12</v>
      </c>
      <c r="D27" s="28" t="s">
        <v>23</v>
      </c>
    </row>
    <row r="28" spans="2:4" x14ac:dyDescent="0.25">
      <c r="B28" s="10" t="s">
        <v>24</v>
      </c>
      <c r="C28" s="13">
        <v>5</v>
      </c>
      <c r="D28" s="28" t="s">
        <v>25</v>
      </c>
    </row>
    <row r="29" spans="2:4" x14ac:dyDescent="0.25">
      <c r="B29" s="10" t="s">
        <v>26</v>
      </c>
      <c r="C29" s="13"/>
      <c r="D29" s="28" t="s">
        <v>27</v>
      </c>
    </row>
    <row r="30" spans="2:4" x14ac:dyDescent="0.25">
      <c r="B30" s="24" t="s">
        <v>20</v>
      </c>
      <c r="C30" s="25">
        <f>SUM(C27:C29)</f>
        <v>17</v>
      </c>
      <c r="D30" s="26"/>
    </row>
    <row r="31" spans="2:4" x14ac:dyDescent="0.25">
      <c r="B31" s="10"/>
      <c r="C31" s="13"/>
      <c r="D31" s="13"/>
    </row>
    <row r="32" spans="2:4" x14ac:dyDescent="0.25">
      <c r="B32" s="29" t="s">
        <v>28</v>
      </c>
      <c r="C32" s="15"/>
      <c r="D32" s="16"/>
    </row>
    <row r="33" spans="2:4" x14ac:dyDescent="0.25">
      <c r="B33" s="30" t="s">
        <v>29</v>
      </c>
      <c r="C33" s="15"/>
      <c r="D33" s="16"/>
    </row>
    <row r="34" spans="2:4" x14ac:dyDescent="0.25">
      <c r="B34" s="21"/>
      <c r="C34" s="27" t="s">
        <v>30</v>
      </c>
      <c r="D34" s="27" t="s">
        <v>10</v>
      </c>
    </row>
    <row r="35" spans="2:4" x14ac:dyDescent="0.25">
      <c r="B35" s="10" t="s">
        <v>31</v>
      </c>
      <c r="C35" s="13">
        <f>3+2</f>
        <v>5</v>
      </c>
      <c r="D35" s="13">
        <f>1+1</f>
        <v>2</v>
      </c>
    </row>
    <row r="36" spans="2:4" x14ac:dyDescent="0.25">
      <c r="B36" s="10" t="s">
        <v>32</v>
      </c>
      <c r="C36" s="13">
        <f>1+2+2+10+1</f>
        <v>16</v>
      </c>
      <c r="D36" s="13">
        <f>1+3</f>
        <v>4</v>
      </c>
    </row>
    <row r="37" spans="2:4" x14ac:dyDescent="0.25">
      <c r="B37" s="10" t="s">
        <v>33</v>
      </c>
      <c r="C37" s="13">
        <f>1+7+4</f>
        <v>12</v>
      </c>
      <c r="D37" s="13">
        <f>1+1</f>
        <v>2</v>
      </c>
    </row>
    <row r="38" spans="2:4" x14ac:dyDescent="0.25">
      <c r="B38" s="10" t="s">
        <v>34</v>
      </c>
      <c r="C38" s="13">
        <f>1+6</f>
        <v>7</v>
      </c>
      <c r="D38" s="13">
        <f>1+2</f>
        <v>3</v>
      </c>
    </row>
    <row r="39" spans="2:4" x14ac:dyDescent="0.25">
      <c r="B39" s="10" t="s">
        <v>35</v>
      </c>
      <c r="C39" s="13">
        <f>16</f>
        <v>16</v>
      </c>
      <c r="D39" s="13">
        <f>2+3+1</f>
        <v>6</v>
      </c>
    </row>
    <row r="40" spans="2:4" x14ac:dyDescent="0.25">
      <c r="B40" s="10" t="s">
        <v>36</v>
      </c>
      <c r="C40" s="13">
        <f>1+14+4+19+1+90+10</f>
        <v>139</v>
      </c>
      <c r="D40" s="13">
        <f>1+3+12+1+6+10</f>
        <v>33</v>
      </c>
    </row>
    <row r="41" spans="2:4" x14ac:dyDescent="0.25">
      <c r="B41" s="10" t="s">
        <v>37</v>
      </c>
      <c r="C41" s="13">
        <f>1+6+2</f>
        <v>9</v>
      </c>
      <c r="D41" s="13">
        <f t="shared" ref="D41:D42" si="1">1+1</f>
        <v>2</v>
      </c>
    </row>
    <row r="42" spans="2:4" x14ac:dyDescent="0.25">
      <c r="B42" s="10" t="s">
        <v>38</v>
      </c>
      <c r="C42" s="13">
        <v>3</v>
      </c>
      <c r="D42" s="13">
        <f t="shared" si="1"/>
        <v>2</v>
      </c>
    </row>
    <row r="43" spans="2:4" x14ac:dyDescent="0.25">
      <c r="B43" s="10" t="s">
        <v>39</v>
      </c>
      <c r="C43" s="13">
        <v>1</v>
      </c>
      <c r="D43" s="13"/>
    </row>
    <row r="44" spans="2:4" x14ac:dyDescent="0.25">
      <c r="B44" s="10" t="s">
        <v>40</v>
      </c>
      <c r="C44" s="13">
        <v>26</v>
      </c>
      <c r="D44" s="13"/>
    </row>
    <row r="45" spans="2:4" x14ac:dyDescent="0.25">
      <c r="B45" s="10" t="s">
        <v>41</v>
      </c>
      <c r="C45" s="13">
        <f>3+5+5</f>
        <v>13</v>
      </c>
      <c r="D45" s="13">
        <v>1</v>
      </c>
    </row>
    <row r="46" spans="2:4" x14ac:dyDescent="0.25">
      <c r="B46" s="24" t="s">
        <v>20</v>
      </c>
      <c r="C46" s="25">
        <f>SUM(C34:C45)</f>
        <v>247</v>
      </c>
      <c r="D46" s="26">
        <f>SUM(D35:D45)</f>
        <v>55</v>
      </c>
    </row>
    <row r="47" spans="2:4" x14ac:dyDescent="0.25">
      <c r="B47" s="31"/>
      <c r="C47" s="32"/>
      <c r="D47" s="33"/>
    </row>
    <row r="48" spans="2:4" x14ac:dyDescent="0.25">
      <c r="B48" s="30" t="s">
        <v>42</v>
      </c>
      <c r="C48" s="15"/>
      <c r="D48" s="16"/>
    </row>
    <row r="49" spans="2:4" x14ac:dyDescent="0.25">
      <c r="B49" s="21"/>
      <c r="C49" s="27" t="s">
        <v>30</v>
      </c>
      <c r="D49" s="27" t="s">
        <v>10</v>
      </c>
    </row>
    <row r="50" spans="2:4" x14ac:dyDescent="0.25">
      <c r="B50" s="10" t="s">
        <v>43</v>
      </c>
      <c r="C50" s="13">
        <f>1+11+1+12+76+18</f>
        <v>119</v>
      </c>
      <c r="D50" s="13">
        <f>5+10+4+2+15</f>
        <v>36</v>
      </c>
    </row>
    <row r="51" spans="2:4" x14ac:dyDescent="0.25">
      <c r="B51" s="10" t="s">
        <v>44</v>
      </c>
      <c r="C51" s="13">
        <f>1+13+3+10+1+96+4</f>
        <v>128</v>
      </c>
      <c r="D51" s="13">
        <f>1+3+5+1+8+1</f>
        <v>19</v>
      </c>
    </row>
    <row r="52" spans="2:4" x14ac:dyDescent="0.25">
      <c r="B52" s="24" t="s">
        <v>20</v>
      </c>
      <c r="C52" s="25">
        <f t="shared" ref="C52:D52" si="2">SUM(C50:C51)</f>
        <v>247</v>
      </c>
      <c r="D52" s="26">
        <f t="shared" si="2"/>
        <v>55</v>
      </c>
    </row>
    <row r="53" spans="2:4" x14ac:dyDescent="0.25">
      <c r="B53" s="34"/>
      <c r="C53" s="35"/>
      <c r="D53" s="35"/>
    </row>
    <row r="54" spans="2:4" x14ac:dyDescent="0.25">
      <c r="B54" s="34"/>
      <c r="C54" s="35"/>
      <c r="D54" s="35"/>
    </row>
    <row r="55" spans="2:4" x14ac:dyDescent="0.25">
      <c r="B55" s="34"/>
      <c r="C55" s="35"/>
      <c r="D55" s="35"/>
    </row>
    <row r="56" spans="2:4" x14ac:dyDescent="0.25">
      <c r="B56" s="34"/>
      <c r="C56" s="35"/>
      <c r="D56" s="35"/>
    </row>
    <row r="57" spans="2:4" x14ac:dyDescent="0.25">
      <c r="B57" s="32"/>
      <c r="C57" s="36"/>
      <c r="D57" s="36"/>
    </row>
    <row r="58" spans="2:4" x14ac:dyDescent="0.25">
      <c r="B58" s="37" t="s">
        <v>45</v>
      </c>
      <c r="C58" s="2"/>
      <c r="D58" s="38"/>
    </row>
    <row r="59" spans="2:4" x14ac:dyDescent="0.25">
      <c r="B59" s="21"/>
      <c r="C59" s="27" t="s">
        <v>30</v>
      </c>
      <c r="D59" s="27" t="s">
        <v>10</v>
      </c>
    </row>
    <row r="60" spans="2:4" x14ac:dyDescent="0.25">
      <c r="B60" s="21" t="s">
        <v>46</v>
      </c>
      <c r="C60" s="27">
        <v>1</v>
      </c>
      <c r="D60" s="27"/>
    </row>
    <row r="61" spans="2:4" x14ac:dyDescent="0.25">
      <c r="B61" s="21" t="s">
        <v>47</v>
      </c>
      <c r="C61" s="27">
        <f>3+13</f>
        <v>16</v>
      </c>
      <c r="D61" s="27">
        <f>1+1+1+1</f>
        <v>4</v>
      </c>
    </row>
    <row r="62" spans="2:4" x14ac:dyDescent="0.25">
      <c r="B62" s="21" t="s">
        <v>48</v>
      </c>
      <c r="C62" s="27">
        <f>1+8+1+6+52+8</f>
        <v>76</v>
      </c>
      <c r="D62" s="27">
        <f>3+7+2+4+3</f>
        <v>19</v>
      </c>
    </row>
    <row r="63" spans="2:4" x14ac:dyDescent="0.25">
      <c r="B63" s="21" t="s">
        <v>49</v>
      </c>
      <c r="C63" s="27">
        <f>1+4+4+32+8</f>
        <v>49</v>
      </c>
      <c r="D63" s="27">
        <f>2+3+3+6</f>
        <v>14</v>
      </c>
    </row>
    <row r="64" spans="2:4" x14ac:dyDescent="0.25">
      <c r="B64" s="21" t="s">
        <v>50</v>
      </c>
      <c r="C64" s="27">
        <f>6+5+27+3</f>
        <v>41</v>
      </c>
      <c r="D64" s="27">
        <f>2+3+1+3+6</f>
        <v>15</v>
      </c>
    </row>
    <row r="65" spans="2:4" x14ac:dyDescent="0.25">
      <c r="B65" s="21" t="s">
        <v>51</v>
      </c>
      <c r="C65" s="27">
        <f>3+1+2+1+21+3</f>
        <v>31</v>
      </c>
      <c r="D65" s="27">
        <f>1+1</f>
        <v>2</v>
      </c>
    </row>
    <row r="66" spans="2:4" x14ac:dyDescent="0.25">
      <c r="B66" s="21" t="s">
        <v>52</v>
      </c>
      <c r="C66" s="27">
        <f>2+2+1+2</f>
        <v>7</v>
      </c>
      <c r="D66" s="27"/>
    </row>
    <row r="67" spans="2:4" x14ac:dyDescent="0.25">
      <c r="B67" s="21" t="s">
        <v>53</v>
      </c>
      <c r="C67" s="27">
        <f>1+1+1</f>
        <v>3</v>
      </c>
      <c r="D67" s="27">
        <v>1</v>
      </c>
    </row>
    <row r="68" spans="2:4" x14ac:dyDescent="0.25">
      <c r="B68" s="21" t="s">
        <v>40</v>
      </c>
      <c r="C68" s="27">
        <v>23</v>
      </c>
      <c r="D68" s="23"/>
    </row>
    <row r="69" spans="2:4" x14ac:dyDescent="0.25">
      <c r="B69" s="24" t="s">
        <v>20</v>
      </c>
      <c r="C69" s="25">
        <f t="shared" ref="C69:D69" si="3">SUM(C60:C68)</f>
        <v>247</v>
      </c>
      <c r="D69" s="25">
        <f t="shared" si="3"/>
        <v>55</v>
      </c>
    </row>
    <row r="70" spans="2:4" x14ac:dyDescent="0.25">
      <c r="B70" s="21"/>
      <c r="C70" s="27"/>
      <c r="D70" s="27"/>
    </row>
    <row r="71" spans="2:4" x14ac:dyDescent="0.25">
      <c r="B71" s="39" t="s">
        <v>54</v>
      </c>
      <c r="C71" s="40"/>
      <c r="D71" s="40"/>
    </row>
    <row r="72" spans="2:4" x14ac:dyDescent="0.25">
      <c r="B72" s="21"/>
      <c r="C72" s="27" t="s">
        <v>30</v>
      </c>
      <c r="D72" s="27" t="s">
        <v>10</v>
      </c>
    </row>
    <row r="73" spans="2:4" x14ac:dyDescent="0.25">
      <c r="B73" s="10" t="s">
        <v>55</v>
      </c>
      <c r="C73" s="13">
        <v>2</v>
      </c>
      <c r="D73" s="33"/>
    </row>
    <row r="74" spans="2:4" x14ac:dyDescent="0.25">
      <c r="B74" s="10" t="s">
        <v>56</v>
      </c>
      <c r="C74" s="13">
        <f>24+22</f>
        <v>46</v>
      </c>
      <c r="D74" s="13">
        <f>8+10</f>
        <v>18</v>
      </c>
    </row>
    <row r="75" spans="2:4" x14ac:dyDescent="0.25">
      <c r="B75" s="10" t="s">
        <v>57</v>
      </c>
      <c r="C75" s="13">
        <v>4</v>
      </c>
      <c r="D75" s="13"/>
    </row>
    <row r="76" spans="2:4" x14ac:dyDescent="0.25">
      <c r="B76" s="10" t="s">
        <v>58</v>
      </c>
      <c r="C76" s="13">
        <v>1</v>
      </c>
      <c r="D76" s="13">
        <v>1</v>
      </c>
    </row>
    <row r="77" spans="2:4" x14ac:dyDescent="0.25">
      <c r="B77" s="10" t="s">
        <v>59</v>
      </c>
      <c r="C77" s="13">
        <v>22</v>
      </c>
      <c r="D77" s="13">
        <v>15</v>
      </c>
    </row>
    <row r="78" spans="2:4" x14ac:dyDescent="0.25">
      <c r="B78" s="32"/>
      <c r="C78" s="36"/>
      <c r="D78" s="35"/>
    </row>
    <row r="79" spans="2:4" x14ac:dyDescent="0.25">
      <c r="B79" s="41" t="s">
        <v>60</v>
      </c>
      <c r="C79" s="22">
        <v>2679</v>
      </c>
      <c r="D79" s="35"/>
    </row>
    <row r="80" spans="2:4" x14ac:dyDescent="0.25">
      <c r="B80" s="42"/>
      <c r="C80" s="42"/>
      <c r="D80" s="35"/>
    </row>
    <row r="81" spans="2:4" x14ac:dyDescent="0.25">
      <c r="B81" s="34" t="s">
        <v>61</v>
      </c>
      <c r="C81" s="35"/>
      <c r="D81" s="35"/>
    </row>
    <row r="82" spans="2:4" x14ac:dyDescent="0.25">
      <c r="B82" s="32"/>
      <c r="C82" s="32"/>
      <c r="D82" s="32"/>
    </row>
    <row r="83" spans="2:4" x14ac:dyDescent="0.25">
      <c r="B83" s="43" t="s">
        <v>62</v>
      </c>
      <c r="C83" s="44" t="s">
        <v>63</v>
      </c>
      <c r="D83" s="45" t="s">
        <v>64</v>
      </c>
    </row>
    <row r="84" spans="2:4" x14ac:dyDescent="0.25">
      <c r="B84" s="46" t="s">
        <v>65</v>
      </c>
      <c r="C84" s="47" t="s">
        <v>66</v>
      </c>
      <c r="D84" s="13">
        <v>4</v>
      </c>
    </row>
    <row r="85" spans="2:4" x14ac:dyDescent="0.25">
      <c r="B85" s="46" t="s">
        <v>67</v>
      </c>
      <c r="C85" s="47" t="s">
        <v>68</v>
      </c>
      <c r="D85" s="13">
        <v>7</v>
      </c>
    </row>
    <row r="86" spans="2:4" x14ac:dyDescent="0.25">
      <c r="B86" s="46" t="s">
        <v>69</v>
      </c>
      <c r="C86" s="47" t="s">
        <v>70</v>
      </c>
      <c r="D86" s="13">
        <v>2</v>
      </c>
    </row>
    <row r="87" spans="2:4" x14ac:dyDescent="0.25">
      <c r="B87" s="46" t="s">
        <v>71</v>
      </c>
      <c r="C87" s="47" t="s">
        <v>66</v>
      </c>
      <c r="D87" s="13">
        <v>2</v>
      </c>
    </row>
    <row r="88" spans="2:4" x14ac:dyDescent="0.25">
      <c r="B88" s="46" t="s">
        <v>72</v>
      </c>
      <c r="C88" s="47" t="s">
        <v>73</v>
      </c>
      <c r="D88" s="13">
        <v>2</v>
      </c>
    </row>
    <row r="89" spans="2:4" x14ac:dyDescent="0.25">
      <c r="B89" s="46" t="s">
        <v>74</v>
      </c>
      <c r="C89" s="47" t="s">
        <v>75</v>
      </c>
      <c r="D89" s="13">
        <v>3</v>
      </c>
    </row>
    <row r="90" spans="2:4" x14ac:dyDescent="0.25">
      <c r="B90" s="46" t="s">
        <v>76</v>
      </c>
      <c r="C90" s="47" t="s">
        <v>66</v>
      </c>
      <c r="D90" s="13">
        <v>3</v>
      </c>
    </row>
    <row r="91" spans="2:4" x14ac:dyDescent="0.25">
      <c r="B91" s="46" t="s">
        <v>76</v>
      </c>
      <c r="C91" s="47" t="s">
        <v>77</v>
      </c>
      <c r="D91" s="13">
        <v>14</v>
      </c>
    </row>
    <row r="92" spans="2:4" x14ac:dyDescent="0.25">
      <c r="B92" s="46" t="s">
        <v>78</v>
      </c>
      <c r="C92" s="47" t="s">
        <v>79</v>
      </c>
      <c r="D92" s="13">
        <v>1</v>
      </c>
    </row>
    <row r="93" spans="2:4" x14ac:dyDescent="0.25">
      <c r="B93" s="46" t="s">
        <v>80</v>
      </c>
      <c r="C93" s="47" t="s">
        <v>66</v>
      </c>
      <c r="D93" s="13">
        <v>3</v>
      </c>
    </row>
    <row r="94" spans="2:4" x14ac:dyDescent="0.25">
      <c r="B94" s="46" t="s">
        <v>80</v>
      </c>
      <c r="C94" s="47" t="s">
        <v>81</v>
      </c>
      <c r="D94" s="13">
        <v>4</v>
      </c>
    </row>
    <row r="95" spans="2:4" x14ac:dyDescent="0.25">
      <c r="B95" s="46" t="s">
        <v>82</v>
      </c>
      <c r="C95" s="47" t="s">
        <v>83</v>
      </c>
      <c r="D95" s="13">
        <v>3</v>
      </c>
    </row>
    <row r="96" spans="2:4" x14ac:dyDescent="0.25">
      <c r="B96" s="34"/>
      <c r="C96" s="48" t="s">
        <v>84</v>
      </c>
      <c r="D96" s="45">
        <f>SUM(D84:D95)</f>
        <v>48</v>
      </c>
    </row>
    <row r="97" spans="2:4" x14ac:dyDescent="0.25">
      <c r="B97" s="34"/>
      <c r="C97" s="34"/>
      <c r="D97" s="34"/>
    </row>
    <row r="98" spans="2:4" x14ac:dyDescent="0.25">
      <c r="B98" s="34"/>
      <c r="C98" s="34"/>
      <c r="D98" s="34"/>
    </row>
    <row r="99" spans="2:4" x14ac:dyDescent="0.25">
      <c r="B99" s="32" t="s">
        <v>85</v>
      </c>
      <c r="C99" s="32"/>
      <c r="D99" s="32"/>
    </row>
    <row r="100" spans="2:4" x14ac:dyDescent="0.25">
      <c r="B100" s="46" t="s">
        <v>86</v>
      </c>
      <c r="C100" s="47" t="s">
        <v>87</v>
      </c>
      <c r="D100" s="13">
        <v>4</v>
      </c>
    </row>
    <row r="101" spans="2:4" x14ac:dyDescent="0.25">
      <c r="B101" s="46" t="s">
        <v>88</v>
      </c>
      <c r="C101" s="47" t="s">
        <v>89</v>
      </c>
      <c r="D101" s="13">
        <v>32</v>
      </c>
    </row>
    <row r="102" spans="2:4" x14ac:dyDescent="0.25">
      <c r="B102" s="46" t="s">
        <v>90</v>
      </c>
      <c r="C102" s="47" t="s">
        <v>91</v>
      </c>
      <c r="D102" s="13">
        <v>5</v>
      </c>
    </row>
    <row r="103" spans="2:4" x14ac:dyDescent="0.25">
      <c r="B103" s="46" t="s">
        <v>92</v>
      </c>
      <c r="C103" s="47" t="s">
        <v>89</v>
      </c>
      <c r="D103" s="13">
        <v>15</v>
      </c>
    </row>
    <row r="104" spans="2:4" x14ac:dyDescent="0.25">
      <c r="B104" s="46" t="s">
        <v>93</v>
      </c>
      <c r="C104" s="47" t="s">
        <v>91</v>
      </c>
      <c r="D104" s="13">
        <v>9</v>
      </c>
    </row>
    <row r="105" spans="2:4" x14ac:dyDescent="0.25">
      <c r="B105" s="34"/>
      <c r="C105" s="48" t="s">
        <v>84</v>
      </c>
      <c r="D105" s="45">
        <f>SUM(D100:D104)</f>
        <v>65</v>
      </c>
    </row>
    <row r="106" spans="2:4" x14ac:dyDescent="0.25">
      <c r="B106" s="34"/>
      <c r="C106" s="34"/>
      <c r="D106" s="34"/>
    </row>
  </sheetData>
  <mergeCells count="13">
    <mergeCell ref="B58:D58"/>
    <mergeCell ref="B12:D12"/>
    <mergeCell ref="B24:D24"/>
    <mergeCell ref="B25:D25"/>
    <mergeCell ref="B32:D32"/>
    <mergeCell ref="B33:D33"/>
    <mergeCell ref="B48:D48"/>
    <mergeCell ref="B2:D2"/>
    <mergeCell ref="B3:D3"/>
    <mergeCell ref="B4:D4"/>
    <mergeCell ref="B6:D6"/>
    <mergeCell ref="B9:D9"/>
    <mergeCell ref="B11:D11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2023-04-18T17:34:14Z</dcterms:created>
  <dcterms:modified xsi:type="dcterms:W3CDTF">2023-04-18T17:35:15Z</dcterms:modified>
</cp:coreProperties>
</file>