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uel.diaz\Desktop\Miguel Diaz\"/>
    </mc:Choice>
  </mc:AlternateContent>
  <bookViews>
    <workbookView xWindow="0" yWindow="0" windowWidth="28800" windowHeight="12300"/>
  </bookViews>
  <sheets>
    <sheet name="MARZO 26" sheetId="4" r:id="rId1"/>
  </sheets>
  <calcPr calcId="162913"/>
  <extLst>
    <ext uri="GoogleSheetsCustomDataVersion2">
      <go:sheetsCustomData xmlns:go="http://customooxmlschemas.google.com/" r:id="rId8" roundtripDataChecksum="Mu1QZsv+kHLZbfWNBBzWbeqVt8HmZL6wJsTTkliqoUs="/>
    </ext>
  </extLst>
</workbook>
</file>

<file path=xl/calcChain.xml><?xml version="1.0" encoding="utf-8"?>
<calcChain xmlns="http://schemas.openxmlformats.org/spreadsheetml/2006/main">
  <c r="D99" i="4" l="1"/>
  <c r="D92" i="4"/>
  <c r="D78" i="4"/>
  <c r="C7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D68" i="4" s="1"/>
  <c r="C59" i="4"/>
  <c r="C68" i="4" s="1"/>
  <c r="D50" i="4"/>
  <c r="C50" i="4"/>
  <c r="D49" i="4"/>
  <c r="D51" i="4" s="1"/>
  <c r="C49" i="4"/>
  <c r="C51" i="4" s="1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D45" i="4" s="1"/>
  <c r="C34" i="4"/>
  <c r="C45" i="4" s="1"/>
  <c r="C29" i="4"/>
  <c r="D16" i="4"/>
  <c r="D22" i="4" s="1"/>
  <c r="D13" i="4"/>
  <c r="C13" i="4"/>
  <c r="C22" i="4" s="1"/>
  <c r="D7" i="4"/>
  <c r="C7" i="4"/>
</calcChain>
</file>

<file path=xl/sharedStrings.xml><?xml version="1.0" encoding="utf-8"?>
<sst xmlns="http://schemas.openxmlformats.org/spreadsheetml/2006/main" count="95" uniqueCount="78">
  <si>
    <t>BRIGADAS ATENDIDAS</t>
  </si>
  <si>
    <t>TOTAL</t>
  </si>
  <si>
    <t>SECRETARÍA DE DESARROLLO ECONÓMICO</t>
  </si>
  <si>
    <t>DIRECCIÓN DE EMPLEO E IMPULSO ECONÓMICO</t>
  </si>
  <si>
    <t>INDICADORES MENSUALES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</si>
  <si>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</si>
  <si>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</si>
  <si>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</si>
  <si>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</si>
  <si>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</si>
  <si>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</si>
  <si>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</si>
  <si>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</si>
  <si>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</si>
  <si>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</si>
  <si>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</si>
  <si>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Ciudadanos atendidos con discapacidad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</si>
  <si>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</si>
  <si>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</si>
  <si>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</si>
  <si>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</si>
  <si>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</si>
  <si>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</si>
  <si>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</si>
  <si>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</si>
  <si>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</si>
  <si>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</si>
  <si>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</si>
  <si>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</si>
  <si>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</si>
  <si>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</si>
  <si>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</si>
  <si>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</si>
  <si>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</si>
  <si>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</si>
  <si>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</si>
  <si>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</si>
  <si>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</si>
  <si>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</si>
  <si>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</si>
  <si>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</si>
  <si>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</si>
  <si>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</si>
  <si>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</si>
  <si>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</si>
  <si>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</si>
  <si>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</si>
  <si>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</si>
  <si>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</si>
  <si>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</si>
  <si>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</si>
  <si>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</si>
  <si>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</si>
  <si>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Parque Aztlán (Carmen Ortega)</t>
  </si>
  <si>
    <t>VACANTES TOTALES</t>
  </si>
  <si>
    <t>PARQUE ALAMEDA</t>
  </si>
  <si>
    <t>Feria de Empleo</t>
  </si>
  <si>
    <t>Pabellón M (Dulce Medina)</t>
  </si>
  <si>
    <t>Curriculum Vitae</t>
  </si>
  <si>
    <t>FECHA</t>
  </si>
  <si>
    <t>LUGAR</t>
  </si>
  <si>
    <t>ATENDIDOS</t>
  </si>
  <si>
    <t>PLANTA BAJA DE PALACIO MUNICIPAL</t>
  </si>
  <si>
    <t>BOLSA DE EMPLEO  = CIAC                                                                                                                                                MARZO 2026</t>
  </si>
  <si>
    <t>Macro Brigada de empleo</t>
  </si>
  <si>
    <t>Macro Brigada</t>
  </si>
  <si>
    <t>Parque Túcan (Yazmín Vensor)</t>
  </si>
  <si>
    <t>Garza Sada (Víctor Triana)</t>
  </si>
  <si>
    <t>BRIGADA DE EMPLEO / 12 DE MARZO 2026</t>
  </si>
  <si>
    <t>BARRIO DE MI CORAZÓN / COL. 10 DE MARZO</t>
  </si>
  <si>
    <t>FERIA INTEGRAL DE LA MUJER / 12 DE MARZO 2026</t>
  </si>
  <si>
    <t>FERIA DE EMPLEO UANL / 18 DE MARZO 2026</t>
  </si>
  <si>
    <t>FACULTAD DE CIENCIAS POLITICAS</t>
  </si>
  <si>
    <t>BRIGADA ESCUELAS EN ACCIÓN / 25 DE MARZO 2026</t>
  </si>
  <si>
    <t>PREPARATORIA 15 FLORIDA</t>
  </si>
  <si>
    <t>MACRO BRIGADA Y BRIGADAS REALIZADAS</t>
  </si>
  <si>
    <t xml:space="preserve">MACRO BRIGADA DE EMPLEO / 17 DE MARZO 2026 </t>
  </si>
  <si>
    <t>BRIGADA DE EMPLEO / 24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</si>
</sst>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9"/>
      <color theme="1"/>
      <name val="Arial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FF0000"/>
      <name val="Calibri"/>
    </font>
    <font>
      <sz val="8"/>
      <color theme="1"/>
      <name val="Calibri"/>
    </font>
    <font>
      <b/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  <fill>
      <patternFill patternType="solid">
        <fgColor rgb="FF9FC5E8"/>
        <bgColor rgb="FF9FC5E8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0" xfId="0" applyFont="1" applyBorder="1"/>
    <xf numFmtId="0" fontId="7" fillId="0" borderId="5" xfId="0" applyFont="1" applyBorder="1" applyAlignment="1">
      <alignment horizontal="center"/>
    </xf>
    <xf numFmtId="0" fontId="7" fillId="0" borderId="10" xfId="0" applyFont="1" applyBorder="1"/>
    <xf numFmtId="0" fontId="5" fillId="0" borderId="5" xfId="0" applyFont="1" applyBorder="1" applyAlignment="1">
      <alignment horizontal="center"/>
    </xf>
    <xf numFmtId="0" fontId="7" fillId="3" borderId="11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11" xfId="0" applyFont="1" applyFill="1" applyBorder="1"/>
    <xf numFmtId="0" fontId="5" fillId="5" borderId="3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4" xfId="0" applyFont="1" applyBorder="1"/>
    <xf numFmtId="0" fontId="5" fillId="0" borderId="2" xfId="0" applyFont="1" applyBorder="1"/>
    <xf numFmtId="0" fontId="7" fillId="0" borderId="0" xfId="0" applyFont="1"/>
    <xf numFmtId="0" fontId="10" fillId="5" borderId="11" xfId="0" applyFont="1" applyFill="1" applyBorder="1"/>
    <xf numFmtId="0" fontId="4" fillId="5" borderId="3" xfId="0" applyFont="1" applyFill="1" applyBorder="1" applyAlignment="1">
      <alignment horizontal="center"/>
    </xf>
    <xf numFmtId="0" fontId="1" fillId="5" borderId="11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1" fillId="5" borderId="19" xfId="0" applyFont="1" applyFill="1" applyBorder="1"/>
    <xf numFmtId="0" fontId="7" fillId="6" borderId="4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0" xfId="0" applyFont="1" applyBorder="1" applyAlignment="1"/>
    <xf numFmtId="0" fontId="1" fillId="0" borderId="6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7" borderId="4" xfId="0" applyFont="1" applyFill="1" applyBorder="1" applyAlignment="1">
      <alignment horizontal="center"/>
    </xf>
    <xf numFmtId="0" fontId="11" fillId="0" borderId="4" xfId="0" applyFont="1" applyBorder="1" applyAlignment="1"/>
    <xf numFmtId="0" fontId="1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2" fillId="0" borderId="0" xfId="0" applyFont="1" applyAlignment="1"/>
    <xf numFmtId="0" fontId="5" fillId="5" borderId="11" xfId="0" applyFont="1" applyFill="1" applyBorder="1" applyAlignment="1"/>
    <xf numFmtId="0" fontId="5" fillId="5" borderId="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>
      <alignment horizontal="right"/>
    </xf>
    <xf numFmtId="0" fontId="12" fillId="8" borderId="4" xfId="0" applyFont="1" applyFill="1" applyBorder="1" applyAlignment="1"/>
    <xf numFmtId="0" fontId="4" fillId="8" borderId="6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5" xfId="0" applyFont="1" applyBorder="1"/>
    <xf numFmtId="0" fontId="7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6" xfId="0" applyFont="1" applyBorder="1"/>
    <xf numFmtId="0" fontId="7" fillId="3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0</xdr:row>
      <xdr:rowOff>104775</xdr:rowOff>
    </xdr:from>
    <xdr:ext cx="1419225" cy="447675"/>
    <xdr:pic>
      <xdr:nvPicPr>
        <xdr:cNvPr id="2" name="image5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0</xdr:row>
      <xdr:rowOff>57150</xdr:rowOff>
    </xdr:from>
    <xdr:ext cx="1419225" cy="495300"/>
    <xdr:pic>
      <xdr:nvPicPr>
        <xdr:cNvPr id="3" name="image2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9"/>
  <sheetViews>
    <sheetView tabSelected="1" workbookViewId="0"/>
  </sheetViews>
  <sheetFormatPr baseColWidth="10" defaultColWidth="14.42578125" defaultRowHeight="15" customHeight="1"/>
  <cols>
    <col min="1" max="1" width="8.140625" customWidth="1"/>
    <col min="2" max="2" width="36.42578125" customWidth="1"/>
    <col min="3" max="3" width="25.42578125" customWidth="1"/>
    <col min="4" max="4" width="25.140625" customWidth="1"/>
  </cols>
  <sheetData>
    <row r="1" spans="1:6">
      <c r="A1" s="6"/>
      <c r="B1" s="86" t="s">
        <v>2</v>
      </c>
      <c r="C1" s="87"/>
      <c r="D1" s="87"/>
      <c r="E1" s="6"/>
      <c r="F1" s="6"/>
    </row>
    <row r="2" spans="1:6">
      <c r="A2" s="6"/>
      <c r="B2" s="86" t="s">
        <v>3</v>
      </c>
      <c r="C2" s="87"/>
      <c r="D2" s="87"/>
      <c r="E2" s="6"/>
      <c r="F2" s="6"/>
    </row>
    <row r="3" spans="1:6">
      <c r="A3" s="6"/>
      <c r="B3" s="88" t="s">
        <v>4</v>
      </c>
      <c r="C3" s="87"/>
      <c r="D3" s="87"/>
      <c r="E3" s="6"/>
      <c r="F3" s="6"/>
    </row>
    <row r="4" spans="1:6">
      <c r="A4" s="6"/>
      <c r="B4" s="6"/>
      <c r="C4" s="7"/>
      <c r="D4" s="7"/>
      <c r="E4" s="6"/>
      <c r="F4" s="6"/>
    </row>
    <row r="5" spans="1:6">
      <c r="A5" s="6"/>
      <c r="B5" s="89" t="s">
        <v>63</v>
      </c>
      <c r="C5" s="90"/>
      <c r="D5" s="91"/>
      <c r="E5" s="6"/>
      <c r="F5" s="6"/>
    </row>
    <row r="6" spans="1:6">
      <c r="A6" s="6"/>
      <c r="B6" s="8"/>
      <c r="C6" s="9" t="s">
        <v>5</v>
      </c>
      <c r="D6" s="9" t="s">
        <v>6</v>
      </c>
      <c r="E6" s="6"/>
      <c r="F6" s="6"/>
    </row>
    <row r="7" spans="1:6">
      <c r="A7" s="6"/>
      <c r="B7" s="10" t="s">
        <v>7</v>
      </c>
      <c r="C7" s="11">
        <f>126+82+7+262</f>
        <v>477</v>
      </c>
      <c r="D7" s="11">
        <f>24+16+11+306</f>
        <v>357</v>
      </c>
      <c r="E7" s="6"/>
      <c r="F7" s="6"/>
    </row>
    <row r="8" spans="1:6">
      <c r="A8" s="6"/>
      <c r="B8" s="75"/>
      <c r="C8" s="76"/>
      <c r="D8" s="77"/>
      <c r="E8" s="6"/>
      <c r="F8" s="6"/>
    </row>
    <row r="9" spans="1:6">
      <c r="A9" s="6"/>
      <c r="B9" s="12" t="s">
        <v>8</v>
      </c>
      <c r="C9" s="13">
        <v>33</v>
      </c>
      <c r="D9" s="14"/>
      <c r="E9" s="6"/>
      <c r="F9" s="6"/>
    </row>
    <row r="10" spans="1:6">
      <c r="A10" s="6"/>
      <c r="B10" s="75"/>
      <c r="C10" s="76"/>
      <c r="D10" s="77"/>
      <c r="E10" s="6"/>
      <c r="F10" s="6"/>
    </row>
    <row r="11" spans="1:6">
      <c r="A11" s="6"/>
      <c r="B11" s="78" t="s">
        <v>9</v>
      </c>
      <c r="C11" s="79"/>
      <c r="D11" s="80"/>
      <c r="E11" s="6"/>
      <c r="F11" s="6"/>
    </row>
    <row r="12" spans="1:6">
      <c r="A12" s="6"/>
      <c r="B12" s="10"/>
      <c r="C12" s="9" t="s">
        <v>10</v>
      </c>
      <c r="D12" s="9" t="s">
        <v>11</v>
      </c>
      <c r="E12" s="6"/>
      <c r="F12" s="6"/>
    </row>
    <row r="13" spans="1:6">
      <c r="A13" s="6"/>
      <c r="B13" s="8" t="s">
        <v>12</v>
      </c>
      <c r="C13" s="11">
        <f>126+82+7</f>
        <v>215</v>
      </c>
      <c r="D13" s="15">
        <f>24+16</f>
        <v>40</v>
      </c>
      <c r="E13" s="6"/>
      <c r="F13" s="6"/>
    </row>
    <row r="14" spans="1:6">
      <c r="A14" s="6"/>
      <c r="B14" s="8" t="s">
        <v>13</v>
      </c>
      <c r="C14" s="11"/>
      <c r="D14" s="11"/>
      <c r="E14" s="6"/>
      <c r="F14" s="6"/>
    </row>
    <row r="15" spans="1:6">
      <c r="A15" s="6"/>
      <c r="B15" s="8" t="s">
        <v>14</v>
      </c>
      <c r="C15" s="15">
        <v>106</v>
      </c>
      <c r="D15" s="15">
        <v>1</v>
      </c>
      <c r="E15" s="6"/>
      <c r="F15" s="6"/>
    </row>
    <row r="16" spans="1:6">
      <c r="A16" s="6"/>
      <c r="B16" s="8" t="s">
        <v>15</v>
      </c>
      <c r="C16" s="15">
        <v>86</v>
      </c>
      <c r="D16" s="15">
        <f>2+1</f>
        <v>3</v>
      </c>
      <c r="E16" s="6"/>
      <c r="F16" s="6"/>
    </row>
    <row r="17" spans="1:6">
      <c r="A17" s="6"/>
      <c r="B17" s="48" t="s">
        <v>64</v>
      </c>
      <c r="C17" s="15">
        <v>70</v>
      </c>
      <c r="D17" s="15">
        <v>7</v>
      </c>
      <c r="E17" s="6"/>
      <c r="F17" s="6"/>
    </row>
    <row r="18" spans="1:6">
      <c r="A18" s="6"/>
      <c r="B18" s="16" t="s">
        <v>16</v>
      </c>
      <c r="C18" s="17"/>
      <c r="D18" s="17"/>
      <c r="E18" s="6"/>
      <c r="F18" s="6"/>
    </row>
    <row r="19" spans="1:6">
      <c r="A19" s="6"/>
      <c r="B19" s="65" t="s">
        <v>56</v>
      </c>
      <c r="C19" s="17"/>
      <c r="D19" s="66">
        <v>306</v>
      </c>
      <c r="E19" s="6"/>
      <c r="F19" s="6"/>
    </row>
    <row r="20" spans="1:6">
      <c r="A20" s="6"/>
      <c r="B20" s="8" t="s">
        <v>17</v>
      </c>
      <c r="C20" s="11"/>
      <c r="D20" s="11"/>
      <c r="E20" s="6"/>
      <c r="F20" s="6"/>
    </row>
    <row r="21" spans="1:6">
      <c r="A21" s="6"/>
      <c r="B21" s="16" t="s">
        <v>18</v>
      </c>
      <c r="C21" s="17"/>
      <c r="D21" s="17"/>
      <c r="E21" s="6"/>
      <c r="F21" s="6"/>
    </row>
    <row r="22" spans="1:6">
      <c r="A22" s="6"/>
      <c r="B22" s="18" t="s">
        <v>19</v>
      </c>
      <c r="C22" s="19">
        <f t="shared" ref="C22:D22" si="0">SUM(C13:C21)</f>
        <v>477</v>
      </c>
      <c r="D22" s="19">
        <f t="shared" si="0"/>
        <v>357</v>
      </c>
      <c r="E22" s="6"/>
      <c r="F22" s="6"/>
    </row>
    <row r="23" spans="1:6">
      <c r="A23" s="6"/>
      <c r="B23" s="75"/>
      <c r="C23" s="76"/>
      <c r="D23" s="77"/>
      <c r="E23" s="6"/>
      <c r="F23" s="6"/>
    </row>
    <row r="24" spans="1:6">
      <c r="A24" s="6"/>
      <c r="B24" s="78" t="s">
        <v>20</v>
      </c>
      <c r="C24" s="79"/>
      <c r="D24" s="80"/>
      <c r="E24" s="6"/>
      <c r="F24" s="6"/>
    </row>
    <row r="25" spans="1:6">
      <c r="A25" s="6"/>
      <c r="B25" s="21"/>
      <c r="C25" s="22" t="s">
        <v>21</v>
      </c>
      <c r="D25" s="22"/>
      <c r="E25" s="6"/>
      <c r="F25" s="23"/>
    </row>
    <row r="26" spans="1:6">
      <c r="A26" s="6"/>
      <c r="B26" s="8" t="s">
        <v>14</v>
      </c>
      <c r="C26" s="15">
        <v>4</v>
      </c>
      <c r="D26" s="24" t="s">
        <v>22</v>
      </c>
      <c r="E26" s="6"/>
      <c r="F26" s="6"/>
    </row>
    <row r="27" spans="1:6">
      <c r="A27" s="6"/>
      <c r="B27" s="8" t="s">
        <v>23</v>
      </c>
      <c r="C27" s="15">
        <v>1</v>
      </c>
      <c r="D27" s="24" t="s">
        <v>24</v>
      </c>
      <c r="E27" s="6"/>
      <c r="F27" s="6"/>
    </row>
    <row r="28" spans="1:6">
      <c r="A28" s="6"/>
      <c r="B28" s="48" t="s">
        <v>65</v>
      </c>
      <c r="C28" s="15">
        <v>1</v>
      </c>
      <c r="D28" s="24" t="s">
        <v>25</v>
      </c>
      <c r="E28" s="6"/>
      <c r="F28" s="6"/>
    </row>
    <row r="29" spans="1:6">
      <c r="A29" s="6"/>
      <c r="B29" s="18" t="s">
        <v>19</v>
      </c>
      <c r="C29" s="19">
        <f>SUM(C26:C28)</f>
        <v>6</v>
      </c>
      <c r="D29" s="20"/>
      <c r="E29" s="6"/>
      <c r="F29" s="6"/>
    </row>
    <row r="30" spans="1:6">
      <c r="A30" s="6"/>
      <c r="B30" s="8"/>
      <c r="C30" s="11"/>
      <c r="D30" s="11"/>
      <c r="E30" s="6"/>
      <c r="F30" s="6"/>
    </row>
    <row r="31" spans="1:6">
      <c r="A31" s="6"/>
      <c r="B31" s="81" t="s">
        <v>26</v>
      </c>
      <c r="C31" s="79"/>
      <c r="D31" s="80"/>
      <c r="E31" s="6"/>
      <c r="F31" s="6"/>
    </row>
    <row r="32" spans="1:6">
      <c r="A32" s="6"/>
      <c r="B32" s="82" t="s">
        <v>27</v>
      </c>
      <c r="C32" s="79"/>
      <c r="D32" s="80"/>
      <c r="E32" s="6"/>
      <c r="F32" s="6"/>
    </row>
    <row r="33" spans="1:6">
      <c r="A33" s="6"/>
      <c r="B33" s="21"/>
      <c r="C33" s="22" t="s">
        <v>28</v>
      </c>
      <c r="D33" s="22" t="s">
        <v>11</v>
      </c>
      <c r="E33" s="6"/>
      <c r="F33" s="6"/>
    </row>
    <row r="34" spans="1:6">
      <c r="A34" s="6"/>
      <c r="B34" s="8" t="s">
        <v>29</v>
      </c>
      <c r="C34" s="3">
        <f>5+4+13</f>
        <v>22</v>
      </c>
      <c r="D34" s="5">
        <f>2+19</f>
        <v>21</v>
      </c>
      <c r="E34" s="6"/>
      <c r="F34" s="6"/>
    </row>
    <row r="35" spans="1:6">
      <c r="A35" s="6"/>
      <c r="B35" s="8" t="s">
        <v>30</v>
      </c>
      <c r="C35" s="25">
        <f>3+2+16</f>
        <v>21</v>
      </c>
      <c r="D35" s="4">
        <f>1+1+22</f>
        <v>24</v>
      </c>
      <c r="E35" s="6"/>
      <c r="F35" s="6"/>
    </row>
    <row r="36" spans="1:6">
      <c r="A36" s="6"/>
      <c r="B36" s="8" t="s">
        <v>31</v>
      </c>
      <c r="C36" s="25">
        <f>2+8+31</f>
        <v>41</v>
      </c>
      <c r="D36" s="2">
        <f>1+42</f>
        <v>43</v>
      </c>
      <c r="E36" s="6"/>
      <c r="F36" s="6"/>
    </row>
    <row r="37" spans="1:6">
      <c r="A37" s="6"/>
      <c r="B37" s="8" t="s">
        <v>32</v>
      </c>
      <c r="C37" s="25">
        <f>9+8+16</f>
        <v>33</v>
      </c>
      <c r="D37" s="2">
        <f>1+1+1+12</f>
        <v>15</v>
      </c>
      <c r="E37" s="6"/>
      <c r="F37" s="6"/>
    </row>
    <row r="38" spans="1:6">
      <c r="A38" s="6"/>
      <c r="B38" s="8" t="s">
        <v>33</v>
      </c>
      <c r="C38" s="25">
        <f>5+26</f>
        <v>31</v>
      </c>
      <c r="D38" s="4">
        <f>14</f>
        <v>14</v>
      </c>
      <c r="E38" s="6"/>
      <c r="F38" s="6"/>
    </row>
    <row r="39" spans="1:6">
      <c r="A39" s="6"/>
      <c r="B39" s="8" t="s">
        <v>34</v>
      </c>
      <c r="C39" s="25">
        <f>101+42+6+116</f>
        <v>265</v>
      </c>
      <c r="D39" s="2">
        <f>22+8+6+126+1</f>
        <v>163</v>
      </c>
      <c r="E39" s="6"/>
      <c r="F39" s="6"/>
    </row>
    <row r="40" spans="1:6">
      <c r="A40" s="6"/>
      <c r="B40" s="8" t="s">
        <v>35</v>
      </c>
      <c r="C40" s="25">
        <f>2+6+9</f>
        <v>17</v>
      </c>
      <c r="D40" s="4">
        <f>31</f>
        <v>31</v>
      </c>
      <c r="E40" s="6"/>
      <c r="F40" s="6"/>
    </row>
    <row r="41" spans="1:6">
      <c r="A41" s="6"/>
      <c r="B41" s="8" t="s">
        <v>36</v>
      </c>
      <c r="C41" s="25">
        <f>2+15</f>
        <v>17</v>
      </c>
      <c r="D41" s="2">
        <f>1+2+11</f>
        <v>14</v>
      </c>
      <c r="E41" s="6"/>
      <c r="F41" s="6"/>
    </row>
    <row r="42" spans="1:6">
      <c r="A42" s="6"/>
      <c r="B42" s="8" t="s">
        <v>37</v>
      </c>
      <c r="C42" s="25">
        <f>3</f>
        <v>3</v>
      </c>
      <c r="D42" s="4">
        <f>1</f>
        <v>1</v>
      </c>
      <c r="E42" s="6"/>
      <c r="F42" s="6"/>
    </row>
    <row r="43" spans="1:6">
      <c r="A43" s="6"/>
      <c r="B43" s="8" t="s">
        <v>38</v>
      </c>
      <c r="C43" s="25">
        <f>3+7</f>
        <v>10</v>
      </c>
      <c r="D43" s="2">
        <f>12</f>
        <v>12</v>
      </c>
      <c r="E43" s="6"/>
      <c r="F43" s="6"/>
    </row>
    <row r="44" spans="1:6">
      <c r="A44" s="6"/>
      <c r="B44" s="8" t="s">
        <v>39</v>
      </c>
      <c r="C44" s="25">
        <f>1+5+1+10</f>
        <v>17</v>
      </c>
      <c r="D44" s="4">
        <f>1+2+16</f>
        <v>19</v>
      </c>
      <c r="E44" s="6"/>
      <c r="F44" s="6"/>
    </row>
    <row r="45" spans="1:6">
      <c r="A45" s="6"/>
      <c r="B45" s="18" t="s">
        <v>19</v>
      </c>
      <c r="C45" s="19">
        <f>SUM(C33:C44)</f>
        <v>477</v>
      </c>
      <c r="D45" s="20">
        <f>SUM(D34:D44)</f>
        <v>357</v>
      </c>
      <c r="E45" s="6"/>
      <c r="F45" s="6"/>
    </row>
    <row r="46" spans="1:6">
      <c r="A46" s="6"/>
      <c r="B46" s="26"/>
      <c r="C46" s="6"/>
      <c r="D46" s="27"/>
      <c r="E46" s="6"/>
      <c r="F46" s="6"/>
    </row>
    <row r="47" spans="1:6">
      <c r="A47" s="6"/>
      <c r="B47" s="82" t="s">
        <v>40</v>
      </c>
      <c r="C47" s="79"/>
      <c r="D47" s="80"/>
      <c r="E47" s="6"/>
      <c r="F47" s="6"/>
    </row>
    <row r="48" spans="1:6">
      <c r="A48" s="6"/>
      <c r="B48" s="21"/>
      <c r="C48" s="22" t="s">
        <v>28</v>
      </c>
      <c r="D48" s="22" t="s">
        <v>11</v>
      </c>
      <c r="E48" s="6"/>
      <c r="F48" s="6"/>
    </row>
    <row r="49" spans="1:6">
      <c r="A49" s="6"/>
      <c r="B49" s="8" t="s">
        <v>41</v>
      </c>
      <c r="C49" s="3">
        <f>71+38+147</f>
        <v>256</v>
      </c>
      <c r="D49" s="49">
        <f>16+7+8+198</f>
        <v>229</v>
      </c>
      <c r="E49" s="6"/>
      <c r="F49" s="6"/>
    </row>
    <row r="50" spans="1:6">
      <c r="A50" s="6"/>
      <c r="B50" s="8" t="s">
        <v>42</v>
      </c>
      <c r="C50" s="25">
        <f>55+44+7+115</f>
        <v>221</v>
      </c>
      <c r="D50" s="2">
        <f>8+9+2+108+1</f>
        <v>128</v>
      </c>
      <c r="E50" s="6"/>
      <c r="F50" s="6"/>
    </row>
    <row r="51" spans="1:6">
      <c r="A51" s="6"/>
      <c r="B51" s="18" t="s">
        <v>19</v>
      </c>
      <c r="C51" s="19">
        <f t="shared" ref="C51:D51" si="1">SUM(C49:C50)</f>
        <v>477</v>
      </c>
      <c r="D51" s="20">
        <f t="shared" si="1"/>
        <v>357</v>
      </c>
      <c r="E51" s="6"/>
      <c r="F51" s="6"/>
    </row>
    <row r="52" spans="1:6">
      <c r="A52" s="6"/>
      <c r="B52" s="28"/>
      <c r="C52" s="7"/>
      <c r="D52" s="7"/>
      <c r="E52" s="6"/>
      <c r="F52" s="6"/>
    </row>
    <row r="53" spans="1:6">
      <c r="A53" s="6"/>
      <c r="B53" s="28"/>
      <c r="C53" s="7"/>
      <c r="D53" s="7"/>
      <c r="E53" s="6"/>
      <c r="F53" s="6"/>
    </row>
    <row r="54" spans="1:6">
      <c r="A54" s="6"/>
      <c r="B54" s="28"/>
      <c r="C54" s="7"/>
      <c r="D54" s="7"/>
      <c r="E54" s="6"/>
      <c r="F54" s="6"/>
    </row>
    <row r="55" spans="1:6">
      <c r="A55" s="6"/>
      <c r="B55" s="28"/>
      <c r="C55" s="7"/>
      <c r="D55" s="7"/>
      <c r="E55" s="6"/>
      <c r="F55" s="6"/>
    </row>
    <row r="56" spans="1:6">
      <c r="A56" s="6"/>
      <c r="B56" s="6"/>
      <c r="C56" s="7"/>
      <c r="D56" s="7"/>
      <c r="E56" s="6"/>
      <c r="F56" s="6"/>
    </row>
    <row r="57" spans="1:6">
      <c r="A57" s="6"/>
      <c r="B57" s="83" t="s">
        <v>43</v>
      </c>
      <c r="C57" s="84"/>
      <c r="D57" s="85"/>
      <c r="E57" s="6"/>
      <c r="F57" s="6"/>
    </row>
    <row r="58" spans="1:6">
      <c r="A58" s="6"/>
      <c r="B58" s="29"/>
      <c r="C58" s="30" t="s">
        <v>28</v>
      </c>
      <c r="D58" s="30" t="s">
        <v>11</v>
      </c>
      <c r="E58" s="6"/>
      <c r="F58" s="6"/>
    </row>
    <row r="59" spans="1:6">
      <c r="A59" s="6"/>
      <c r="B59" s="31" t="s">
        <v>44</v>
      </c>
      <c r="C59" s="32">
        <f>1+38</f>
        <v>39</v>
      </c>
      <c r="D59" s="67">
        <f>1</f>
        <v>1</v>
      </c>
      <c r="E59" s="6"/>
      <c r="F59" s="6"/>
    </row>
    <row r="60" spans="1:6">
      <c r="A60" s="6"/>
      <c r="B60" s="31" t="s">
        <v>45</v>
      </c>
      <c r="C60" s="33">
        <f>7+55</f>
        <v>62</v>
      </c>
      <c r="D60" s="30">
        <f>19</f>
        <v>19</v>
      </c>
      <c r="E60" s="6"/>
      <c r="F60" s="6"/>
    </row>
    <row r="61" spans="1:6">
      <c r="A61" s="6"/>
      <c r="B61" s="31" t="s">
        <v>46</v>
      </c>
      <c r="C61" s="33">
        <f>23+13+3+48</f>
        <v>87</v>
      </c>
      <c r="D61" s="30">
        <f>7+5+114+1</f>
        <v>127</v>
      </c>
      <c r="E61" s="6"/>
      <c r="F61" s="6"/>
    </row>
    <row r="62" spans="1:6">
      <c r="A62" s="6"/>
      <c r="B62" s="31" t="s">
        <v>47</v>
      </c>
      <c r="C62" s="33">
        <f>26+5+3+23</f>
        <v>57</v>
      </c>
      <c r="D62" s="30">
        <f>4+3+47</f>
        <v>54</v>
      </c>
      <c r="E62" s="6"/>
      <c r="F62" s="6"/>
    </row>
    <row r="63" spans="1:6">
      <c r="A63" s="6"/>
      <c r="B63" s="31" t="s">
        <v>48</v>
      </c>
      <c r="C63" s="33">
        <f>17+2+1+37</f>
        <v>57</v>
      </c>
      <c r="D63" s="30">
        <f>2+1+3+56</f>
        <v>62</v>
      </c>
      <c r="E63" s="6"/>
      <c r="F63" s="6"/>
    </row>
    <row r="64" spans="1:6">
      <c r="A64" s="6"/>
      <c r="B64" s="31" t="s">
        <v>49</v>
      </c>
      <c r="C64" s="33">
        <f>35+3+42</f>
        <v>80</v>
      </c>
      <c r="D64" s="30">
        <f>7+4+34</f>
        <v>45</v>
      </c>
      <c r="E64" s="6"/>
      <c r="F64" s="6"/>
    </row>
    <row r="65" spans="1:6">
      <c r="A65" s="6"/>
      <c r="B65" s="31" t="s">
        <v>50</v>
      </c>
      <c r="C65" s="33">
        <f>9+13</f>
        <v>22</v>
      </c>
      <c r="D65" s="30">
        <f>2+11</f>
        <v>13</v>
      </c>
      <c r="E65" s="6"/>
      <c r="F65" s="6"/>
    </row>
    <row r="66" spans="1:6">
      <c r="A66" s="6"/>
      <c r="B66" s="31" t="s">
        <v>51</v>
      </c>
      <c r="C66" s="33">
        <f t="shared" ref="C66:D66" si="2">3</f>
        <v>3</v>
      </c>
      <c r="D66" s="50">
        <f t="shared" si="2"/>
        <v>3</v>
      </c>
      <c r="E66" s="6"/>
      <c r="F66" s="6"/>
    </row>
    <row r="67" spans="1:6">
      <c r="A67" s="6"/>
      <c r="B67" s="34" t="s">
        <v>38</v>
      </c>
      <c r="C67" s="33">
        <f>5+59+6</f>
        <v>70</v>
      </c>
      <c r="D67" s="30">
        <f>1+10+22</f>
        <v>33</v>
      </c>
      <c r="E67" s="6"/>
      <c r="F67" s="6"/>
    </row>
    <row r="68" spans="1:6">
      <c r="A68" s="6"/>
      <c r="B68" s="35" t="s">
        <v>19</v>
      </c>
      <c r="C68" s="36">
        <f t="shared" ref="C68:D68" si="3">SUM(C59:C67)</f>
        <v>477</v>
      </c>
      <c r="D68" s="36">
        <f t="shared" si="3"/>
        <v>357</v>
      </c>
      <c r="E68" s="6"/>
      <c r="F68" s="6"/>
    </row>
    <row r="69" spans="1:6">
      <c r="A69" s="6"/>
      <c r="B69" s="29"/>
      <c r="C69" s="30"/>
      <c r="D69" s="30"/>
      <c r="E69" s="6"/>
      <c r="F69" s="6"/>
    </row>
    <row r="70" spans="1:6">
      <c r="A70" s="6"/>
      <c r="B70" s="37" t="s">
        <v>52</v>
      </c>
      <c r="C70" s="38"/>
      <c r="D70" s="38"/>
      <c r="E70" s="6"/>
      <c r="F70" s="6"/>
    </row>
    <row r="71" spans="1:6">
      <c r="A71" s="6"/>
      <c r="B71" s="51"/>
      <c r="C71" s="51" t="s">
        <v>28</v>
      </c>
      <c r="D71" s="51" t="s">
        <v>11</v>
      </c>
      <c r="E71" s="6"/>
      <c r="F71" s="6"/>
    </row>
    <row r="72" spans="1:6">
      <c r="A72" s="6"/>
      <c r="B72" s="52" t="s">
        <v>57</v>
      </c>
      <c r="C72" s="40">
        <v>54</v>
      </c>
      <c r="D72" s="40">
        <v>5</v>
      </c>
      <c r="E72" s="6"/>
      <c r="F72" s="6"/>
    </row>
    <row r="73" spans="1:6">
      <c r="A73" s="6"/>
      <c r="B73" s="52" t="s">
        <v>66</v>
      </c>
      <c r="C73" s="40">
        <v>4</v>
      </c>
      <c r="D73" s="40">
        <v>1</v>
      </c>
      <c r="E73" s="6"/>
      <c r="F73" s="6"/>
    </row>
    <row r="74" spans="1:6">
      <c r="A74" s="6"/>
      <c r="B74" s="52" t="s">
        <v>67</v>
      </c>
      <c r="C74" s="40"/>
      <c r="D74" s="40"/>
      <c r="E74" s="6"/>
      <c r="F74" s="6"/>
    </row>
    <row r="75" spans="1:6">
      <c r="A75" s="6"/>
      <c r="B75" s="39" t="s">
        <v>53</v>
      </c>
      <c r="C75" s="40">
        <v>68</v>
      </c>
      <c r="D75" s="40">
        <v>18</v>
      </c>
      <c r="E75" s="6"/>
      <c r="F75" s="6"/>
    </row>
    <row r="76" spans="1:6">
      <c r="A76" s="6"/>
      <c r="B76" s="53" t="s">
        <v>39</v>
      </c>
      <c r="C76" s="54">
        <v>7</v>
      </c>
      <c r="D76" s="55"/>
      <c r="E76" s="6"/>
      <c r="F76" s="6"/>
    </row>
    <row r="77" spans="1:6">
      <c r="A77" s="6"/>
      <c r="B77" s="53" t="s">
        <v>58</v>
      </c>
      <c r="C77" s="54">
        <v>82</v>
      </c>
      <c r="D77" s="54">
        <v>16</v>
      </c>
      <c r="E77" s="6"/>
      <c r="F77" s="6"/>
    </row>
    <row r="78" spans="1:6">
      <c r="A78" s="6"/>
      <c r="B78" s="41" t="s">
        <v>1</v>
      </c>
      <c r="C78" s="42">
        <f t="shared" ref="C78:D78" si="4">SUM(C72:C77)</f>
        <v>215</v>
      </c>
      <c r="D78" s="42">
        <f t="shared" si="4"/>
        <v>40</v>
      </c>
      <c r="E78" s="6"/>
      <c r="F78" s="6"/>
    </row>
    <row r="79" spans="1:6">
      <c r="A79" s="6"/>
      <c r="B79" s="6"/>
      <c r="C79" s="7"/>
      <c r="D79" s="7"/>
      <c r="E79" s="6"/>
      <c r="F79" s="6"/>
    </row>
    <row r="80" spans="1:6">
      <c r="A80" s="6"/>
      <c r="B80" s="43" t="s">
        <v>54</v>
      </c>
      <c r="C80" s="44">
        <v>777</v>
      </c>
      <c r="D80" s="7"/>
      <c r="E80" s="6"/>
      <c r="F80" s="6"/>
    </row>
    <row r="81" spans="1:6">
      <c r="A81" s="6"/>
      <c r="B81" s="45"/>
      <c r="C81" s="46"/>
      <c r="D81" s="7"/>
      <c r="E81" s="6"/>
      <c r="F81" s="6"/>
    </row>
    <row r="82" spans="1:6">
      <c r="A82" s="6"/>
      <c r="B82" s="6"/>
      <c r="C82" s="6"/>
      <c r="D82" s="6"/>
      <c r="E82" s="6"/>
      <c r="F82" s="6"/>
    </row>
    <row r="83" spans="1:6">
      <c r="A83" s="47"/>
      <c r="B83" s="1"/>
      <c r="C83" s="1"/>
      <c r="D83" s="1"/>
      <c r="E83" s="28"/>
      <c r="F83" s="28"/>
    </row>
    <row r="84" spans="1:6">
      <c r="A84" s="47"/>
      <c r="B84" s="1"/>
      <c r="C84" s="1"/>
      <c r="D84" s="1"/>
      <c r="E84" s="28"/>
      <c r="F84" s="28"/>
    </row>
    <row r="85" spans="1:6">
      <c r="A85" s="47"/>
      <c r="B85" s="1"/>
      <c r="C85" s="1"/>
      <c r="D85" s="1"/>
      <c r="E85" s="28"/>
      <c r="F85" s="28"/>
    </row>
    <row r="86" spans="1:6">
      <c r="A86" s="47"/>
      <c r="B86" s="56" t="s">
        <v>0</v>
      </c>
      <c r="C86" s="57"/>
      <c r="D86" s="57"/>
      <c r="E86" s="28"/>
      <c r="F86" s="28"/>
    </row>
    <row r="87" spans="1:6">
      <c r="A87" s="6"/>
      <c r="B87" s="58" t="s">
        <v>59</v>
      </c>
      <c r="C87" s="58" t="s">
        <v>60</v>
      </c>
      <c r="D87" s="58" t="s">
        <v>61</v>
      </c>
      <c r="E87" s="28"/>
      <c r="F87" s="28"/>
    </row>
    <row r="88" spans="1:6">
      <c r="A88" s="68">
        <v>1</v>
      </c>
      <c r="B88" s="59" t="s">
        <v>68</v>
      </c>
      <c r="C88" s="59" t="s">
        <v>69</v>
      </c>
      <c r="D88" s="69">
        <v>9</v>
      </c>
      <c r="E88" s="28"/>
      <c r="F88" s="28"/>
    </row>
    <row r="89" spans="1:6">
      <c r="A89" s="70">
        <v>2</v>
      </c>
      <c r="B89" s="59" t="s">
        <v>70</v>
      </c>
      <c r="C89" s="59" t="s">
        <v>62</v>
      </c>
      <c r="D89" s="69">
        <v>1</v>
      </c>
      <c r="E89" s="6"/>
      <c r="F89" s="6"/>
    </row>
    <row r="90" spans="1:6">
      <c r="A90" s="70">
        <v>3</v>
      </c>
      <c r="B90" s="59" t="s">
        <v>71</v>
      </c>
      <c r="C90" s="59" t="s">
        <v>72</v>
      </c>
      <c r="D90" s="69">
        <v>63</v>
      </c>
      <c r="E90" s="6"/>
      <c r="F90" s="6"/>
    </row>
    <row r="91" spans="1:6">
      <c r="A91" s="70">
        <v>4</v>
      </c>
      <c r="B91" s="59" t="s">
        <v>73</v>
      </c>
      <c r="C91" s="59" t="s">
        <v>74</v>
      </c>
      <c r="D91" s="69">
        <v>33</v>
      </c>
      <c r="E91" s="6"/>
      <c r="F91" s="6"/>
    </row>
    <row r="92" spans="1:6">
      <c r="A92" s="6"/>
      <c r="B92" s="57"/>
      <c r="C92" s="62" t="s">
        <v>1</v>
      </c>
      <c r="D92" s="63">
        <f>SUM(D88:D91)</f>
        <v>106</v>
      </c>
      <c r="E92" s="6"/>
      <c r="F92" s="6"/>
    </row>
    <row r="93" spans="1:6">
      <c r="A93" s="6"/>
      <c r="B93" s="1"/>
      <c r="C93" s="1"/>
      <c r="D93" s="1"/>
      <c r="E93" s="6"/>
      <c r="F93" s="6"/>
    </row>
    <row r="96" spans="1:6">
      <c r="A96" s="57"/>
      <c r="B96" s="64" t="s">
        <v>75</v>
      </c>
      <c r="C96" s="71"/>
      <c r="D96" s="71"/>
    </row>
    <row r="97" spans="1:4">
      <c r="A97" s="72">
        <v>1</v>
      </c>
      <c r="B97" s="73" t="s">
        <v>76</v>
      </c>
      <c r="C97" s="73" t="s">
        <v>55</v>
      </c>
      <c r="D97" s="74">
        <v>70</v>
      </c>
    </row>
    <row r="98" spans="1:4">
      <c r="A98" s="72">
        <v>2</v>
      </c>
      <c r="B98" s="59" t="s">
        <v>77</v>
      </c>
      <c r="C98" s="60" t="s">
        <v>55</v>
      </c>
      <c r="D98" s="61">
        <v>86</v>
      </c>
    </row>
    <row r="99" spans="1:4">
      <c r="A99" s="57"/>
      <c r="B99" s="57"/>
      <c r="C99" s="62" t="s">
        <v>1</v>
      </c>
      <c r="D99" s="63">
        <f>SUM(D97:D98)</f>
        <v>156</v>
      </c>
    </row>
  </sheetData>
  <mergeCells count="13">
    <mergeCell ref="B57:D57"/>
    <mergeCell ref="B1:D1"/>
    <mergeCell ref="B2:D2"/>
    <mergeCell ref="B3:D3"/>
    <mergeCell ref="B5:D5"/>
    <mergeCell ref="B8:D8"/>
    <mergeCell ref="B10:D10"/>
    <mergeCell ref="B11:D11"/>
    <mergeCell ref="B23:D23"/>
    <mergeCell ref="B24:D24"/>
    <mergeCell ref="B31:D31"/>
    <mergeCell ref="B32:D32"/>
    <mergeCell ref="B47:D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Miguel Angel Díaz Mejía</cp:lastModifiedBy>
  <dcterms:created xsi:type="dcterms:W3CDTF">2021-11-26T16:02:57Z</dcterms:created>
  <dcterms:modified xsi:type="dcterms:W3CDTF">2026-04-16T18:14:41Z</dcterms:modified>
</cp:coreProperties>
</file>