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ICADORES EMPLEO\"/>
    </mc:Choice>
  </mc:AlternateContent>
  <bookViews>
    <workbookView xWindow="0" yWindow="0" windowWidth="20490" windowHeight="7530"/>
  </bookViews>
  <sheets>
    <sheet name="DIC. 17" sheetId="36" r:id="rId1"/>
  </sheets>
  <calcPr calcId="162913"/>
</workbook>
</file>

<file path=xl/calcChain.xml><?xml version="1.0" encoding="utf-8"?>
<calcChain xmlns="http://schemas.openxmlformats.org/spreadsheetml/2006/main">
  <c r="D89" i="36" l="1"/>
  <c r="D70" i="36"/>
  <c r="C70" i="36"/>
  <c r="D59" i="36"/>
  <c r="C59" i="36"/>
  <c r="D58" i="36"/>
  <c r="C58" i="36"/>
  <c r="D57" i="36"/>
  <c r="C57" i="36"/>
  <c r="D56" i="36"/>
  <c r="C56" i="36"/>
  <c r="D55" i="36"/>
  <c r="D63" i="36" s="1"/>
  <c r="C55" i="36"/>
  <c r="C54" i="36"/>
  <c r="C63" i="36" s="1"/>
  <c r="D49" i="36"/>
  <c r="C49" i="36"/>
  <c r="D48" i="36"/>
  <c r="D50" i="36" s="1"/>
  <c r="C48" i="36"/>
  <c r="C50" i="36" s="1"/>
  <c r="D45" i="36"/>
  <c r="C45" i="36"/>
  <c r="D33" i="36"/>
  <c r="C33" i="36"/>
  <c r="D32" i="36"/>
  <c r="C32" i="36"/>
  <c r="D31" i="36"/>
  <c r="C31" i="36"/>
  <c r="D30" i="36"/>
  <c r="C29" i="36"/>
  <c r="D28" i="36"/>
  <c r="C28" i="36"/>
  <c r="D27" i="36"/>
  <c r="C27" i="36"/>
  <c r="D26" i="36"/>
  <c r="D35" i="36" s="1"/>
  <c r="C26" i="36"/>
  <c r="C35" i="36" s="1"/>
  <c r="C14" i="36"/>
  <c r="D13" i="36"/>
  <c r="D21" i="36" s="1"/>
  <c r="C13" i="36"/>
  <c r="C21" i="36" s="1"/>
  <c r="D9" i="36"/>
  <c r="C9" i="36"/>
</calcChain>
</file>

<file path=xl/sharedStrings.xml><?xml version="1.0" encoding="utf-8"?>
<sst xmlns="http://schemas.openxmlformats.org/spreadsheetml/2006/main" count="85" uniqueCount="63">
  <si>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</si>
  <si>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</si>
  <si>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</si>
  <si>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</si>
  <si>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</si>
  <si>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</si>
  <si>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</si>
  <si>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</si>
  <si>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</si>
  <si>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</si>
  <si>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</si>
  <si>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</si>
  <si>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</si>
  <si>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</si>
  <si>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</si>
  <si>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</si>
  <si>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</si>
  <si>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</si>
  <si>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</si>
  <si>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</si>
  <si>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</si>
  <si>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</si>
  <si>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</si>
  <si>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</si>
  <si>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</si>
  <si>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</si>
  <si>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</si>
  <si>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</si>
  <si>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</si>
  <si>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</si>
  <si>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</si>
  <si>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</si>
  <si>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</si>
  <si>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</si>
  <si>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</si>
  <si>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</si>
  <si>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</si>
  <si>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</si>
  <si>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</si>
  <si>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</si>
  <si>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</si>
  <si>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</si>
  <si>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</si>
  <si>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</si>
  <si>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</si>
  <si>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</si>
  <si>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</si>
  <si>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</si>
  <si>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</si>
  <si>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t xml:space="preserve">COLOCADOS DE BRIGADAS 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</si>
  <si>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</si>
  <si>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</si>
  <si>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</si>
  <si>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P. AZTLÁN</t>
  </si>
  <si>
    <t>BRIGADAS Y FERIA DE EMPLEO</t>
  </si>
  <si>
    <t>BARRIO DE MI CORAZÓN (COL. FERROCARRILERA)</t>
  </si>
  <si>
    <t>FERIA DE EMPLEO (BAJOS DE PALACIO)</t>
  </si>
  <si>
    <t>INDICADORES DE BOLSA DE EMPLEO DICIEMBRE 2017</t>
  </si>
  <si>
    <t>8A. FERIA INTEGRAL DE LA MUJER (COL. SAN BERNABÉ 4°. SECTOR)</t>
  </si>
  <si>
    <t>USAID ( GIMNASIO 400)</t>
  </si>
  <si>
    <t>EST. DE FARMACIAS BENAVIDES (CENTRO)</t>
  </si>
  <si>
    <t xml:space="preserve"> 30/11/2017 Y 01/12/2017</t>
  </si>
  <si>
    <t>BRIGADA DE LA DISCAPACIDAD MUSEO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</si>
</sst>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4" fontId="12" fillId="0" borderId="0" xfId="0" applyNumberFormat="1" applyFont="1" applyAlignment="1"/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9" xfId="0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13" fillId="6" borderId="46" xfId="0" applyFont="1" applyFill="1" applyBorder="1"/>
    <xf numFmtId="14" fontId="12" fillId="8" borderId="37" xfId="0" applyNumberFormat="1" applyFont="1" applyFill="1" applyBorder="1" applyAlignment="1">
      <alignment horizontal="center"/>
    </xf>
    <xf numFmtId="0" fontId="10" fillId="8" borderId="43" xfId="0" applyFont="1" applyFill="1" applyBorder="1"/>
    <xf numFmtId="14" fontId="12" fillId="8" borderId="46" xfId="0" applyNumberFormat="1" applyFont="1" applyFill="1" applyBorder="1" applyAlignment="1">
      <alignment horizontal="center"/>
    </xf>
    <xf numFmtId="0" fontId="10" fillId="8" borderId="30" xfId="0" applyFont="1" applyFill="1" applyBorder="1"/>
    <xf numFmtId="0" fontId="0" fillId="8" borderId="41" xfId="0" applyFill="1" applyBorder="1" applyAlignment="1">
      <alignment horizontal="center"/>
    </xf>
    <xf numFmtId="0" fontId="12" fillId="0" borderId="0" xfId="0" applyFont="1"/>
    <xf numFmtId="14" fontId="12" fillId="8" borderId="39" xfId="0" applyNumberFormat="1" applyFont="1" applyFill="1" applyBorder="1" applyAlignment="1">
      <alignment horizontal="center"/>
    </xf>
    <xf numFmtId="0" fontId="10" fillId="8" borderId="42" xfId="0" applyFont="1" applyFill="1" applyBorder="1"/>
    <xf numFmtId="0" fontId="0" fillId="8" borderId="40" xfId="0" applyFill="1" applyBorder="1" applyAlignment="1">
      <alignment horizontal="center"/>
    </xf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0" fillId="8" borderId="38" xfId="0" applyFill="1" applyBorder="1" applyAlignment="1">
      <alignment horizontal="center"/>
    </xf>
    <xf numFmtId="14" fontId="12" fillId="0" borderId="0" xfId="0" applyNumberFormat="1" applyFont="1" applyAlignment="1">
      <alignment wrapText="1"/>
    </xf>
    <xf numFmtId="0" fontId="11" fillId="5" borderId="13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4" applyFont="1" applyFill="1" applyBorder="1" applyAlignment="1">
      <alignment horizontal="left" vertical="center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1323975</xdr:colOff>
      <xdr:row>5</xdr:row>
      <xdr:rowOff>142875</xdr:rowOff>
    </xdr:to>
    <xdr:pic>
      <xdr:nvPicPr>
        <xdr:cNvPr id="2" name="Picture 1" descr="logo[2]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62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workbookViewId="0">
      <selection activeCell="E9" sqref="E9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66" t="s">
        <v>0</v>
      </c>
      <c r="C2" s="117" t="s">
        <v>52</v>
      </c>
      <c r="D2" s="117"/>
    </row>
    <row r="3" spans="2:12" x14ac:dyDescent="0.25">
      <c r="B3" s="66"/>
      <c r="C3" s="117" t="s">
        <v>1</v>
      </c>
      <c r="D3" s="117"/>
    </row>
    <row r="4" spans="2:12" x14ac:dyDescent="0.25">
      <c r="B4" s="66"/>
      <c r="C4" s="117" t="s">
        <v>57</v>
      </c>
      <c r="D4" s="117"/>
    </row>
    <row r="5" spans="2:12" ht="15.75" thickBot="1" x14ac:dyDescent="0.3">
      <c r="B5" s="66"/>
      <c r="F5" s="67"/>
    </row>
    <row r="6" spans="2:12" ht="15.75" thickBot="1" x14ac:dyDescent="0.3">
      <c r="B6" s="3"/>
      <c r="C6" s="6" t="s">
        <v>38</v>
      </c>
      <c r="D6" s="7" t="s">
        <v>3</v>
      </c>
      <c r="F6" s="67"/>
    </row>
    <row r="7" spans="2:12" x14ac:dyDescent="0.25">
      <c r="B7" s="9" t="s">
        <v>33</v>
      </c>
      <c r="C7" s="12">
        <v>242</v>
      </c>
      <c r="D7" s="13">
        <v>92</v>
      </c>
      <c r="F7" s="67"/>
    </row>
    <row r="8" spans="2:12" x14ac:dyDescent="0.25">
      <c r="B8" s="10" t="s">
        <v>32</v>
      </c>
      <c r="C8" s="5">
        <v>47</v>
      </c>
      <c r="D8" s="14">
        <v>31</v>
      </c>
      <c r="F8" s="67"/>
    </row>
    <row r="9" spans="2:12" ht="15.75" thickBot="1" x14ac:dyDescent="0.3">
      <c r="B9" s="8" t="s">
        <v>9</v>
      </c>
      <c r="C9" s="11">
        <f>SUM(C7:C8)</f>
        <v>289</v>
      </c>
      <c r="D9" s="15">
        <f>SUM(D7:D8)</f>
        <v>123</v>
      </c>
      <c r="E9" s="67"/>
      <c r="F9" s="67"/>
    </row>
    <row r="10" spans="2:12" ht="15.75" thickBot="1" x14ac:dyDescent="0.3">
      <c r="B10" s="66"/>
      <c r="E10" s="67"/>
    </row>
    <row r="11" spans="2:12" x14ac:dyDescent="0.25">
      <c r="B11" s="118" t="s">
        <v>39</v>
      </c>
      <c r="C11" s="119"/>
      <c r="D11" s="120"/>
      <c r="E11" s="67"/>
      <c r="L11" s="3"/>
    </row>
    <row r="12" spans="2:12" ht="15.75" thickBot="1" x14ac:dyDescent="0.3">
      <c r="B12" s="68" t="s">
        <v>2</v>
      </c>
      <c r="C12" s="69" t="s">
        <v>38</v>
      </c>
      <c r="D12" s="70" t="s">
        <v>3</v>
      </c>
      <c r="E12" s="67"/>
      <c r="L12" s="30"/>
    </row>
    <row r="13" spans="2:12" x14ac:dyDescent="0.25">
      <c r="B13" s="71" t="s">
        <v>4</v>
      </c>
      <c r="C13" s="42">
        <f>15+45+5</f>
        <v>65</v>
      </c>
      <c r="D13" s="43">
        <f>16+73+2</f>
        <v>91</v>
      </c>
      <c r="E13" s="72"/>
      <c r="L13" s="3"/>
    </row>
    <row r="14" spans="2:12" x14ac:dyDescent="0.25">
      <c r="B14" s="73" t="s">
        <v>5</v>
      </c>
      <c r="C14" s="2">
        <f>7</f>
        <v>7</v>
      </c>
      <c r="D14" s="44">
        <v>1</v>
      </c>
      <c r="E14" s="67"/>
      <c r="L14" s="3"/>
    </row>
    <row r="15" spans="2:12" x14ac:dyDescent="0.25">
      <c r="B15" s="73" t="s">
        <v>6</v>
      </c>
      <c r="C15" s="45"/>
      <c r="D15" s="44"/>
      <c r="E15" s="67"/>
    </row>
    <row r="16" spans="2:12" x14ac:dyDescent="0.25">
      <c r="B16" s="73" t="s">
        <v>7</v>
      </c>
      <c r="C16" s="45"/>
      <c r="D16" s="44"/>
      <c r="E16" s="67"/>
    </row>
    <row r="17" spans="2:10" x14ac:dyDescent="0.25">
      <c r="B17" s="73" t="s">
        <v>48</v>
      </c>
      <c r="C17" s="45"/>
      <c r="D17" s="44"/>
      <c r="E17" s="67"/>
    </row>
    <row r="18" spans="2:10" x14ac:dyDescent="0.25">
      <c r="B18" s="73" t="s">
        <v>8</v>
      </c>
      <c r="C18" s="45">
        <v>3</v>
      </c>
      <c r="D18" s="44"/>
      <c r="E18" s="67"/>
    </row>
    <row r="19" spans="2:10" x14ac:dyDescent="0.25">
      <c r="B19" s="73" t="s">
        <v>51</v>
      </c>
      <c r="C19" s="45"/>
      <c r="D19" s="44"/>
      <c r="E19" s="67"/>
    </row>
    <row r="20" spans="2:10" ht="15.75" thickBot="1" x14ac:dyDescent="0.3">
      <c r="B20" s="74" t="s">
        <v>34</v>
      </c>
      <c r="C20" s="46">
        <v>47</v>
      </c>
      <c r="D20" s="47">
        <v>31</v>
      </c>
      <c r="E20" s="67"/>
      <c r="F20" s="67"/>
    </row>
    <row r="21" spans="2:10" ht="15.75" thickBot="1" x14ac:dyDescent="0.3">
      <c r="B21" s="75" t="s">
        <v>9</v>
      </c>
      <c r="C21" s="76">
        <f>SUM(C13:C20)</f>
        <v>122</v>
      </c>
      <c r="D21" s="77">
        <f>SUM(D13:D20)</f>
        <v>123</v>
      </c>
      <c r="E21" s="67"/>
      <c r="F21" s="67"/>
    </row>
    <row r="22" spans="2:10" ht="15.75" thickBot="1" x14ac:dyDescent="0.3">
      <c r="B22" s="78"/>
      <c r="C22" s="79"/>
      <c r="D22" s="80"/>
      <c r="E22" s="67"/>
      <c r="F22" s="67"/>
    </row>
    <row r="23" spans="2:10" x14ac:dyDescent="0.25">
      <c r="B23" s="121" t="s">
        <v>40</v>
      </c>
      <c r="C23" s="122"/>
      <c r="D23" s="123"/>
      <c r="E23" s="67"/>
      <c r="F23" s="67"/>
    </row>
    <row r="24" spans="2:10" ht="15.75" thickBot="1" x14ac:dyDescent="0.3">
      <c r="B24" s="124"/>
      <c r="C24" s="125"/>
      <c r="D24" s="126"/>
      <c r="E24" s="67"/>
      <c r="F24" s="67"/>
    </row>
    <row r="25" spans="2:10" ht="15.75" thickBot="1" x14ac:dyDescent="0.3">
      <c r="B25" s="81" t="s">
        <v>10</v>
      </c>
      <c r="C25" s="82" t="s">
        <v>38</v>
      </c>
      <c r="D25" s="83" t="s">
        <v>3</v>
      </c>
      <c r="E25" s="67"/>
    </row>
    <row r="26" spans="2:10" x14ac:dyDescent="0.25">
      <c r="B26" s="84" t="s">
        <v>11</v>
      </c>
      <c r="C26" s="12">
        <f>6+36+5+36</f>
        <v>83</v>
      </c>
      <c r="D26" s="48">
        <f>7+65+2+20</f>
        <v>94</v>
      </c>
      <c r="E26" s="67"/>
    </row>
    <row r="27" spans="2:10" x14ac:dyDescent="0.25">
      <c r="B27" s="85" t="s">
        <v>12</v>
      </c>
      <c r="C27" s="5">
        <f>4+2</f>
        <v>6</v>
      </c>
      <c r="D27" s="49">
        <f>2+1</f>
        <v>3</v>
      </c>
      <c r="E27" s="67"/>
    </row>
    <row r="28" spans="2:10" x14ac:dyDescent="0.25">
      <c r="B28" s="85" t="s">
        <v>13</v>
      </c>
      <c r="C28" s="5">
        <f>3+2</f>
        <v>5</v>
      </c>
      <c r="D28" s="49">
        <f>3</f>
        <v>3</v>
      </c>
      <c r="E28" s="67"/>
      <c r="H28" s="67"/>
      <c r="I28" s="86"/>
      <c r="J28" s="20"/>
    </row>
    <row r="29" spans="2:10" x14ac:dyDescent="0.25">
      <c r="B29" s="85" t="s">
        <v>14</v>
      </c>
      <c r="C29" s="5">
        <f>2+2</f>
        <v>4</v>
      </c>
      <c r="D29" s="49"/>
      <c r="E29" s="67"/>
    </row>
    <row r="30" spans="2:10" x14ac:dyDescent="0.25">
      <c r="B30" s="85" t="s">
        <v>15</v>
      </c>
      <c r="C30" s="5">
        <v>2</v>
      </c>
      <c r="D30" s="49">
        <f>1</f>
        <v>1</v>
      </c>
      <c r="E30" s="67"/>
    </row>
    <row r="31" spans="2:10" x14ac:dyDescent="0.25">
      <c r="B31" s="85" t="s">
        <v>16</v>
      </c>
      <c r="C31" s="5">
        <f>2+3</f>
        <v>5</v>
      </c>
      <c r="D31" s="49">
        <f>2+6+2</f>
        <v>10</v>
      </c>
      <c r="E31" s="67"/>
    </row>
    <row r="32" spans="2:10" x14ac:dyDescent="0.25">
      <c r="B32" s="85" t="s">
        <v>17</v>
      </c>
      <c r="C32" s="5">
        <f>4+3</f>
        <v>7</v>
      </c>
      <c r="D32" s="44">
        <f>1+2</f>
        <v>3</v>
      </c>
      <c r="E32" s="67"/>
    </row>
    <row r="33" spans="2:5" x14ac:dyDescent="0.25">
      <c r="B33" s="87" t="s">
        <v>18</v>
      </c>
      <c r="C33" s="5">
        <f>4+6</f>
        <v>10</v>
      </c>
      <c r="D33" s="44">
        <f>4+2+3</f>
        <v>9</v>
      </c>
      <c r="E33" s="67"/>
    </row>
    <row r="34" spans="2:5" ht="15.75" thickBot="1" x14ac:dyDescent="0.3">
      <c r="B34" s="88" t="s">
        <v>47</v>
      </c>
      <c r="C34" s="50"/>
      <c r="D34" s="47"/>
      <c r="E34" s="67"/>
    </row>
    <row r="35" spans="2:5" ht="15.75" thickBot="1" x14ac:dyDescent="0.3">
      <c r="B35" s="75" t="s">
        <v>9</v>
      </c>
      <c r="C35" s="76">
        <f>SUM(C26:C34)</f>
        <v>122</v>
      </c>
      <c r="D35" s="89">
        <f>SUM(D26:D34)</f>
        <v>123</v>
      </c>
      <c r="E35" s="67"/>
    </row>
    <row r="36" spans="2:5" ht="18.75" thickBot="1" x14ac:dyDescent="0.3">
      <c r="B36" s="116" t="s">
        <v>50</v>
      </c>
      <c r="C36" s="116"/>
      <c r="D36" s="116"/>
      <c r="E36" s="67"/>
    </row>
    <row r="37" spans="2:5" ht="15.75" thickBot="1" x14ac:dyDescent="0.3">
      <c r="B37" s="127" t="s">
        <v>41</v>
      </c>
      <c r="C37" s="128"/>
      <c r="D37" s="129"/>
      <c r="E37" s="67"/>
    </row>
    <row r="38" spans="2:5" ht="15.75" thickBot="1" x14ac:dyDescent="0.3">
      <c r="B38" s="90" t="s">
        <v>2</v>
      </c>
      <c r="C38" s="91" t="s">
        <v>38</v>
      </c>
      <c r="D38" s="92" t="s">
        <v>3</v>
      </c>
      <c r="E38" s="67"/>
    </row>
    <row r="39" spans="2:5" x14ac:dyDescent="0.25">
      <c r="B39" s="93" t="s">
        <v>19</v>
      </c>
      <c r="C39" s="51"/>
      <c r="D39" s="52"/>
      <c r="E39" s="67"/>
    </row>
    <row r="40" spans="2:5" x14ac:dyDescent="0.25">
      <c r="B40" s="94" t="s">
        <v>31</v>
      </c>
      <c r="C40" s="1">
        <v>25</v>
      </c>
      <c r="D40" s="27">
        <v>17</v>
      </c>
      <c r="E40" s="67"/>
    </row>
    <row r="41" spans="2:5" x14ac:dyDescent="0.25">
      <c r="B41" s="94" t="s">
        <v>46</v>
      </c>
      <c r="C41" s="1">
        <v>5</v>
      </c>
      <c r="D41" s="53">
        <v>2</v>
      </c>
      <c r="E41" s="67"/>
    </row>
    <row r="42" spans="2:5" x14ac:dyDescent="0.25">
      <c r="B42" s="26" t="s">
        <v>44</v>
      </c>
      <c r="C42" s="1"/>
      <c r="D42" s="53"/>
      <c r="E42" s="95"/>
    </row>
    <row r="43" spans="2:5" x14ac:dyDescent="0.25">
      <c r="B43" s="26" t="s">
        <v>45</v>
      </c>
      <c r="C43" s="54">
        <v>45</v>
      </c>
      <c r="D43" s="27">
        <v>73</v>
      </c>
      <c r="E43" s="67"/>
    </row>
    <row r="44" spans="2:5" ht="15.75" thickBot="1" x14ac:dyDescent="0.3">
      <c r="B44" s="28" t="s">
        <v>34</v>
      </c>
      <c r="C44" s="55">
        <v>47</v>
      </c>
      <c r="D44" s="29">
        <v>31</v>
      </c>
      <c r="E44" s="67"/>
    </row>
    <row r="45" spans="2:5" ht="15.75" thickBot="1" x14ac:dyDescent="0.3">
      <c r="B45" s="96" t="s">
        <v>9</v>
      </c>
      <c r="C45" s="97">
        <f>SUM(C39:C44)</f>
        <v>122</v>
      </c>
      <c r="D45" s="98">
        <f>SUM(D39:D44)</f>
        <v>123</v>
      </c>
      <c r="E45" s="67"/>
    </row>
    <row r="46" spans="2:5" ht="15.75" thickBot="1" x14ac:dyDescent="0.3">
      <c r="B46" s="130" t="s">
        <v>42</v>
      </c>
      <c r="C46" s="131"/>
      <c r="D46" s="132"/>
      <c r="E46" s="67"/>
    </row>
    <row r="47" spans="2:5" ht="15.75" thickBot="1" x14ac:dyDescent="0.3">
      <c r="B47" s="81" t="s">
        <v>2</v>
      </c>
      <c r="C47" s="99" t="s">
        <v>38</v>
      </c>
      <c r="D47" s="83" t="s">
        <v>3</v>
      </c>
      <c r="E47" s="67"/>
    </row>
    <row r="48" spans="2:5" x14ac:dyDescent="0.25">
      <c r="B48" s="100" t="s">
        <v>20</v>
      </c>
      <c r="C48" s="56">
        <f>13+30+4</f>
        <v>47</v>
      </c>
      <c r="D48" s="57">
        <f>7+41+1+17</f>
        <v>66</v>
      </c>
      <c r="E48" s="67"/>
    </row>
    <row r="49" spans="2:5" ht="15.75" thickBot="1" x14ac:dyDescent="0.3">
      <c r="B49" s="101" t="s">
        <v>21</v>
      </c>
      <c r="C49" s="58">
        <f>12+15+1</f>
        <v>28</v>
      </c>
      <c r="D49" s="59">
        <f>10+32+1+14</f>
        <v>57</v>
      </c>
      <c r="E49" s="67"/>
    </row>
    <row r="50" spans="2:5" ht="15.75" thickBot="1" x14ac:dyDescent="0.3">
      <c r="B50" s="102" t="s">
        <v>9</v>
      </c>
      <c r="C50" s="77">
        <f>SUM(C48:C49)</f>
        <v>75</v>
      </c>
      <c r="D50" s="103">
        <f>SUM(D48:D49)</f>
        <v>123</v>
      </c>
      <c r="E50" s="67"/>
    </row>
    <row r="51" spans="2:5" ht="15.75" thickBot="1" x14ac:dyDescent="0.3">
      <c r="B51" s="80"/>
      <c r="C51" s="80"/>
      <c r="D51" s="80"/>
      <c r="E51" s="72"/>
    </row>
    <row r="52" spans="2:5" ht="15.75" thickBot="1" x14ac:dyDescent="0.3">
      <c r="B52" s="130" t="s">
        <v>43</v>
      </c>
      <c r="C52" s="131"/>
      <c r="D52" s="132"/>
      <c r="E52" s="67"/>
    </row>
    <row r="53" spans="2:5" ht="15.75" thickBot="1" x14ac:dyDescent="0.3">
      <c r="B53" s="81" t="s">
        <v>22</v>
      </c>
      <c r="C53" s="99" t="s">
        <v>38</v>
      </c>
      <c r="D53" s="104" t="s">
        <v>3</v>
      </c>
      <c r="E53" s="67"/>
    </row>
    <row r="54" spans="2:5" x14ac:dyDescent="0.25">
      <c r="B54" s="105" t="s">
        <v>23</v>
      </c>
      <c r="C54" s="60">
        <f>1+1</f>
        <v>2</v>
      </c>
      <c r="D54" s="61"/>
      <c r="E54" s="67"/>
    </row>
    <row r="55" spans="2:5" x14ac:dyDescent="0.25">
      <c r="B55" s="106" t="s">
        <v>24</v>
      </c>
      <c r="C55" s="62">
        <f>1+4</f>
        <v>5</v>
      </c>
      <c r="D55" s="63">
        <f>1+9+4</f>
        <v>14</v>
      </c>
      <c r="E55" s="67"/>
    </row>
    <row r="56" spans="2:5" x14ac:dyDescent="0.25">
      <c r="B56" s="106" t="s">
        <v>25</v>
      </c>
      <c r="C56" s="62">
        <f>10+23+2</f>
        <v>35</v>
      </c>
      <c r="D56" s="63">
        <f>7+34+9</f>
        <v>50</v>
      </c>
      <c r="E56" s="67"/>
    </row>
    <row r="57" spans="2:5" x14ac:dyDescent="0.25">
      <c r="B57" s="106" t="s">
        <v>26</v>
      </c>
      <c r="C57" s="62">
        <f>3+6</f>
        <v>9</v>
      </c>
      <c r="D57" s="63">
        <f>5+18+10</f>
        <v>33</v>
      </c>
      <c r="E57" s="67"/>
    </row>
    <row r="58" spans="2:5" x14ac:dyDescent="0.25">
      <c r="B58" s="106" t="s">
        <v>27</v>
      </c>
      <c r="C58" s="62">
        <f>6+10+3</f>
        <v>19</v>
      </c>
      <c r="D58" s="63">
        <f>2+9+2+8</f>
        <v>21</v>
      </c>
      <c r="E58" s="67"/>
    </row>
    <row r="59" spans="2:5" x14ac:dyDescent="0.25">
      <c r="B59" s="106" t="s">
        <v>28</v>
      </c>
      <c r="C59" s="62">
        <f>4+1</f>
        <v>5</v>
      </c>
      <c r="D59" s="63">
        <f>2+3</f>
        <v>5</v>
      </c>
      <c r="E59" s="67"/>
    </row>
    <row r="60" spans="2:5" x14ac:dyDescent="0.25">
      <c r="B60" s="106" t="s">
        <v>29</v>
      </c>
      <c r="C60" s="62"/>
      <c r="D60" s="63"/>
      <c r="E60" s="67"/>
    </row>
    <row r="61" spans="2:5" x14ac:dyDescent="0.25">
      <c r="B61" s="106" t="s">
        <v>30</v>
      </c>
      <c r="C61" s="62"/>
      <c r="D61" s="63"/>
      <c r="E61" s="67"/>
    </row>
    <row r="62" spans="2:5" ht="16.5" thickBot="1" x14ac:dyDescent="0.3">
      <c r="B62" s="107" t="s">
        <v>35</v>
      </c>
      <c r="C62" s="64"/>
      <c r="D62" s="65"/>
      <c r="E62" s="67"/>
    </row>
    <row r="63" spans="2:5" ht="15.75" thickBot="1" x14ac:dyDescent="0.3">
      <c r="B63" s="102" t="s">
        <v>9</v>
      </c>
      <c r="C63" s="77">
        <f>SUM(C54:C62)</f>
        <v>75</v>
      </c>
      <c r="D63" s="103">
        <f>SUM(D54:D62)</f>
        <v>123</v>
      </c>
    </row>
    <row r="64" spans="2:5" ht="18" x14ac:dyDescent="0.25">
      <c r="B64" s="116" t="s">
        <v>36</v>
      </c>
      <c r="C64" s="116"/>
      <c r="D64" s="116"/>
    </row>
    <row r="65" spans="1:4" x14ac:dyDescent="0.25">
      <c r="B65" s="108"/>
      <c r="C65" s="108"/>
      <c r="D65" s="108"/>
    </row>
    <row r="66" spans="1:4" x14ac:dyDescent="0.25">
      <c r="B66" s="108"/>
      <c r="C66" s="108"/>
      <c r="D66" s="108"/>
    </row>
    <row r="67" spans="1:4" ht="15.75" thickBot="1" x14ac:dyDescent="0.3">
      <c r="C67" s="114" t="s">
        <v>37</v>
      </c>
      <c r="D67" s="114"/>
    </row>
    <row r="68" spans="1:4" ht="15.75" thickBot="1" x14ac:dyDescent="0.3">
      <c r="B68" s="3"/>
      <c r="C68" s="24" t="s">
        <v>38</v>
      </c>
      <c r="D68" s="25" t="s">
        <v>3</v>
      </c>
    </row>
    <row r="69" spans="1:4" x14ac:dyDescent="0.25">
      <c r="B69" s="32" t="s">
        <v>54</v>
      </c>
      <c r="C69" s="4">
        <v>167</v>
      </c>
      <c r="D69" s="23"/>
    </row>
    <row r="70" spans="1:4" ht="15.75" thickBot="1" x14ac:dyDescent="0.3">
      <c r="B70" s="8" t="s">
        <v>9</v>
      </c>
      <c r="C70" s="11">
        <f>SUM(C69:C69)</f>
        <v>167</v>
      </c>
      <c r="D70" s="11">
        <f>SUM(D69:D69)</f>
        <v>0</v>
      </c>
    </row>
    <row r="72" spans="1:4" x14ac:dyDescent="0.25">
      <c r="A72" s="18">
        <v>43070</v>
      </c>
      <c r="B72" s="18" t="s">
        <v>62</v>
      </c>
      <c r="C72" s="18"/>
      <c r="D72" s="16">
        <v>1</v>
      </c>
    </row>
    <row r="73" spans="1:4" x14ac:dyDescent="0.25">
      <c r="A73" s="18">
        <v>43070</v>
      </c>
      <c r="B73" s="115" t="s">
        <v>58</v>
      </c>
      <c r="C73" s="115"/>
      <c r="D73" s="16">
        <v>13</v>
      </c>
    </row>
    <row r="74" spans="1:4" ht="27" thickBot="1" x14ac:dyDescent="0.3">
      <c r="A74" s="110" t="s">
        <v>61</v>
      </c>
      <c r="B74" s="115" t="s">
        <v>59</v>
      </c>
      <c r="C74" s="115"/>
      <c r="D74" s="16">
        <v>153</v>
      </c>
    </row>
    <row r="75" spans="1:4" ht="15.75" thickBot="1" x14ac:dyDescent="0.3">
      <c r="A75" s="18"/>
      <c r="B75" s="115"/>
      <c r="C75" s="115"/>
      <c r="D75" s="19">
        <v>167</v>
      </c>
    </row>
    <row r="81" spans="2:5" ht="15.75" thickBot="1" x14ac:dyDescent="0.3"/>
    <row r="82" spans="2:5" ht="15.75" thickBot="1" x14ac:dyDescent="0.3">
      <c r="B82" s="111" t="s">
        <v>49</v>
      </c>
      <c r="C82" s="112"/>
      <c r="D82" s="113"/>
    </row>
    <row r="83" spans="2:5" ht="15.75" thickBot="1" x14ac:dyDescent="0.3"/>
    <row r="84" spans="2:5" x14ac:dyDescent="0.25">
      <c r="B84" s="33">
        <v>42831</v>
      </c>
      <c r="C84" s="34" t="s">
        <v>60</v>
      </c>
      <c r="D84" s="109">
        <v>1</v>
      </c>
    </row>
    <row r="85" spans="2:5" x14ac:dyDescent="0.25">
      <c r="B85" s="35">
        <v>42871</v>
      </c>
      <c r="C85" s="36" t="s">
        <v>56</v>
      </c>
      <c r="D85" s="37">
        <v>25</v>
      </c>
      <c r="E85" s="38"/>
    </row>
    <row r="86" spans="2:5" x14ac:dyDescent="0.25">
      <c r="B86" s="35">
        <v>42893</v>
      </c>
      <c r="C86" s="36" t="s">
        <v>55</v>
      </c>
      <c r="D86" s="37">
        <v>1</v>
      </c>
      <c r="E86" s="38"/>
    </row>
    <row r="87" spans="2:5" x14ac:dyDescent="0.25">
      <c r="B87" s="35">
        <v>42964</v>
      </c>
      <c r="C87" s="36" t="s">
        <v>60</v>
      </c>
      <c r="D87" s="37">
        <v>3</v>
      </c>
    </row>
    <row r="88" spans="2:5" ht="15.75" thickBot="1" x14ac:dyDescent="0.3">
      <c r="B88" s="39">
        <v>43007</v>
      </c>
      <c r="C88" s="40" t="s">
        <v>53</v>
      </c>
      <c r="D88" s="41">
        <v>1</v>
      </c>
    </row>
    <row r="89" spans="2:5" ht="15.75" thickBot="1" x14ac:dyDescent="0.3">
      <c r="D89" s="31">
        <f>SUM(D84:D88)</f>
        <v>31</v>
      </c>
    </row>
    <row r="94" spans="2:5" x14ac:dyDescent="0.25">
      <c r="B94" s="17"/>
    </row>
    <row r="95" spans="2:5" x14ac:dyDescent="0.25">
      <c r="B95" s="17"/>
    </row>
    <row r="101" spans="1:3" x14ac:dyDescent="0.25">
      <c r="A101" s="22"/>
      <c r="C101" s="21"/>
    </row>
  </sheetData>
  <mergeCells count="15">
    <mergeCell ref="B74:C74"/>
    <mergeCell ref="B75:C75"/>
    <mergeCell ref="B82:D82"/>
    <mergeCell ref="B37:D37"/>
    <mergeCell ref="B46:D46"/>
    <mergeCell ref="B52:D52"/>
    <mergeCell ref="B64:D64"/>
    <mergeCell ref="C67:D67"/>
    <mergeCell ref="B73:C73"/>
    <mergeCell ref="B36:D36"/>
    <mergeCell ref="C2:D2"/>
    <mergeCell ref="C3:D3"/>
    <mergeCell ref="C4:D4"/>
    <mergeCell ref="B11:D11"/>
    <mergeCell ref="B23:D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Flores</cp:lastModifiedBy>
  <cp:lastPrinted>2017-12-19T00:31:49Z</cp:lastPrinted>
  <dcterms:created xsi:type="dcterms:W3CDTF">2016-02-22T22:28:30Z</dcterms:created>
  <dcterms:modified xsi:type="dcterms:W3CDTF">2018-01-19T22:57:20Z</dcterms:modified>
</cp:coreProperties>
</file>