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xr:revisionPtr revIDLastSave="0" documentId="13_ncr:1_{CA693B95-F84B-4982-A691-B86AFB1CFDB9}" xr6:coauthVersionLast="47" xr6:coauthVersionMax="47" xr10:uidLastSave="{00000000-0000-0000-0000-000000000000}"/>
  <workbookProtection workbookAlgorithmName="SHA-512" workbookHashValue="OfMzdnWc6eSsH47QDUk2+imR7AKpozOUd6OSGIpah8szKGoWq7cR7K3K9xDFdXnqcx49S0NTRRMl59SN7YMJLA==" workbookSaltValue="ryNyyA2vm7IJ/e0m1K5ExQ==" workbookSpinCount="100000" lockStructure="1"/>
  <bookViews>
    <workbookView xWindow="-120" yWindow="-120" windowWidth="20730" windowHeight="11160" xr2:uid="{00000000-000D-0000-FFFF-FFFF00000000}"/>
  </bookViews>
  <sheets>
    <sheet name="PP´s " sheetId="6" r:id="rId1"/>
    <sheet name="Calendario PP" sheetId="2" state="hidden" r:id="rId2"/>
    <sheet name="POA's" sheetId="1" r:id="rId3"/>
    <sheet name="Calendario POA" sheetId="4" state="hidden" r:id="rId4"/>
  </sheets>
  <externalReferences>
    <externalReference r:id="rId5"/>
  </externalReferences>
  <definedNames>
    <definedName name="_xlnm._FilterDatabase" localSheetId="3" hidden="1">'Calendario POA'!$B$2:$O$21</definedName>
    <definedName name="_xlnm._FilterDatabase" localSheetId="1" hidden="1">'Calendario PP'!$A$3:$V$31</definedName>
    <definedName name="_xlnm._FilterDatabase" localSheetId="2" hidden="1">'POA''s'!$A$6:$CL$24</definedName>
    <definedName name="_xlnm._FilterDatabase" localSheetId="0" hidden="1">'PP´s '!$A$6:$CN$34</definedName>
    <definedName name="A">[1]!Tb_Admin[[Secretaría de Administración ]]</definedName>
    <definedName name="AD">[1]!Tb_Admin[[Secretaría de Administración ]]</definedName>
    <definedName name="_xlnm.Print_Area" localSheetId="0">'PP´s '!$A$1:$AK$6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34" i="6" l="1"/>
  <c r="CK33" i="6"/>
  <c r="CK32" i="6"/>
  <c r="CK31" i="6"/>
  <c r="CK30" i="6"/>
  <c r="CK29" i="6"/>
  <c r="CK28" i="6"/>
  <c r="CK27" i="6"/>
  <c r="CK26" i="6"/>
  <c r="CK25" i="6"/>
  <c r="CK24" i="6"/>
  <c r="CK23" i="6"/>
  <c r="CK22" i="6"/>
  <c r="CK21" i="6"/>
  <c r="CK20" i="6"/>
  <c r="CK19" i="6"/>
  <c r="CK18" i="6"/>
  <c r="CK17" i="6"/>
  <c r="CK16" i="6"/>
  <c r="CK15" i="6"/>
  <c r="CK14" i="6"/>
  <c r="CK13" i="6"/>
  <c r="CK12" i="6"/>
  <c r="CK11" i="6"/>
  <c r="CK10" i="6"/>
  <c r="CK9" i="6"/>
  <c r="CK8" i="6"/>
  <c r="CK7" i="6"/>
  <c r="CD34" i="6"/>
  <c r="CD33" i="6"/>
  <c r="CD32" i="6"/>
  <c r="CD31" i="6"/>
  <c r="CD30" i="6"/>
  <c r="CD29" i="6"/>
  <c r="CD28" i="6"/>
  <c r="CD27" i="6"/>
  <c r="CD26" i="6"/>
  <c r="CD25" i="6"/>
  <c r="CD24" i="6"/>
  <c r="CD23" i="6"/>
  <c r="CD22" i="6"/>
  <c r="CD21" i="6"/>
  <c r="CD20" i="6"/>
  <c r="CD19" i="6"/>
  <c r="CD18" i="6"/>
  <c r="CD17" i="6"/>
  <c r="CD16" i="6"/>
  <c r="CD15" i="6"/>
  <c r="CD14" i="6"/>
  <c r="CD13" i="6"/>
  <c r="CD12" i="6"/>
  <c r="CD11" i="6"/>
  <c r="CD10" i="6"/>
  <c r="CD9" i="6"/>
  <c r="CD8" i="6"/>
  <c r="CD7" i="6"/>
  <c r="BW34" i="6"/>
  <c r="BW33" i="6"/>
  <c r="BW32" i="6"/>
  <c r="BW31" i="6"/>
  <c r="BW30" i="6"/>
  <c r="BW29" i="6"/>
  <c r="BW28" i="6"/>
  <c r="BW27" i="6"/>
  <c r="BW26" i="6"/>
  <c r="BW25" i="6"/>
  <c r="BW24" i="6"/>
  <c r="BW23" i="6"/>
  <c r="BW22" i="6"/>
  <c r="BW21" i="6"/>
  <c r="BW20" i="6"/>
  <c r="BW19" i="6"/>
  <c r="BW18" i="6"/>
  <c r="BW17" i="6"/>
  <c r="BW16" i="6"/>
  <c r="BW15" i="6"/>
  <c r="BW14" i="6"/>
  <c r="BW13" i="6"/>
  <c r="BW12" i="6"/>
  <c r="BW11" i="6"/>
  <c r="BW10" i="6"/>
  <c r="BW9" i="6"/>
  <c r="BW8" i="6"/>
  <c r="BW7" i="6"/>
  <c r="CF21" i="1"/>
  <c r="CI21" i="1" s="1"/>
  <c r="CF20" i="1"/>
  <c r="CI20" i="1" s="1"/>
  <c r="CF19" i="1"/>
  <c r="CI19" i="1" s="1"/>
  <c r="CF18" i="1"/>
  <c r="CF17" i="1"/>
  <c r="CI17" i="1" s="1"/>
  <c r="CF16" i="1"/>
  <c r="CF15" i="1"/>
  <c r="CI15" i="1" s="1"/>
  <c r="CF14" i="1"/>
  <c r="CF13" i="1"/>
  <c r="CI13" i="1" s="1"/>
  <c r="CF8" i="1"/>
  <c r="CI8" i="1" s="1"/>
  <c r="CI24" i="1"/>
  <c r="CI23" i="1"/>
  <c r="CI22" i="1"/>
  <c r="CI18" i="1"/>
  <c r="CI16" i="1"/>
  <c r="CI14" i="1"/>
  <c r="CI12" i="1"/>
  <c r="CI11" i="1"/>
  <c r="CI10" i="1"/>
  <c r="CI9" i="1"/>
  <c r="CI7" i="1"/>
  <c r="BY21" i="1"/>
  <c r="CB21" i="1" s="1"/>
  <c r="BY20" i="1"/>
  <c r="CB20" i="1" s="1"/>
  <c r="BY19" i="1"/>
  <c r="CB19" i="1" s="1"/>
  <c r="BY18" i="1"/>
  <c r="CB18" i="1" s="1"/>
  <c r="BY17" i="1"/>
  <c r="BY16" i="1"/>
  <c r="BY15" i="1"/>
  <c r="BY14" i="1"/>
  <c r="BY13" i="1"/>
  <c r="CB13" i="1" s="1"/>
  <c r="BY8" i="1"/>
  <c r="CB24" i="1"/>
  <c r="CB23" i="1"/>
  <c r="CB22" i="1"/>
  <c r="CB17" i="1"/>
  <c r="CB16" i="1"/>
  <c r="CB15" i="1"/>
  <c r="CB14" i="1"/>
  <c r="CB12" i="1"/>
  <c r="CB11" i="1"/>
  <c r="CB10" i="1"/>
  <c r="CB9" i="1"/>
  <c r="CB8" i="1"/>
  <c r="CB7" i="1"/>
  <c r="BR21" i="1"/>
  <c r="BR20" i="1"/>
  <c r="BR19" i="1"/>
  <c r="BR18" i="1"/>
  <c r="BR17" i="1"/>
  <c r="BU17" i="1" s="1"/>
  <c r="BR16" i="1"/>
  <c r="BU16" i="1" s="1"/>
  <c r="BR15" i="1"/>
  <c r="BU15" i="1" s="1"/>
  <c r="BR14" i="1"/>
  <c r="BU14" i="1" s="1"/>
  <c r="BR13" i="1"/>
  <c r="BR8" i="1"/>
  <c r="BU8" i="1" s="1"/>
  <c r="BU24" i="1"/>
  <c r="BU23" i="1"/>
  <c r="BU22" i="1"/>
  <c r="BU21" i="1"/>
  <c r="BU20" i="1"/>
  <c r="BU19" i="1"/>
  <c r="BU18" i="1"/>
  <c r="BU13" i="1"/>
  <c r="BU12" i="1"/>
  <c r="BU11" i="1"/>
  <c r="BU10" i="1"/>
  <c r="BU9" i="1"/>
  <c r="BU7" i="1"/>
  <c r="BK21" i="1" l="1"/>
  <c r="BK20" i="1"/>
  <c r="BK19" i="1"/>
  <c r="BK18" i="1"/>
  <c r="BK17" i="1"/>
  <c r="BK16" i="1"/>
  <c r="BK15" i="1"/>
  <c r="BK14" i="1"/>
  <c r="BK13" i="1"/>
  <c r="BK8" i="1"/>
  <c r="BD21" i="1"/>
  <c r="BD20" i="1"/>
  <c r="BD19" i="1"/>
  <c r="BD18" i="1"/>
  <c r="BD17" i="1"/>
  <c r="BD16" i="1"/>
  <c r="BD15" i="1"/>
  <c r="BD14" i="1"/>
  <c r="BD13" i="1"/>
  <c r="AP21" i="1"/>
  <c r="AP20" i="1"/>
  <c r="AP19" i="1"/>
  <c r="AP18" i="1"/>
  <c r="G15" i="1" l="1"/>
  <c r="BP34" i="6" l="1"/>
  <c r="BP33" i="6"/>
  <c r="BP32" i="6"/>
  <c r="BP31" i="6"/>
  <c r="BP30" i="6"/>
  <c r="BP29" i="6"/>
  <c r="BP28" i="6"/>
  <c r="BP27" i="6"/>
  <c r="BP26" i="6"/>
  <c r="BP25" i="6"/>
  <c r="BP24" i="6"/>
  <c r="BP23" i="6"/>
  <c r="BP22" i="6"/>
  <c r="BP21" i="6"/>
  <c r="BP20" i="6"/>
  <c r="BP19" i="6"/>
  <c r="BP18" i="6"/>
  <c r="BP17" i="6"/>
  <c r="BP16" i="6"/>
  <c r="BP15" i="6"/>
  <c r="BP14" i="6"/>
  <c r="BP13" i="6"/>
  <c r="BP12" i="6"/>
  <c r="BP11" i="6"/>
  <c r="BP10" i="6"/>
  <c r="BP9" i="6"/>
  <c r="BP8" i="6"/>
  <c r="BP7" i="6"/>
  <c r="BI34" i="6"/>
  <c r="BI33" i="6"/>
  <c r="BI32" i="6"/>
  <c r="BI31" i="6"/>
  <c r="BI30" i="6"/>
  <c r="BI29" i="6"/>
  <c r="BI28" i="6"/>
  <c r="BI27" i="6"/>
  <c r="BI26" i="6"/>
  <c r="BI25" i="6"/>
  <c r="BI24" i="6"/>
  <c r="BI23" i="6"/>
  <c r="BI22" i="6"/>
  <c r="BI21" i="6"/>
  <c r="BI20" i="6"/>
  <c r="BI19" i="6"/>
  <c r="BI18" i="6"/>
  <c r="BI17" i="6"/>
  <c r="BI16" i="6"/>
  <c r="BI15" i="6"/>
  <c r="BI14" i="6"/>
  <c r="BI13" i="6"/>
  <c r="BI12" i="6"/>
  <c r="BI11" i="6"/>
  <c r="BI10" i="6"/>
  <c r="BI9" i="6"/>
  <c r="BI8" i="6"/>
  <c r="BI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T5" i="2"/>
  <c r="U5" i="2" s="1"/>
  <c r="T6" i="2"/>
  <c r="V6" i="2" s="1"/>
  <c r="T7" i="2"/>
  <c r="U7" i="2" s="1"/>
  <c r="T8" i="2"/>
  <c r="V8" i="2" s="1"/>
  <c r="T9" i="2"/>
  <c r="U9" i="2" s="1"/>
  <c r="T10" i="2"/>
  <c r="V10" i="2" s="1"/>
  <c r="T11" i="2"/>
  <c r="U11" i="2" s="1"/>
  <c r="T12" i="2"/>
  <c r="V12" i="2" s="1"/>
  <c r="T13" i="2"/>
  <c r="U13" i="2" s="1"/>
  <c r="T14" i="2"/>
  <c r="V14" i="2" s="1"/>
  <c r="T15" i="2"/>
  <c r="U15" i="2" s="1"/>
  <c r="T16" i="2"/>
  <c r="V16" i="2" s="1"/>
  <c r="T17" i="2"/>
  <c r="U17" i="2" s="1"/>
  <c r="T18" i="2"/>
  <c r="V18" i="2" s="1"/>
  <c r="T19" i="2"/>
  <c r="U19" i="2" s="1"/>
  <c r="T20" i="2"/>
  <c r="V20" i="2" s="1"/>
  <c r="T21" i="2"/>
  <c r="U21" i="2" s="1"/>
  <c r="T22" i="2"/>
  <c r="V22" i="2" s="1"/>
  <c r="T23" i="2"/>
  <c r="U23" i="2" s="1"/>
  <c r="T24" i="2"/>
  <c r="V24" i="2" s="1"/>
  <c r="T25" i="2"/>
  <c r="U25" i="2" s="1"/>
  <c r="T26" i="2"/>
  <c r="V26" i="2" s="1"/>
  <c r="T27" i="2"/>
  <c r="U27" i="2" s="1"/>
  <c r="T28" i="2"/>
  <c r="V28" i="2" s="1"/>
  <c r="T29" i="2"/>
  <c r="U29" i="2" s="1"/>
  <c r="T30" i="2"/>
  <c r="V30" i="2" s="1"/>
  <c r="T31" i="2"/>
  <c r="U31" i="2" s="1"/>
  <c r="T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BN21" i="1"/>
  <c r="BN19" i="1"/>
  <c r="BN8" i="1"/>
  <c r="BG21" i="1"/>
  <c r="BG20" i="1"/>
  <c r="BG19" i="1"/>
  <c r="BG18" i="1"/>
  <c r="BG14" i="1"/>
  <c r="BD8" i="1"/>
  <c r="BG8" i="1" s="1"/>
  <c r="BN24" i="1"/>
  <c r="BN23" i="1"/>
  <c r="BN22" i="1"/>
  <c r="BN18" i="1"/>
  <c r="BN17" i="1"/>
  <c r="BN15" i="1"/>
  <c r="BN14" i="1"/>
  <c r="BN13" i="1"/>
  <c r="BN12" i="1"/>
  <c r="BN11" i="1"/>
  <c r="BN10" i="1"/>
  <c r="BN9" i="1"/>
  <c r="BN7" i="1"/>
  <c r="BG24" i="1"/>
  <c r="BG23" i="1"/>
  <c r="BG22" i="1"/>
  <c r="BG17" i="1"/>
  <c r="BG16" i="1"/>
  <c r="BG15" i="1"/>
  <c r="BG13" i="1"/>
  <c r="BG12" i="1"/>
  <c r="BG11" i="1"/>
  <c r="BG10" i="1"/>
  <c r="BG9" i="1"/>
  <c r="BG7" i="1"/>
  <c r="Q24" i="1"/>
  <c r="Q23" i="1"/>
  <c r="Q22" i="1"/>
  <c r="Q12" i="1"/>
  <c r="Q11" i="1"/>
  <c r="Q10" i="1"/>
  <c r="Q9" i="1"/>
  <c r="J24" i="1"/>
  <c r="J23" i="1"/>
  <c r="J22" i="1"/>
  <c r="J12" i="1"/>
  <c r="J11" i="1"/>
  <c r="J10" i="1"/>
  <c r="J9" i="1"/>
  <c r="AW21" i="1"/>
  <c r="AW20" i="1"/>
  <c r="AW19" i="1"/>
  <c r="AW18" i="1"/>
  <c r="AW17" i="1"/>
  <c r="AW16" i="1"/>
  <c r="AW15" i="1"/>
  <c r="AW14" i="1"/>
  <c r="AW13" i="1"/>
  <c r="AW8" i="1"/>
  <c r="AP17" i="1"/>
  <c r="AP16" i="1"/>
  <c r="AP15" i="1"/>
  <c r="AP14" i="1"/>
  <c r="AP13" i="1"/>
  <c r="AI21" i="1"/>
  <c r="AI20" i="1"/>
  <c r="AI19" i="1"/>
  <c r="AI18" i="1"/>
  <c r="AI17" i="1"/>
  <c r="AI16" i="1"/>
  <c r="AI15" i="1"/>
  <c r="AI14" i="1"/>
  <c r="AI13" i="1"/>
  <c r="AI8" i="1"/>
  <c r="AB21" i="1"/>
  <c r="AB20" i="1"/>
  <c r="AB19" i="1"/>
  <c r="AB18" i="1"/>
  <c r="AB17" i="1"/>
  <c r="AB15" i="1"/>
  <c r="AB13" i="1"/>
  <c r="AB8" i="1"/>
  <c r="U21" i="1"/>
  <c r="U20" i="1"/>
  <c r="U19" i="1"/>
  <c r="U18" i="1"/>
  <c r="U17" i="1"/>
  <c r="U16" i="1"/>
  <c r="U15" i="1"/>
  <c r="U14" i="1"/>
  <c r="U13" i="1"/>
  <c r="U8" i="1"/>
  <c r="G21" i="1"/>
  <c r="G20" i="1"/>
  <c r="G19" i="1"/>
  <c r="G18" i="1"/>
  <c r="G17" i="1"/>
  <c r="G16" i="1"/>
  <c r="G14" i="1"/>
  <c r="G13" i="1"/>
  <c r="G8" i="1"/>
  <c r="T5" i="4"/>
  <c r="V5" i="4" s="1"/>
  <c r="T10" i="4"/>
  <c r="U10" i="4" s="1"/>
  <c r="T11" i="4"/>
  <c r="V11" i="4" s="1"/>
  <c r="T12" i="4"/>
  <c r="V12" i="4" s="1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 s="1"/>
  <c r="O5" i="4"/>
  <c r="O10" i="4"/>
  <c r="O11" i="4"/>
  <c r="O12" i="4"/>
  <c r="O13" i="4"/>
  <c r="O14" i="4"/>
  <c r="O15" i="4"/>
  <c r="O16" i="4"/>
  <c r="O17" i="4"/>
  <c r="O18" i="4"/>
  <c r="V17" i="4" l="1"/>
  <c r="U11" i="4"/>
  <c r="U5" i="4"/>
  <c r="V15" i="4"/>
  <c r="V13" i="4"/>
  <c r="U30" i="2"/>
  <c r="U26" i="2"/>
  <c r="U22" i="2"/>
  <c r="U18" i="2"/>
  <c r="U14" i="2"/>
  <c r="U10" i="2"/>
  <c r="U6" i="2"/>
  <c r="U28" i="2"/>
  <c r="U24" i="2"/>
  <c r="U20" i="2"/>
  <c r="U16" i="2"/>
  <c r="U12" i="2"/>
  <c r="U8" i="2"/>
  <c r="V10" i="4"/>
  <c r="V31" i="2"/>
  <c r="V29" i="2"/>
  <c r="V27" i="2"/>
  <c r="V25" i="2"/>
  <c r="V23" i="2"/>
  <c r="V21" i="2"/>
  <c r="V19" i="2"/>
  <c r="V17" i="2"/>
  <c r="V15" i="2"/>
  <c r="V13" i="2"/>
  <c r="V11" i="2"/>
  <c r="V9" i="2"/>
  <c r="V7" i="2"/>
  <c r="V5" i="2"/>
  <c r="V16" i="4"/>
  <c r="U12" i="4"/>
  <c r="V18" i="4"/>
  <c r="V14" i="4"/>
  <c r="BN16" i="1"/>
  <c r="BN20" i="1"/>
  <c r="BB34" i="6" l="1"/>
  <c r="BB33" i="6"/>
  <c r="BB32" i="6"/>
  <c r="BB31" i="6"/>
  <c r="BB30" i="6"/>
  <c r="BB29" i="6"/>
  <c r="BB28" i="6"/>
  <c r="BB27" i="6"/>
  <c r="BB26" i="6"/>
  <c r="BB24" i="6"/>
  <c r="BB23" i="6"/>
  <c r="BB22" i="6"/>
  <c r="BB21" i="6"/>
  <c r="BB20" i="6"/>
  <c r="BB19" i="6"/>
  <c r="BB18" i="6"/>
  <c r="BB17" i="6"/>
  <c r="BB16" i="6"/>
  <c r="BB15" i="6"/>
  <c r="BB14" i="6"/>
  <c r="BB13" i="6"/>
  <c r="BB12" i="6"/>
  <c r="BB11" i="6"/>
  <c r="BB9" i="6"/>
  <c r="BB8" i="6"/>
  <c r="BB7" i="6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BB10" i="6" l="1"/>
  <c r="BB25" i="6"/>
  <c r="J34" i="6"/>
  <c r="J33" i="6"/>
  <c r="Q33" i="6" s="1"/>
  <c r="J29" i="6"/>
  <c r="J27" i="6"/>
  <c r="Q27" i="6" s="1"/>
  <c r="J24" i="6"/>
  <c r="J23" i="6"/>
  <c r="J22" i="6"/>
  <c r="Q22" i="6" s="1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7" i="6"/>
  <c r="AN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7" i="6"/>
  <c r="S7" i="6"/>
  <c r="K8" i="6"/>
  <c r="K9" i="6"/>
  <c r="K12" i="6"/>
  <c r="K13" i="6"/>
  <c r="K16" i="6"/>
  <c r="K17" i="6"/>
  <c r="K20" i="6"/>
  <c r="K21" i="6"/>
  <c r="K22" i="6"/>
  <c r="M22" i="6" s="1"/>
  <c r="N22" i="6" s="1"/>
  <c r="K27" i="6"/>
  <c r="K28" i="6"/>
  <c r="K31" i="6"/>
  <c r="K32" i="6"/>
  <c r="K33" i="6"/>
  <c r="L7" i="6"/>
  <c r="J7" i="6"/>
  <c r="J8" i="6"/>
  <c r="J9" i="6"/>
  <c r="Q9" i="6" s="1"/>
  <c r="J10" i="6"/>
  <c r="Q10" i="6" s="1"/>
  <c r="J11" i="6"/>
  <c r="Q11" i="6" s="1"/>
  <c r="J12" i="6"/>
  <c r="Q12" i="6" s="1"/>
  <c r="J13" i="6"/>
  <c r="Q13" i="6" s="1"/>
  <c r="J14" i="6"/>
  <c r="Q14" i="6" s="1"/>
  <c r="J15" i="6"/>
  <c r="Q15" i="6" s="1"/>
  <c r="J16" i="6"/>
  <c r="Q16" i="6" s="1"/>
  <c r="J17" i="6"/>
  <c r="Q17" i="6" s="1"/>
  <c r="J18" i="6"/>
  <c r="Q18" i="6" s="1"/>
  <c r="J19" i="6"/>
  <c r="Q19" i="6" s="1"/>
  <c r="J20" i="6"/>
  <c r="Q20" i="6" s="1"/>
  <c r="J21" i="6"/>
  <c r="J25" i="6"/>
  <c r="Q25" i="6" s="1"/>
  <c r="J26" i="6"/>
  <c r="Q26" i="6" s="1"/>
  <c r="J28" i="6"/>
  <c r="Q28" i="6" s="1"/>
  <c r="J30" i="6"/>
  <c r="Q30" i="6" s="1"/>
  <c r="J31" i="6"/>
  <c r="J32" i="6"/>
  <c r="Q32" i="6" s="1"/>
  <c r="O4" i="2"/>
  <c r="V4" i="2" s="1"/>
  <c r="M32" i="6" l="1"/>
  <c r="N32" i="6" s="1"/>
  <c r="M27" i="6"/>
  <c r="N27" i="6" s="1"/>
  <c r="M13" i="6"/>
  <c r="N13" i="6" s="1"/>
  <c r="M28" i="6"/>
  <c r="N28" i="6" s="1"/>
  <c r="M20" i="6"/>
  <c r="N20" i="6" s="1"/>
  <c r="M12" i="6"/>
  <c r="N12" i="6" s="1"/>
  <c r="M16" i="6"/>
  <c r="N16" i="6" s="1"/>
  <c r="M33" i="6"/>
  <c r="N33" i="6" s="1"/>
  <c r="M17" i="6"/>
  <c r="N17" i="6" s="1"/>
  <c r="M9" i="6"/>
  <c r="N9" i="6" s="1"/>
  <c r="Q21" i="6"/>
  <c r="M21" i="6"/>
  <c r="N21" i="6" s="1"/>
  <c r="Q31" i="6"/>
  <c r="M31" i="6"/>
  <c r="N31" i="6" s="1"/>
  <c r="Q8" i="6"/>
  <c r="X8" i="6" s="1"/>
  <c r="AE8" i="6" s="1"/>
  <c r="M8" i="6"/>
  <c r="N8" i="6" s="1"/>
  <c r="R27" i="6"/>
  <c r="T27" i="6" s="1"/>
  <c r="U27" i="6" s="1"/>
  <c r="R20" i="6"/>
  <c r="R12" i="6"/>
  <c r="R33" i="6"/>
  <c r="T33" i="6" s="1"/>
  <c r="U33" i="6" s="1"/>
  <c r="R28" i="6"/>
  <c r="R8" i="6"/>
  <c r="Y8" i="6" s="1"/>
  <c r="AF8" i="6" s="1"/>
  <c r="AM8" i="6" s="1"/>
  <c r="AT8" i="6" s="1"/>
  <c r="BA8" i="6" s="1"/>
  <c r="BH8" i="6" s="1"/>
  <c r="BO8" i="6" s="1"/>
  <c r="BV8" i="6" s="1"/>
  <c r="CC8" i="6" s="1"/>
  <c r="CJ8" i="6" s="1"/>
  <c r="R22" i="6"/>
  <c r="Y22" i="6" s="1"/>
  <c r="AF22" i="6" s="1"/>
  <c r="AM22" i="6" s="1"/>
  <c r="R16" i="6"/>
  <c r="T16" i="6" s="1"/>
  <c r="U16" i="6" s="1"/>
  <c r="K29" i="6"/>
  <c r="K34" i="6"/>
  <c r="K23" i="6"/>
  <c r="K24" i="6"/>
  <c r="R31" i="6"/>
  <c r="Y31" i="6" s="1"/>
  <c r="AF31" i="6" s="1"/>
  <c r="AM31" i="6" s="1"/>
  <c r="AT31" i="6" s="1"/>
  <c r="BA31" i="6" s="1"/>
  <c r="BH31" i="6" s="1"/>
  <c r="BO31" i="6" s="1"/>
  <c r="BV31" i="6" s="1"/>
  <c r="CC31" i="6" s="1"/>
  <c r="CJ31" i="6" s="1"/>
  <c r="X25" i="6"/>
  <c r="X20" i="6"/>
  <c r="X18" i="6"/>
  <c r="X16" i="6"/>
  <c r="X14" i="6"/>
  <c r="X12" i="6"/>
  <c r="X10" i="6"/>
  <c r="R32" i="6"/>
  <c r="X31" i="6"/>
  <c r="X28" i="6"/>
  <c r="X9" i="6"/>
  <c r="AE9" i="6" s="1"/>
  <c r="X11" i="6"/>
  <c r="AE11" i="6" s="1"/>
  <c r="X13" i="6"/>
  <c r="AE13" i="6" s="1"/>
  <c r="X15" i="6"/>
  <c r="AE15" i="6" s="1"/>
  <c r="X17" i="6"/>
  <c r="AE17" i="6" s="1"/>
  <c r="X19" i="6"/>
  <c r="AE19" i="6" s="1"/>
  <c r="X21" i="6"/>
  <c r="AE21" i="6" s="1"/>
  <c r="X26" i="6"/>
  <c r="AE26" i="6" s="1"/>
  <c r="X30" i="6"/>
  <c r="AE30" i="6" s="1"/>
  <c r="X32" i="6"/>
  <c r="AE32" i="6" s="1"/>
  <c r="R9" i="6"/>
  <c r="R13" i="6"/>
  <c r="R17" i="6"/>
  <c r="Y17" i="6" s="1"/>
  <c r="R21" i="6"/>
  <c r="Y21" i="6" s="1"/>
  <c r="X22" i="6"/>
  <c r="X27" i="6"/>
  <c r="X33" i="6"/>
  <c r="Q7" i="6"/>
  <c r="Q23" i="6"/>
  <c r="Q24" i="6"/>
  <c r="Q29" i="6"/>
  <c r="Q34" i="6"/>
  <c r="K30" i="6"/>
  <c r="M30" i="6" s="1"/>
  <c r="N30" i="6" s="1"/>
  <c r="K26" i="6"/>
  <c r="M26" i="6" s="1"/>
  <c r="N26" i="6" s="1"/>
  <c r="K25" i="6"/>
  <c r="K19" i="6"/>
  <c r="M19" i="6" s="1"/>
  <c r="N19" i="6" s="1"/>
  <c r="K18" i="6"/>
  <c r="K15" i="6"/>
  <c r="M15" i="6" s="1"/>
  <c r="N15" i="6" s="1"/>
  <c r="K14" i="6"/>
  <c r="K11" i="6"/>
  <c r="M11" i="6" s="1"/>
  <c r="N11" i="6" s="1"/>
  <c r="K10" i="6"/>
  <c r="K7" i="6"/>
  <c r="T22" i="6" l="1"/>
  <c r="U22" i="6" s="1"/>
  <c r="Y13" i="6"/>
  <c r="AA13" i="6" s="1"/>
  <c r="AB13" i="6" s="1"/>
  <c r="T13" i="6"/>
  <c r="U13" i="6" s="1"/>
  <c r="Y32" i="6"/>
  <c r="AA32" i="6" s="1"/>
  <c r="AB32" i="6" s="1"/>
  <c r="T32" i="6"/>
  <c r="U32" i="6" s="1"/>
  <c r="R24" i="6"/>
  <c r="M24" i="6"/>
  <c r="N24" i="6" s="1"/>
  <c r="R34" i="6"/>
  <c r="M34" i="6"/>
  <c r="N34" i="6" s="1"/>
  <c r="Y20" i="6"/>
  <c r="AF20" i="6" s="1"/>
  <c r="AM20" i="6" s="1"/>
  <c r="T20" i="6"/>
  <c r="U20" i="6" s="1"/>
  <c r="R10" i="6"/>
  <c r="M10" i="6"/>
  <c r="N10" i="6" s="1"/>
  <c r="R14" i="6"/>
  <c r="M14" i="6"/>
  <c r="N14" i="6" s="1"/>
  <c r="R18" i="6"/>
  <c r="M18" i="6"/>
  <c r="N18" i="6" s="1"/>
  <c r="R25" i="6"/>
  <c r="M25" i="6"/>
  <c r="N25" i="6" s="1"/>
  <c r="Y9" i="6"/>
  <c r="AA9" i="6" s="1"/>
  <c r="AB9" i="6" s="1"/>
  <c r="T9" i="6"/>
  <c r="U9" i="6" s="1"/>
  <c r="R23" i="6"/>
  <c r="M23" i="6"/>
  <c r="N23" i="6" s="1"/>
  <c r="R29" i="6"/>
  <c r="Y29" i="6" s="1"/>
  <c r="AF29" i="6" s="1"/>
  <c r="AM29" i="6" s="1"/>
  <c r="AT29" i="6" s="1"/>
  <c r="BA29" i="6" s="1"/>
  <c r="BH29" i="6" s="1"/>
  <c r="BO29" i="6" s="1"/>
  <c r="BV29" i="6" s="1"/>
  <c r="CC29" i="6" s="1"/>
  <c r="CJ29" i="6" s="1"/>
  <c r="M29" i="6"/>
  <c r="N29" i="6" s="1"/>
  <c r="Y28" i="6"/>
  <c r="AF28" i="6" s="1"/>
  <c r="AM28" i="6" s="1"/>
  <c r="T28" i="6"/>
  <c r="U28" i="6" s="1"/>
  <c r="Y12" i="6"/>
  <c r="AF12" i="6" s="1"/>
  <c r="AM12" i="6" s="1"/>
  <c r="T12" i="6"/>
  <c r="U12" i="6" s="1"/>
  <c r="T17" i="6"/>
  <c r="U17" i="6" s="1"/>
  <c r="T21" i="6"/>
  <c r="U21" i="6" s="1"/>
  <c r="T31" i="6"/>
  <c r="U31" i="6" s="1"/>
  <c r="T8" i="6"/>
  <c r="U8" i="6" s="1"/>
  <c r="Y27" i="6"/>
  <c r="AF27" i="6" s="1"/>
  <c r="AM27" i="6" s="1"/>
  <c r="Y33" i="6"/>
  <c r="AF33" i="6" s="1"/>
  <c r="AM33" i="6" s="1"/>
  <c r="Y16" i="6"/>
  <c r="AF16" i="6" s="1"/>
  <c r="AM16" i="6" s="1"/>
  <c r="R11" i="6"/>
  <c r="T11" i="6" s="1"/>
  <c r="U11" i="6" s="1"/>
  <c r="R19" i="6"/>
  <c r="T19" i="6" s="1"/>
  <c r="U19" i="6" s="1"/>
  <c r="AA17" i="6"/>
  <c r="AB17" i="6" s="1"/>
  <c r="AF17" i="6"/>
  <c r="AM17" i="6" s="1"/>
  <c r="AL32" i="6"/>
  <c r="AS32" i="6" s="1"/>
  <c r="AZ32" i="6" s="1"/>
  <c r="BG32" i="6" s="1"/>
  <c r="BN32" i="6" s="1"/>
  <c r="BU32" i="6" s="1"/>
  <c r="AL26" i="6"/>
  <c r="AS26" i="6" s="1"/>
  <c r="AZ26" i="6" s="1"/>
  <c r="BG26" i="6" s="1"/>
  <c r="BN26" i="6" s="1"/>
  <c r="BU26" i="6" s="1"/>
  <c r="AL19" i="6"/>
  <c r="AS19" i="6" s="1"/>
  <c r="AZ19" i="6" s="1"/>
  <c r="BG19" i="6" s="1"/>
  <c r="BN19" i="6" s="1"/>
  <c r="BU19" i="6" s="1"/>
  <c r="AL15" i="6"/>
  <c r="AS15" i="6" s="1"/>
  <c r="AZ15" i="6" s="1"/>
  <c r="BG15" i="6" s="1"/>
  <c r="BN15" i="6" s="1"/>
  <c r="BU15" i="6" s="1"/>
  <c r="AL11" i="6"/>
  <c r="AS11" i="6" s="1"/>
  <c r="AZ11" i="6" s="1"/>
  <c r="BG11" i="6" s="1"/>
  <c r="BN11" i="6" s="1"/>
  <c r="BU11" i="6" s="1"/>
  <c r="AE28" i="6"/>
  <c r="AA31" i="6"/>
  <c r="AB31" i="6" s="1"/>
  <c r="AE31" i="6"/>
  <c r="AE10" i="6"/>
  <c r="AE12" i="6"/>
  <c r="AE14" i="6"/>
  <c r="AE16" i="6"/>
  <c r="AE18" i="6"/>
  <c r="AE20" i="6"/>
  <c r="AE25" i="6"/>
  <c r="R15" i="6"/>
  <c r="T15" i="6" s="1"/>
  <c r="U15" i="6" s="1"/>
  <c r="R26" i="6"/>
  <c r="T26" i="6" s="1"/>
  <c r="U26" i="6" s="1"/>
  <c r="R30" i="6"/>
  <c r="T30" i="6" s="1"/>
  <c r="U30" i="6" s="1"/>
  <c r="AA21" i="6"/>
  <c r="AB21" i="6" s="1"/>
  <c r="AF21" i="6"/>
  <c r="AM21" i="6" s="1"/>
  <c r="AL30" i="6"/>
  <c r="AS30" i="6" s="1"/>
  <c r="AZ30" i="6" s="1"/>
  <c r="BG30" i="6" s="1"/>
  <c r="BN30" i="6" s="1"/>
  <c r="BU30" i="6" s="1"/>
  <c r="AL21" i="6"/>
  <c r="AL17" i="6"/>
  <c r="AL13" i="6"/>
  <c r="AS13" i="6" s="1"/>
  <c r="AZ13" i="6" s="1"/>
  <c r="BG13" i="6" s="1"/>
  <c r="BN13" i="6" s="1"/>
  <c r="BU13" i="6" s="1"/>
  <c r="AL9" i="6"/>
  <c r="AS9" i="6" s="1"/>
  <c r="AZ9" i="6" s="1"/>
  <c r="BG9" i="6" s="1"/>
  <c r="BN9" i="6" s="1"/>
  <c r="BU9" i="6" s="1"/>
  <c r="X29" i="6"/>
  <c r="X23" i="6"/>
  <c r="AE33" i="6"/>
  <c r="AE27" i="6"/>
  <c r="AA22" i="6"/>
  <c r="AB22" i="6" s="1"/>
  <c r="AE22" i="6"/>
  <c r="AT22" i="6"/>
  <c r="BA22" i="6" s="1"/>
  <c r="BH22" i="6" s="1"/>
  <c r="BO22" i="6" s="1"/>
  <c r="BV22" i="6" s="1"/>
  <c r="CC22" i="6" s="1"/>
  <c r="CJ22" i="6" s="1"/>
  <c r="M7" i="6"/>
  <c r="N7" i="6" s="1"/>
  <c r="R7" i="6"/>
  <c r="Y7" i="6" s="1"/>
  <c r="AF7" i="6" s="1"/>
  <c r="AM7" i="6" s="1"/>
  <c r="AT7" i="6" s="1"/>
  <c r="BA7" i="6" s="1"/>
  <c r="BH7" i="6" s="1"/>
  <c r="BO7" i="6" s="1"/>
  <c r="BV7" i="6" s="1"/>
  <c r="CC7" i="6" s="1"/>
  <c r="X34" i="6"/>
  <c r="X24" i="6"/>
  <c r="X7" i="6"/>
  <c r="U4" i="2"/>
  <c r="AA8" i="6"/>
  <c r="AB8" i="6" s="1"/>
  <c r="AH8" i="6"/>
  <c r="AI8" i="6" s="1"/>
  <c r="AL8" i="6"/>
  <c r="AO8" i="6" s="1"/>
  <c r="AP8" i="6" s="1"/>
  <c r="CB13" i="6" l="1"/>
  <c r="CI13" i="6" s="1"/>
  <c r="CB19" i="6"/>
  <c r="CI19" i="6" s="1"/>
  <c r="CB30" i="6"/>
  <c r="CB11" i="6"/>
  <c r="CI11" i="6" s="1"/>
  <c r="CB15" i="6"/>
  <c r="CI15" i="6" s="1"/>
  <c r="CJ7" i="6"/>
  <c r="CB26" i="6"/>
  <c r="CB9" i="6"/>
  <c r="CI9" i="6" s="1"/>
  <c r="CB32" i="6"/>
  <c r="AF13" i="6"/>
  <c r="AM13" i="6" s="1"/>
  <c r="AO13" i="6" s="1"/>
  <c r="AP13" i="6" s="1"/>
  <c r="AA12" i="6"/>
  <c r="AB12" i="6" s="1"/>
  <c r="AF32" i="6"/>
  <c r="AM32" i="6" s="1"/>
  <c r="AO32" i="6" s="1"/>
  <c r="AP32" i="6" s="1"/>
  <c r="AA20" i="6"/>
  <c r="AB20" i="6" s="1"/>
  <c r="AA28" i="6"/>
  <c r="AB28" i="6" s="1"/>
  <c r="AF9" i="6"/>
  <c r="AM9" i="6" s="1"/>
  <c r="AO9" i="6" s="1"/>
  <c r="AP9" i="6" s="1"/>
  <c r="AT16" i="6"/>
  <c r="BA16" i="6" s="1"/>
  <c r="BH16" i="6" s="1"/>
  <c r="AT27" i="6"/>
  <c r="BA27" i="6" s="1"/>
  <c r="BH27" i="6" s="1"/>
  <c r="AT12" i="6"/>
  <c r="BA12" i="6" s="1"/>
  <c r="BH12" i="6" s="1"/>
  <c r="AT28" i="6"/>
  <c r="BA28" i="6" s="1"/>
  <c r="BH28" i="6" s="1"/>
  <c r="Y23" i="6"/>
  <c r="AF23" i="6" s="1"/>
  <c r="AM23" i="6" s="1"/>
  <c r="T23" i="6"/>
  <c r="U23" i="6" s="1"/>
  <c r="AT33" i="6"/>
  <c r="BA33" i="6" s="1"/>
  <c r="BH33" i="6" s="1"/>
  <c r="T29" i="6"/>
  <c r="U29" i="6" s="1"/>
  <c r="Y25" i="6"/>
  <c r="T25" i="6"/>
  <c r="U25" i="6" s="1"/>
  <c r="Y18" i="6"/>
  <c r="T18" i="6"/>
  <c r="U18" i="6" s="1"/>
  <c r="Y14" i="6"/>
  <c r="T14" i="6"/>
  <c r="U14" i="6" s="1"/>
  <c r="Y10" i="6"/>
  <c r="T10" i="6"/>
  <c r="U10" i="6" s="1"/>
  <c r="AT20" i="6"/>
  <c r="BA20" i="6" s="1"/>
  <c r="BH20" i="6" s="1"/>
  <c r="Y34" i="6"/>
  <c r="AF34" i="6" s="1"/>
  <c r="AM34" i="6" s="1"/>
  <c r="T34" i="6"/>
  <c r="U34" i="6" s="1"/>
  <c r="Y24" i="6"/>
  <c r="AF24" i="6" s="1"/>
  <c r="AM24" i="6" s="1"/>
  <c r="T24" i="6"/>
  <c r="U24" i="6" s="1"/>
  <c r="AS17" i="6"/>
  <c r="AZ17" i="6" s="1"/>
  <c r="BG17" i="6" s="1"/>
  <c r="AO17" i="6"/>
  <c r="AP17" i="6" s="1"/>
  <c r="AS21" i="6"/>
  <c r="AZ21" i="6" s="1"/>
  <c r="BG21" i="6" s="1"/>
  <c r="AO21" i="6"/>
  <c r="AP21" i="6" s="1"/>
  <c r="AA27" i="6"/>
  <c r="AB27" i="6" s="1"/>
  <c r="AA33" i="6"/>
  <c r="AB33" i="6" s="1"/>
  <c r="AA16" i="6"/>
  <c r="AB16" i="6" s="1"/>
  <c r="AT13" i="6"/>
  <c r="AT21" i="6"/>
  <c r="Y30" i="6"/>
  <c r="Y26" i="6"/>
  <c r="Y15" i="6"/>
  <c r="AL25" i="6"/>
  <c r="AH20" i="6"/>
  <c r="AI20" i="6" s="1"/>
  <c r="AL20" i="6"/>
  <c r="AO20" i="6" s="1"/>
  <c r="AP20" i="6" s="1"/>
  <c r="AL18" i="6"/>
  <c r="AH16" i="6"/>
  <c r="AI16" i="6" s="1"/>
  <c r="AL16" i="6"/>
  <c r="AO16" i="6" s="1"/>
  <c r="AP16" i="6" s="1"/>
  <c r="AL14" i="6"/>
  <c r="AH12" i="6"/>
  <c r="AI12" i="6" s="1"/>
  <c r="AL12" i="6"/>
  <c r="AO12" i="6" s="1"/>
  <c r="AP12" i="6" s="1"/>
  <c r="AL10" i="6"/>
  <c r="AT32" i="6"/>
  <c r="AH31" i="6"/>
  <c r="AI31" i="6" s="1"/>
  <c r="AL31" i="6"/>
  <c r="AO31" i="6" s="1"/>
  <c r="AP31" i="6" s="1"/>
  <c r="AH28" i="6"/>
  <c r="AI28" i="6" s="1"/>
  <c r="AL28" i="6"/>
  <c r="AO28" i="6" s="1"/>
  <c r="AP28" i="6" s="1"/>
  <c r="AT17" i="6"/>
  <c r="Y19" i="6"/>
  <c r="Y11" i="6"/>
  <c r="AH13" i="6"/>
  <c r="AI13" i="6" s="1"/>
  <c r="AH17" i="6"/>
  <c r="AI17" i="6" s="1"/>
  <c r="AH21" i="6"/>
  <c r="AI21" i="6" s="1"/>
  <c r="AH32" i="6"/>
  <c r="AI32" i="6" s="1"/>
  <c r="AE7" i="6"/>
  <c r="AA7" i="6"/>
  <c r="AB7" i="6" s="1"/>
  <c r="AE24" i="6"/>
  <c r="AE34" i="6"/>
  <c r="AH22" i="6"/>
  <c r="AI22" i="6" s="1"/>
  <c r="AL22" i="6"/>
  <c r="AO22" i="6" s="1"/>
  <c r="AP22" i="6" s="1"/>
  <c r="AH27" i="6"/>
  <c r="AI27" i="6" s="1"/>
  <c r="AL27" i="6"/>
  <c r="AO27" i="6" s="1"/>
  <c r="AP27" i="6" s="1"/>
  <c r="AH33" i="6"/>
  <c r="AI33" i="6" s="1"/>
  <c r="AL33" i="6"/>
  <c r="AO33" i="6" s="1"/>
  <c r="AP33" i="6" s="1"/>
  <c r="AE23" i="6"/>
  <c r="AE29" i="6"/>
  <c r="AA29" i="6"/>
  <c r="AB29" i="6" s="1"/>
  <c r="T7" i="6"/>
  <c r="U7" i="6" s="1"/>
  <c r="AS8" i="6"/>
  <c r="AZ8" i="6" s="1"/>
  <c r="BG8" i="6" s="1"/>
  <c r="CI26" i="6" l="1"/>
  <c r="AA23" i="6"/>
  <c r="AB23" i="6" s="1"/>
  <c r="CI32" i="6"/>
  <c r="CI30" i="6"/>
  <c r="AH9" i="6"/>
  <c r="AI9" i="6" s="1"/>
  <c r="AT9" i="6"/>
  <c r="BA9" i="6" s="1"/>
  <c r="AT24" i="6"/>
  <c r="BA24" i="6" s="1"/>
  <c r="BH24" i="6" s="1"/>
  <c r="AT34" i="6"/>
  <c r="BA34" i="6" s="1"/>
  <c r="BH34" i="6" s="1"/>
  <c r="BO20" i="6"/>
  <c r="BV20" i="6" s="1"/>
  <c r="CC20" i="6" s="1"/>
  <c r="CJ20" i="6" s="1"/>
  <c r="AF10" i="6"/>
  <c r="AA10" i="6"/>
  <c r="AB10" i="6" s="1"/>
  <c r="AF14" i="6"/>
  <c r="AA14" i="6"/>
  <c r="AB14" i="6" s="1"/>
  <c r="AF18" i="6"/>
  <c r="AA18" i="6"/>
  <c r="AB18" i="6" s="1"/>
  <c r="AF25" i="6"/>
  <c r="AA25" i="6"/>
  <c r="AB25" i="6" s="1"/>
  <c r="AA34" i="6"/>
  <c r="AB34" i="6" s="1"/>
  <c r="AA24" i="6"/>
  <c r="AB24" i="6" s="1"/>
  <c r="BO33" i="6"/>
  <c r="BV33" i="6" s="1"/>
  <c r="CC33" i="6" s="1"/>
  <c r="CJ33" i="6" s="1"/>
  <c r="AT23" i="6"/>
  <c r="BA23" i="6" s="1"/>
  <c r="BH23" i="6" s="1"/>
  <c r="BO28" i="6"/>
  <c r="BV28" i="6" s="1"/>
  <c r="CC28" i="6" s="1"/>
  <c r="CJ28" i="6" s="1"/>
  <c r="BO12" i="6"/>
  <c r="BV12" i="6" s="1"/>
  <c r="CC12" i="6" s="1"/>
  <c r="CJ12" i="6" s="1"/>
  <c r="BO27" i="6"/>
  <c r="BV27" i="6" s="1"/>
  <c r="CC27" i="6" s="1"/>
  <c r="CJ27" i="6" s="1"/>
  <c r="BO16" i="6"/>
  <c r="BV16" i="6" s="1"/>
  <c r="CC16" i="6" s="1"/>
  <c r="CJ16" i="6" s="1"/>
  <c r="BN17" i="6"/>
  <c r="BU17" i="6" s="1"/>
  <c r="BN21" i="6"/>
  <c r="BU21" i="6" s="1"/>
  <c r="BN8" i="6"/>
  <c r="BJ8" i="6"/>
  <c r="BK8" i="6" s="1"/>
  <c r="AV17" i="6"/>
  <c r="AW17" i="6" s="1"/>
  <c r="BA17" i="6"/>
  <c r="BC8" i="6"/>
  <c r="BD8" i="6" s="1"/>
  <c r="AV13" i="6"/>
  <c r="AW13" i="6" s="1"/>
  <c r="BA13" i="6"/>
  <c r="AV32" i="6"/>
  <c r="AW32" i="6" s="1"/>
  <c r="BA32" i="6"/>
  <c r="AV21" i="6"/>
  <c r="AW21" i="6" s="1"/>
  <c r="BA21" i="6"/>
  <c r="AS28" i="6"/>
  <c r="AZ28" i="6" s="1"/>
  <c r="BG28" i="6" s="1"/>
  <c r="BN28" i="6" s="1"/>
  <c r="BU28" i="6" s="1"/>
  <c r="AS31" i="6"/>
  <c r="AZ31" i="6" s="1"/>
  <c r="BG31" i="6" s="1"/>
  <c r="AS10" i="6"/>
  <c r="AZ10" i="6" s="1"/>
  <c r="BG10" i="6" s="1"/>
  <c r="BN10" i="6" s="1"/>
  <c r="BU10" i="6" s="1"/>
  <c r="AS12" i="6"/>
  <c r="AZ12" i="6" s="1"/>
  <c r="BG12" i="6" s="1"/>
  <c r="BN12" i="6" s="1"/>
  <c r="BU12" i="6" s="1"/>
  <c r="AS14" i="6"/>
  <c r="AZ14" i="6" s="1"/>
  <c r="BG14" i="6" s="1"/>
  <c r="AS16" i="6"/>
  <c r="AZ16" i="6" s="1"/>
  <c r="BG16" i="6" s="1"/>
  <c r="BN16" i="6" s="1"/>
  <c r="BU16" i="6" s="1"/>
  <c r="AS18" i="6"/>
  <c r="AZ18" i="6" s="1"/>
  <c r="BG18" i="6" s="1"/>
  <c r="BN18" i="6" s="1"/>
  <c r="BU18" i="6" s="1"/>
  <c r="AS20" i="6"/>
  <c r="AZ20" i="6" s="1"/>
  <c r="BG20" i="6" s="1"/>
  <c r="BN20" i="6" s="1"/>
  <c r="BU20" i="6" s="1"/>
  <c r="AS25" i="6"/>
  <c r="AZ25" i="6" s="1"/>
  <c r="BG25" i="6" s="1"/>
  <c r="BN25" i="6" s="1"/>
  <c r="BU25" i="6" s="1"/>
  <c r="AA11" i="6"/>
  <c r="AB11" i="6" s="1"/>
  <c r="AF11" i="6"/>
  <c r="AA19" i="6"/>
  <c r="AB19" i="6" s="1"/>
  <c r="AF19" i="6"/>
  <c r="AA15" i="6"/>
  <c r="AB15" i="6" s="1"/>
  <c r="AF15" i="6"/>
  <c r="AA26" i="6"/>
  <c r="AB26" i="6" s="1"/>
  <c r="AF26" i="6"/>
  <c r="AA30" i="6"/>
  <c r="AB30" i="6" s="1"/>
  <c r="AF30" i="6"/>
  <c r="AL29" i="6"/>
  <c r="AO29" i="6" s="1"/>
  <c r="AP29" i="6" s="1"/>
  <c r="AH29" i="6"/>
  <c r="AI29" i="6" s="1"/>
  <c r="AL34" i="6"/>
  <c r="AO34" i="6" s="1"/>
  <c r="AP34" i="6" s="1"/>
  <c r="AH34" i="6"/>
  <c r="AI34" i="6" s="1"/>
  <c r="AL23" i="6"/>
  <c r="AO23" i="6" s="1"/>
  <c r="AP23" i="6" s="1"/>
  <c r="AH23" i="6"/>
  <c r="AI23" i="6" s="1"/>
  <c r="AS33" i="6"/>
  <c r="AS27" i="6"/>
  <c r="AZ27" i="6" s="1"/>
  <c r="BG27" i="6" s="1"/>
  <c r="BN27" i="6" s="1"/>
  <c r="BU27" i="6" s="1"/>
  <c r="AS22" i="6"/>
  <c r="AL24" i="6"/>
  <c r="AO24" i="6" s="1"/>
  <c r="AP24" i="6" s="1"/>
  <c r="AH24" i="6"/>
  <c r="AI24" i="6" s="1"/>
  <c r="AL7" i="6"/>
  <c r="AH7" i="6"/>
  <c r="AI7" i="6" s="1"/>
  <c r="AV8" i="6"/>
  <c r="AW8" i="6" s="1"/>
  <c r="BJ28" i="6" l="1"/>
  <c r="BK28" i="6" s="1"/>
  <c r="CB18" i="6"/>
  <c r="BX16" i="6"/>
  <c r="BY16" i="6" s="1"/>
  <c r="CB16" i="6"/>
  <c r="BQ8" i="6"/>
  <c r="BR8" i="6" s="1"/>
  <c r="BU8" i="6"/>
  <c r="CB10" i="6"/>
  <c r="BX12" i="6"/>
  <c r="BY12" i="6" s="1"/>
  <c r="CB12" i="6"/>
  <c r="CB21" i="6"/>
  <c r="CI21" i="6" s="1"/>
  <c r="CB27" i="6"/>
  <c r="BX27" i="6"/>
  <c r="BY27" i="6" s="1"/>
  <c r="CB17" i="6"/>
  <c r="CI17" i="6" s="1"/>
  <c r="AV9" i="6"/>
  <c r="AW9" i="6" s="1"/>
  <c r="CB25" i="6"/>
  <c r="BX28" i="6"/>
  <c r="BY28" i="6" s="1"/>
  <c r="CB28" i="6"/>
  <c r="BX20" i="6"/>
  <c r="BY20" i="6" s="1"/>
  <c r="CB20" i="6"/>
  <c r="BJ27" i="6"/>
  <c r="BK27" i="6" s="1"/>
  <c r="BQ28" i="6"/>
  <c r="BQ20" i="6"/>
  <c r="BR20" i="6" s="1"/>
  <c r="BJ16" i="6"/>
  <c r="BK16" i="6" s="1"/>
  <c r="BJ12" i="6"/>
  <c r="BK12" i="6" s="1"/>
  <c r="BJ20" i="6"/>
  <c r="BK20" i="6" s="1"/>
  <c r="BQ27" i="6"/>
  <c r="BR27" i="6" s="1"/>
  <c r="BQ16" i="6"/>
  <c r="BQ12" i="6"/>
  <c r="BR12" i="6" s="1"/>
  <c r="BC17" i="6"/>
  <c r="BD17" i="6" s="1"/>
  <c r="BH17" i="6"/>
  <c r="BO23" i="6"/>
  <c r="BV23" i="6" s="1"/>
  <c r="CC23" i="6" s="1"/>
  <c r="CJ23" i="6" s="1"/>
  <c r="BC32" i="6"/>
  <c r="BD32" i="6" s="1"/>
  <c r="BH32" i="6"/>
  <c r="BC13" i="6"/>
  <c r="BD13" i="6" s="1"/>
  <c r="BH13" i="6"/>
  <c r="BC9" i="6"/>
  <c r="BD9" i="6" s="1"/>
  <c r="BH9" i="6"/>
  <c r="AM25" i="6"/>
  <c r="AH25" i="6"/>
  <c r="AI25" i="6" s="1"/>
  <c r="AM18" i="6"/>
  <c r="AH18" i="6"/>
  <c r="AI18" i="6" s="1"/>
  <c r="AM14" i="6"/>
  <c r="AH14" i="6"/>
  <c r="AI14" i="6" s="1"/>
  <c r="AM10" i="6"/>
  <c r="AH10" i="6"/>
  <c r="AI10" i="6" s="1"/>
  <c r="BO34" i="6"/>
  <c r="BV34" i="6" s="1"/>
  <c r="CC34" i="6" s="1"/>
  <c r="CJ34" i="6" s="1"/>
  <c r="BO24" i="6"/>
  <c r="BV24" i="6" s="1"/>
  <c r="CC24" i="6" s="1"/>
  <c r="CJ24" i="6" s="1"/>
  <c r="BN14" i="6"/>
  <c r="BU14" i="6" s="1"/>
  <c r="BC21" i="6"/>
  <c r="BD21" i="6" s="1"/>
  <c r="BH21" i="6"/>
  <c r="BJ31" i="6"/>
  <c r="BK31" i="6" s="1"/>
  <c r="BN31" i="6"/>
  <c r="AZ22" i="6"/>
  <c r="BG22" i="6" s="1"/>
  <c r="BC12" i="6"/>
  <c r="BD12" i="6" s="1"/>
  <c r="BC31" i="6"/>
  <c r="BD31" i="6" s="1"/>
  <c r="BC20" i="6"/>
  <c r="BD20" i="6" s="1"/>
  <c r="AZ33" i="6"/>
  <c r="BG33" i="6" s="1"/>
  <c r="BC27" i="6"/>
  <c r="BD27" i="6" s="1"/>
  <c r="BC28" i="6"/>
  <c r="BD28" i="6" s="1"/>
  <c r="BC16" i="6"/>
  <c r="BD16" i="6" s="1"/>
  <c r="AV20" i="6"/>
  <c r="AW20" i="6" s="1"/>
  <c r="AV16" i="6"/>
  <c r="AW16" i="6" s="1"/>
  <c r="AV12" i="6"/>
  <c r="AW12" i="6" s="1"/>
  <c r="AV31" i="6"/>
  <c r="AW31" i="6" s="1"/>
  <c r="AV28" i="6"/>
  <c r="AW28" i="6" s="1"/>
  <c r="AM30" i="6"/>
  <c r="AO30" i="6" s="1"/>
  <c r="AP30" i="6" s="1"/>
  <c r="AH30" i="6"/>
  <c r="AI30" i="6" s="1"/>
  <c r="AM26" i="6"/>
  <c r="AO26" i="6" s="1"/>
  <c r="AP26" i="6" s="1"/>
  <c r="AH26" i="6"/>
  <c r="AI26" i="6" s="1"/>
  <c r="AM15" i="6"/>
  <c r="AO15" i="6" s="1"/>
  <c r="AP15" i="6" s="1"/>
  <c r="AH15" i="6"/>
  <c r="AI15" i="6" s="1"/>
  <c r="AM19" i="6"/>
  <c r="AO19" i="6" s="1"/>
  <c r="AP19" i="6" s="1"/>
  <c r="AH19" i="6"/>
  <c r="AI19" i="6" s="1"/>
  <c r="AM11" i="6"/>
  <c r="AO11" i="6" s="1"/>
  <c r="AP11" i="6" s="1"/>
  <c r="AH11" i="6"/>
  <c r="AI11" i="6" s="1"/>
  <c r="AS7" i="6"/>
  <c r="AZ7" i="6" s="1"/>
  <c r="BG7" i="6" s="1"/>
  <c r="AO7" i="6"/>
  <c r="AP7" i="6" s="1"/>
  <c r="AV22" i="6"/>
  <c r="AW22" i="6" s="1"/>
  <c r="AV27" i="6"/>
  <c r="AW27" i="6" s="1"/>
  <c r="AS23" i="6"/>
  <c r="AS29" i="6"/>
  <c r="AZ29" i="6" s="1"/>
  <c r="BG29" i="6" s="1"/>
  <c r="AS24" i="6"/>
  <c r="AZ24" i="6" s="1"/>
  <c r="BG24" i="6" s="1"/>
  <c r="BN24" i="6" s="1"/>
  <c r="BU24" i="6" s="1"/>
  <c r="AV33" i="6"/>
  <c r="AW33" i="6" s="1"/>
  <c r="AS34" i="6"/>
  <c r="AZ34" i="6" s="1"/>
  <c r="BG34" i="6" s="1"/>
  <c r="BN34" i="6" s="1"/>
  <c r="BU34" i="6" s="1"/>
  <c r="CB14" i="6" l="1"/>
  <c r="CE28" i="6"/>
  <c r="CF28" i="6" s="1"/>
  <c r="CI28" i="6"/>
  <c r="CL28" i="6" s="1"/>
  <c r="BX8" i="6"/>
  <c r="BY8" i="6" s="1"/>
  <c r="CB8" i="6"/>
  <c r="BX34" i="6"/>
  <c r="BY34" i="6" s="1"/>
  <c r="CB34" i="6"/>
  <c r="CE12" i="6"/>
  <c r="CF12" i="6" s="1"/>
  <c r="CI12" i="6"/>
  <c r="CL12" i="6" s="1"/>
  <c r="CI18" i="6"/>
  <c r="CE27" i="6"/>
  <c r="CF27" i="6" s="1"/>
  <c r="CI27" i="6"/>
  <c r="CL27" i="6" s="1"/>
  <c r="CI25" i="6"/>
  <c r="CE16" i="6"/>
  <c r="CF16" i="6" s="1"/>
  <c r="CI16" i="6"/>
  <c r="CL16" i="6" s="1"/>
  <c r="BQ31" i="6"/>
  <c r="BR31" i="6" s="1"/>
  <c r="BU31" i="6"/>
  <c r="BX24" i="6"/>
  <c r="BY24" i="6" s="1"/>
  <c r="CB24" i="6"/>
  <c r="CE20" i="6"/>
  <c r="CF20" i="6" s="1"/>
  <c r="CI20" i="6"/>
  <c r="CL20" i="6" s="1"/>
  <c r="CI10" i="6"/>
  <c r="BJ34" i="6"/>
  <c r="BK34" i="6" s="1"/>
  <c r="BR28" i="6"/>
  <c r="BR16" i="6"/>
  <c r="BQ34" i="6"/>
  <c r="BR34" i="6" s="1"/>
  <c r="BN33" i="6"/>
  <c r="BJ33" i="6"/>
  <c r="BK33" i="6" s="1"/>
  <c r="BJ24" i="6"/>
  <c r="BK24" i="6" s="1"/>
  <c r="BQ24" i="6"/>
  <c r="BR24" i="6" s="1"/>
  <c r="AT10" i="6"/>
  <c r="AO10" i="6"/>
  <c r="AP10" i="6" s="1"/>
  <c r="AT14" i="6"/>
  <c r="AO14" i="6"/>
  <c r="AP14" i="6" s="1"/>
  <c r="AT18" i="6"/>
  <c r="AO18" i="6"/>
  <c r="AP18" i="6" s="1"/>
  <c r="AT25" i="6"/>
  <c r="AO25" i="6"/>
  <c r="AP25" i="6" s="1"/>
  <c r="BO9" i="6"/>
  <c r="BJ9" i="6"/>
  <c r="BK9" i="6" s="1"/>
  <c r="BJ13" i="6"/>
  <c r="BK13" i="6" s="1"/>
  <c r="BO13" i="6"/>
  <c r="BO32" i="6"/>
  <c r="BJ32" i="6"/>
  <c r="BK32" i="6" s="1"/>
  <c r="BO17" i="6"/>
  <c r="BJ17" i="6"/>
  <c r="BK17" i="6" s="1"/>
  <c r="BN29" i="6"/>
  <c r="BJ29" i="6"/>
  <c r="BK29" i="6" s="1"/>
  <c r="BJ22" i="6"/>
  <c r="BK22" i="6" s="1"/>
  <c r="BN22" i="6"/>
  <c r="BO21" i="6"/>
  <c r="BJ21" i="6"/>
  <c r="BK21" i="6" s="1"/>
  <c r="BN7" i="6"/>
  <c r="BJ7" i="6"/>
  <c r="BK7" i="6" s="1"/>
  <c r="BC29" i="6"/>
  <c r="BD29" i="6" s="1"/>
  <c r="AZ23" i="6"/>
  <c r="BG23" i="6" s="1"/>
  <c r="BC7" i="6"/>
  <c r="BD7" i="6" s="1"/>
  <c r="BC22" i="6"/>
  <c r="BD22" i="6" s="1"/>
  <c r="BC24" i="6"/>
  <c r="BD24" i="6" s="1"/>
  <c r="BC33" i="6"/>
  <c r="BD33" i="6" s="1"/>
  <c r="BC34" i="6"/>
  <c r="BD34" i="6" s="1"/>
  <c r="AT11" i="6"/>
  <c r="AT19" i="6"/>
  <c r="AT15" i="6"/>
  <c r="AT26" i="6"/>
  <c r="AT30" i="6"/>
  <c r="AV34" i="6"/>
  <c r="AW34" i="6" s="1"/>
  <c r="AV29" i="6"/>
  <c r="AW29" i="6" s="1"/>
  <c r="AV24" i="6"/>
  <c r="AW24" i="6" s="1"/>
  <c r="AV23" i="6"/>
  <c r="AW23" i="6" s="1"/>
  <c r="AV7" i="6"/>
  <c r="AW7" i="6" s="1"/>
  <c r="AP8" i="1"/>
  <c r="AS8" i="1" s="1"/>
  <c r="AS9" i="1"/>
  <c r="AS10" i="1"/>
  <c r="AS11" i="1"/>
  <c r="AS12" i="1"/>
  <c r="AS13" i="1"/>
  <c r="AS14" i="1"/>
  <c r="AS15" i="1"/>
  <c r="AS16" i="1"/>
  <c r="AS17" i="1"/>
  <c r="AS19" i="1"/>
  <c r="AS20" i="1"/>
  <c r="AS21" i="1"/>
  <c r="AS22" i="1"/>
  <c r="AS23" i="1"/>
  <c r="AS24" i="1"/>
  <c r="AS7" i="1"/>
  <c r="AS18" i="1"/>
  <c r="AL8" i="1"/>
  <c r="AL9" i="1"/>
  <c r="AL10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7" i="1"/>
  <c r="AL11" i="1"/>
  <c r="AE21" i="1"/>
  <c r="AE22" i="1"/>
  <c r="AE23" i="1"/>
  <c r="AE24" i="1"/>
  <c r="N8" i="1"/>
  <c r="N13" i="1"/>
  <c r="N14" i="1"/>
  <c r="N15" i="1"/>
  <c r="N16" i="1"/>
  <c r="N17" i="1"/>
  <c r="N18" i="1"/>
  <c r="N19" i="1"/>
  <c r="N20" i="1"/>
  <c r="N21" i="1"/>
  <c r="BQ22" i="6" l="1"/>
  <c r="BU22" i="6"/>
  <c r="BQ13" i="6"/>
  <c r="BV13" i="6"/>
  <c r="CE24" i="6"/>
  <c r="CF24" i="6" s="1"/>
  <c r="CI24" i="6"/>
  <c r="CL24" i="6" s="1"/>
  <c r="CM27" i="6"/>
  <c r="CN27" i="6"/>
  <c r="BQ29" i="6"/>
  <c r="BU29" i="6"/>
  <c r="BQ7" i="6"/>
  <c r="BR7" i="6" s="1"/>
  <c r="BU7" i="6"/>
  <c r="CM20" i="6"/>
  <c r="CN20" i="6"/>
  <c r="CI14" i="6"/>
  <c r="CB31" i="6"/>
  <c r="BX31" i="6"/>
  <c r="BY31" i="6" s="1"/>
  <c r="CE8" i="6"/>
  <c r="CF8" i="6" s="1"/>
  <c r="CI8" i="6"/>
  <c r="CL8" i="6" s="1"/>
  <c r="BQ9" i="6"/>
  <c r="BR9" i="6" s="1"/>
  <c r="BV9" i="6"/>
  <c r="CM16" i="6"/>
  <c r="CN16" i="6"/>
  <c r="CM28" i="6"/>
  <c r="CN28" i="6"/>
  <c r="BQ17" i="6"/>
  <c r="BR17" i="6" s="1"/>
  <c r="BV17" i="6"/>
  <c r="CM12" i="6"/>
  <c r="CN12" i="6"/>
  <c r="BQ21" i="6"/>
  <c r="BR21" i="6" s="1"/>
  <c r="BV21" i="6"/>
  <c r="BQ32" i="6"/>
  <c r="BR32" i="6" s="1"/>
  <c r="BV32" i="6"/>
  <c r="BQ33" i="6"/>
  <c r="BR33" i="6" s="1"/>
  <c r="BU33" i="6"/>
  <c r="CE34" i="6"/>
  <c r="CF34" i="6" s="1"/>
  <c r="CI34" i="6"/>
  <c r="CL34" i="6" s="1"/>
  <c r="BN23" i="6"/>
  <c r="BJ23" i="6"/>
  <c r="BK23" i="6" s="1"/>
  <c r="BA25" i="6"/>
  <c r="AV25" i="6"/>
  <c r="AW25" i="6" s="1"/>
  <c r="BA18" i="6"/>
  <c r="AV18" i="6"/>
  <c r="AW18" i="6" s="1"/>
  <c r="BA14" i="6"/>
  <c r="AV14" i="6"/>
  <c r="AW14" i="6" s="1"/>
  <c r="BA10" i="6"/>
  <c r="AV10" i="6"/>
  <c r="AW10" i="6" s="1"/>
  <c r="BR13" i="6"/>
  <c r="BR29" i="6"/>
  <c r="BR22" i="6"/>
  <c r="AV15" i="6"/>
  <c r="AW15" i="6" s="1"/>
  <c r="BA15" i="6"/>
  <c r="AV26" i="6"/>
  <c r="AW26" i="6" s="1"/>
  <c r="BA26" i="6"/>
  <c r="AV19" i="6"/>
  <c r="AW19" i="6" s="1"/>
  <c r="BA19" i="6"/>
  <c r="AV30" i="6"/>
  <c r="AW30" i="6" s="1"/>
  <c r="BA30" i="6"/>
  <c r="AV11" i="6"/>
  <c r="AW11" i="6" s="1"/>
  <c r="BA11" i="6"/>
  <c r="BC23" i="6"/>
  <c r="BD23" i="6" s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CB33" i="6" l="1"/>
  <c r="BX33" i="6"/>
  <c r="BY33" i="6" s="1"/>
  <c r="CC9" i="6"/>
  <c r="BX9" i="6"/>
  <c r="BY9" i="6" s="1"/>
  <c r="CM24" i="6"/>
  <c r="CN24" i="6"/>
  <c r="CC32" i="6"/>
  <c r="BX32" i="6"/>
  <c r="BY32" i="6" s="1"/>
  <c r="CM8" i="6"/>
  <c r="CN8" i="6"/>
  <c r="BX7" i="6"/>
  <c r="BY7" i="6" s="1"/>
  <c r="CB7" i="6"/>
  <c r="CC13" i="6"/>
  <c r="BX13" i="6"/>
  <c r="BY13" i="6" s="1"/>
  <c r="BQ23" i="6"/>
  <c r="BR23" i="6" s="1"/>
  <c r="BU23" i="6"/>
  <c r="CC21" i="6"/>
  <c r="BX21" i="6"/>
  <c r="BY21" i="6" s="1"/>
  <c r="BX22" i="6"/>
  <c r="BY22" i="6" s="1"/>
  <c r="CB22" i="6"/>
  <c r="CC17" i="6"/>
  <c r="BX17" i="6"/>
  <c r="BY17" i="6" s="1"/>
  <c r="CB29" i="6"/>
  <c r="BX29" i="6"/>
  <c r="BY29" i="6" s="1"/>
  <c r="CM34" i="6"/>
  <c r="CN34" i="6"/>
  <c r="CE31" i="6"/>
  <c r="CF31" i="6" s="1"/>
  <c r="CI31" i="6"/>
  <c r="CL31" i="6" s="1"/>
  <c r="BC11" i="6"/>
  <c r="BD11" i="6" s="1"/>
  <c r="BH11" i="6"/>
  <c r="BC30" i="6"/>
  <c r="BD30" i="6" s="1"/>
  <c r="BH30" i="6"/>
  <c r="BC19" i="6"/>
  <c r="BD19" i="6" s="1"/>
  <c r="BH19" i="6"/>
  <c r="BC26" i="6"/>
  <c r="BD26" i="6" s="1"/>
  <c r="BH26" i="6"/>
  <c r="BC15" i="6"/>
  <c r="BD15" i="6" s="1"/>
  <c r="BH15" i="6"/>
  <c r="BH10" i="6"/>
  <c r="BC10" i="6"/>
  <c r="BD10" i="6" s="1"/>
  <c r="BH14" i="6"/>
  <c r="BC14" i="6"/>
  <c r="BD14" i="6" s="1"/>
  <c r="BH18" i="6"/>
  <c r="BC18" i="6"/>
  <c r="BD18" i="6" s="1"/>
  <c r="BH25" i="6"/>
  <c r="BC25" i="6"/>
  <c r="BD25" i="6" s="1"/>
  <c r="I7" i="1"/>
  <c r="H7" i="1"/>
  <c r="O7" i="1" s="1"/>
  <c r="Q7" i="1"/>
  <c r="I8" i="1"/>
  <c r="H8" i="1"/>
  <c r="L8" i="1" s="1"/>
  <c r="Q8" i="1"/>
  <c r="I9" i="1"/>
  <c r="H9" i="1"/>
  <c r="I10" i="1"/>
  <c r="H10" i="1"/>
  <c r="I11" i="1"/>
  <c r="H11" i="1"/>
  <c r="I12" i="1"/>
  <c r="H12" i="1"/>
  <c r="I13" i="1"/>
  <c r="H13" i="1"/>
  <c r="L13" i="1" s="1"/>
  <c r="Q13" i="1"/>
  <c r="I14" i="1"/>
  <c r="H14" i="1"/>
  <c r="L14" i="1" s="1"/>
  <c r="Q14" i="1"/>
  <c r="I15" i="1"/>
  <c r="H15" i="1"/>
  <c r="L15" i="1" s="1"/>
  <c r="Q15" i="1"/>
  <c r="I16" i="1"/>
  <c r="H16" i="1"/>
  <c r="L16" i="1" s="1"/>
  <c r="Q16" i="1"/>
  <c r="H17" i="1"/>
  <c r="L17" i="1" s="1"/>
  <c r="I17" i="1"/>
  <c r="J17" i="1"/>
  <c r="Q17" i="1"/>
  <c r="H18" i="1"/>
  <c r="L18" i="1" s="1"/>
  <c r="I18" i="1"/>
  <c r="J18" i="1"/>
  <c r="Q18" i="1"/>
  <c r="I19" i="1"/>
  <c r="H19" i="1"/>
  <c r="L19" i="1" s="1"/>
  <c r="Q19" i="1"/>
  <c r="I20" i="1"/>
  <c r="H20" i="1"/>
  <c r="L20" i="1" s="1"/>
  <c r="Q20" i="1"/>
  <c r="I21" i="1"/>
  <c r="H21" i="1"/>
  <c r="L21" i="1" s="1"/>
  <c r="Q21" i="1"/>
  <c r="I22" i="1"/>
  <c r="H22" i="1"/>
  <c r="I23" i="1"/>
  <c r="H23" i="1"/>
  <c r="I24" i="1"/>
  <c r="H24" i="1"/>
  <c r="CE29" i="6" l="1"/>
  <c r="CF29" i="6" s="1"/>
  <c r="CI29" i="6"/>
  <c r="CL29" i="6" s="1"/>
  <c r="CJ32" i="6"/>
  <c r="CL32" i="6" s="1"/>
  <c r="CE32" i="6"/>
  <c r="CF32" i="6" s="1"/>
  <c r="CE17" i="6"/>
  <c r="CF17" i="6" s="1"/>
  <c r="CJ17" i="6"/>
  <c r="CL17" i="6" s="1"/>
  <c r="CE13" i="6"/>
  <c r="CF13" i="6" s="1"/>
  <c r="CJ13" i="6"/>
  <c r="CL13" i="6" s="1"/>
  <c r="CI7" i="6"/>
  <c r="CL7" i="6" s="1"/>
  <c r="CE7" i="6"/>
  <c r="CF7" i="6" s="1"/>
  <c r="CM31" i="6"/>
  <c r="CN31" i="6"/>
  <c r="CE22" i="6"/>
  <c r="CF22" i="6" s="1"/>
  <c r="CI22" i="6"/>
  <c r="CL22" i="6" s="1"/>
  <c r="CE9" i="6"/>
  <c r="CF9" i="6" s="1"/>
  <c r="CJ9" i="6"/>
  <c r="CL9" i="6" s="1"/>
  <c r="CE21" i="6"/>
  <c r="CF21" i="6" s="1"/>
  <c r="CJ21" i="6"/>
  <c r="CL21" i="6" s="1"/>
  <c r="CB23" i="6"/>
  <c r="BX23" i="6"/>
  <c r="BY23" i="6" s="1"/>
  <c r="CE33" i="6"/>
  <c r="CF33" i="6" s="1"/>
  <c r="CI33" i="6"/>
  <c r="CL33" i="6" s="1"/>
  <c r="BO15" i="6"/>
  <c r="BJ15" i="6"/>
  <c r="BK15" i="6" s="1"/>
  <c r="BO26" i="6"/>
  <c r="BJ26" i="6"/>
  <c r="BK26" i="6" s="1"/>
  <c r="BO19" i="6"/>
  <c r="BJ19" i="6"/>
  <c r="BK19" i="6" s="1"/>
  <c r="BO30" i="6"/>
  <c r="BJ30" i="6"/>
  <c r="BK30" i="6" s="1"/>
  <c r="BO11" i="6"/>
  <c r="BJ11" i="6"/>
  <c r="BK11" i="6" s="1"/>
  <c r="BO25" i="6"/>
  <c r="BJ25" i="6"/>
  <c r="BK25" i="6" s="1"/>
  <c r="BO18" i="6"/>
  <c r="BJ18" i="6"/>
  <c r="BK18" i="6" s="1"/>
  <c r="BO14" i="6"/>
  <c r="BJ14" i="6"/>
  <c r="BK14" i="6" s="1"/>
  <c r="BO10" i="6"/>
  <c r="BJ10" i="6"/>
  <c r="BK10" i="6" s="1"/>
  <c r="K23" i="1"/>
  <c r="L23" i="1" s="1"/>
  <c r="K12" i="1"/>
  <c r="L12" i="1" s="1"/>
  <c r="K24" i="1"/>
  <c r="L24" i="1" s="1"/>
  <c r="K9" i="1"/>
  <c r="L9" i="1" s="1"/>
  <c r="K22" i="1"/>
  <c r="L22" i="1" s="1"/>
  <c r="K11" i="1"/>
  <c r="L11" i="1" s="1"/>
  <c r="K10" i="1"/>
  <c r="L10" i="1" s="1"/>
  <c r="P18" i="1"/>
  <c r="P17" i="1"/>
  <c r="J13" i="1"/>
  <c r="P20" i="1"/>
  <c r="K18" i="1"/>
  <c r="P22" i="1"/>
  <c r="P24" i="1"/>
  <c r="P12" i="1"/>
  <c r="P8" i="1"/>
  <c r="O18" i="1"/>
  <c r="S18" i="1" s="1"/>
  <c r="P9" i="1"/>
  <c r="P19" i="1"/>
  <c r="P11" i="1"/>
  <c r="J7" i="1"/>
  <c r="P23" i="1"/>
  <c r="P21" i="1"/>
  <c r="J20" i="1"/>
  <c r="J16" i="1"/>
  <c r="P13" i="1"/>
  <c r="P10" i="1"/>
  <c r="P7" i="1"/>
  <c r="P15" i="1"/>
  <c r="K17" i="1"/>
  <c r="P14" i="1"/>
  <c r="O17" i="1"/>
  <c r="S17" i="1" s="1"/>
  <c r="P16" i="1"/>
  <c r="J15" i="1"/>
  <c r="J21" i="1"/>
  <c r="J19" i="1"/>
  <c r="K15" i="1"/>
  <c r="J14" i="1"/>
  <c r="J8" i="1"/>
  <c r="K16" i="1"/>
  <c r="K14" i="1"/>
  <c r="K21" i="1"/>
  <c r="K20" i="1"/>
  <c r="K19" i="1"/>
  <c r="K13" i="1"/>
  <c r="K8" i="1"/>
  <c r="K7" i="1"/>
  <c r="L7" i="1" s="1"/>
  <c r="O24" i="1"/>
  <c r="O23" i="1"/>
  <c r="O22" i="1"/>
  <c r="O21" i="1"/>
  <c r="S21" i="1" s="1"/>
  <c r="O20" i="1"/>
  <c r="S20" i="1" s="1"/>
  <c r="O19" i="1"/>
  <c r="S19" i="1" s="1"/>
  <c r="O16" i="1"/>
  <c r="S16" i="1" s="1"/>
  <c r="O15" i="1"/>
  <c r="S15" i="1" s="1"/>
  <c r="O14" i="1"/>
  <c r="S14" i="1" s="1"/>
  <c r="O13" i="1"/>
  <c r="S13" i="1" s="1"/>
  <c r="O12" i="1"/>
  <c r="O11" i="1"/>
  <c r="O10" i="1"/>
  <c r="O9" i="1"/>
  <c r="O8" i="1"/>
  <c r="BQ30" i="6" l="1"/>
  <c r="BR30" i="6" s="1"/>
  <c r="BV30" i="6"/>
  <c r="CM9" i="6"/>
  <c r="CN9" i="6"/>
  <c r="CM13" i="6"/>
  <c r="CN13" i="6"/>
  <c r="BQ10" i="6"/>
  <c r="BV10" i="6"/>
  <c r="BQ11" i="6"/>
  <c r="BV11" i="6"/>
  <c r="BQ15" i="6"/>
  <c r="BV15" i="6"/>
  <c r="CM33" i="6"/>
  <c r="CN33" i="6"/>
  <c r="CM22" i="6"/>
  <c r="CN22" i="6"/>
  <c r="CM17" i="6"/>
  <c r="CN17" i="6"/>
  <c r="BQ14" i="6"/>
  <c r="BR14" i="6" s="1"/>
  <c r="BV14" i="6"/>
  <c r="BQ18" i="6"/>
  <c r="BV18" i="6"/>
  <c r="BQ19" i="6"/>
  <c r="BR19" i="6" s="1"/>
  <c r="BV19" i="6"/>
  <c r="CE23" i="6"/>
  <c r="CF23" i="6" s="1"/>
  <c r="CI23" i="6"/>
  <c r="CL23" i="6" s="1"/>
  <c r="CM32" i="6"/>
  <c r="CN32" i="6"/>
  <c r="CM21" i="6"/>
  <c r="CN21" i="6"/>
  <c r="CM29" i="6"/>
  <c r="CN29" i="6"/>
  <c r="BQ25" i="6"/>
  <c r="BV25" i="6"/>
  <c r="BQ26" i="6"/>
  <c r="BV26" i="6"/>
  <c r="CM7" i="6"/>
  <c r="CN7" i="6"/>
  <c r="BR10" i="6"/>
  <c r="BR18" i="6"/>
  <c r="BR25" i="6"/>
  <c r="BR11" i="6"/>
  <c r="BR26" i="6"/>
  <c r="BR15" i="6"/>
  <c r="R10" i="1"/>
  <c r="S10" i="1" s="1"/>
  <c r="R9" i="1"/>
  <c r="S9" i="1" s="1"/>
  <c r="R22" i="1"/>
  <c r="S22" i="1" s="1"/>
  <c r="R11" i="1"/>
  <c r="S11" i="1" s="1"/>
  <c r="R12" i="1"/>
  <c r="S12" i="1" s="1"/>
  <c r="R23" i="1"/>
  <c r="S23" i="1" s="1"/>
  <c r="R24" i="1"/>
  <c r="S24" i="1" s="1"/>
  <c r="R17" i="1"/>
  <c r="R18" i="1"/>
  <c r="V9" i="1"/>
  <c r="AC9" i="1" s="1"/>
  <c r="V8" i="1"/>
  <c r="AC8" i="1" s="1"/>
  <c r="S8" i="1"/>
  <c r="V7" i="1"/>
  <c r="AC7" i="1" s="1"/>
  <c r="R8" i="1"/>
  <c r="R14" i="1"/>
  <c r="R16" i="1"/>
  <c r="R19" i="1"/>
  <c r="R21" i="1"/>
  <c r="R7" i="1"/>
  <c r="S7" i="1" s="1"/>
  <c r="R13" i="1"/>
  <c r="R15" i="1"/>
  <c r="R20" i="1"/>
  <c r="CC18" i="6" l="1"/>
  <c r="BX18" i="6"/>
  <c r="BY18" i="6" s="1"/>
  <c r="CC26" i="6"/>
  <c r="BX26" i="6"/>
  <c r="BY26" i="6" s="1"/>
  <c r="CC14" i="6"/>
  <c r="BX14" i="6"/>
  <c r="BY14" i="6" s="1"/>
  <c r="CC15" i="6"/>
  <c r="BX15" i="6"/>
  <c r="BY15" i="6" s="1"/>
  <c r="CC19" i="6"/>
  <c r="BX19" i="6"/>
  <c r="BY19" i="6" s="1"/>
  <c r="CC25" i="6"/>
  <c r="BX25" i="6"/>
  <c r="BY25" i="6" s="1"/>
  <c r="CC10" i="6"/>
  <c r="BX10" i="6"/>
  <c r="BY10" i="6" s="1"/>
  <c r="CM23" i="6"/>
  <c r="CN23" i="6"/>
  <c r="CC11" i="6"/>
  <c r="BX11" i="6"/>
  <c r="BY11" i="6" s="1"/>
  <c r="CC30" i="6"/>
  <c r="BX30" i="6"/>
  <c r="BY30" i="6" s="1"/>
  <c r="AJ7" i="1"/>
  <c r="AJ8" i="1"/>
  <c r="AG8" i="1"/>
  <c r="AJ9" i="1"/>
  <c r="AQ9" i="1" s="1"/>
  <c r="Z8" i="1"/>
  <c r="CE15" i="6" l="1"/>
  <c r="CF15" i="6" s="1"/>
  <c r="CJ15" i="6"/>
  <c r="CL15" i="6" s="1"/>
  <c r="CJ10" i="6"/>
  <c r="CL10" i="6" s="1"/>
  <c r="CE10" i="6"/>
  <c r="CF10" i="6" s="1"/>
  <c r="CJ14" i="6"/>
  <c r="CL14" i="6" s="1"/>
  <c r="CE14" i="6"/>
  <c r="CF14" i="6" s="1"/>
  <c r="CJ30" i="6"/>
  <c r="CL30" i="6" s="1"/>
  <c r="CE30" i="6"/>
  <c r="CF30" i="6" s="1"/>
  <c r="CJ25" i="6"/>
  <c r="CL25" i="6" s="1"/>
  <c r="CE25" i="6"/>
  <c r="CF25" i="6" s="1"/>
  <c r="CJ26" i="6"/>
  <c r="CL26" i="6" s="1"/>
  <c r="CE26" i="6"/>
  <c r="CF26" i="6" s="1"/>
  <c r="CE11" i="6"/>
  <c r="CF11" i="6" s="1"/>
  <c r="CJ11" i="6"/>
  <c r="CL11" i="6" s="1"/>
  <c r="CE19" i="6"/>
  <c r="CF19" i="6" s="1"/>
  <c r="CJ19" i="6"/>
  <c r="CL19" i="6" s="1"/>
  <c r="CJ18" i="6"/>
  <c r="CL18" i="6" s="1"/>
  <c r="CE18" i="6"/>
  <c r="CF18" i="6" s="1"/>
  <c r="AQ7" i="1"/>
  <c r="AX7" i="1" s="1"/>
  <c r="BE7" i="1" s="1"/>
  <c r="AN8" i="1"/>
  <c r="AQ8" i="1"/>
  <c r="CM14" i="6" l="1"/>
  <c r="CN14" i="6"/>
  <c r="CM19" i="6"/>
  <c r="CN19" i="6"/>
  <c r="CM30" i="6"/>
  <c r="CN30" i="6"/>
  <c r="CM11" i="6"/>
  <c r="CN11" i="6"/>
  <c r="CM26" i="6"/>
  <c r="CN26" i="6"/>
  <c r="CM10" i="6"/>
  <c r="CN10" i="6"/>
  <c r="CM15" i="6"/>
  <c r="CN15" i="6"/>
  <c r="CM18" i="6"/>
  <c r="CN18" i="6"/>
  <c r="CM25" i="6"/>
  <c r="CN25" i="6"/>
  <c r="BL7" i="1"/>
  <c r="BS7" i="1" s="1"/>
  <c r="AU8" i="1"/>
  <c r="AX8" i="1"/>
  <c r="BE8" i="1" s="1"/>
  <c r="AX9" i="1"/>
  <c r="BE9" i="1" s="1"/>
  <c r="BL9" i="1" s="1"/>
  <c r="BS9" i="1" s="1"/>
  <c r="BZ9" i="1" s="1"/>
  <c r="CG9" i="1" s="1"/>
  <c r="X7" i="1"/>
  <c r="X8" i="1"/>
  <c r="X9" i="1"/>
  <c r="X10" i="1"/>
  <c r="X11" i="1"/>
  <c r="X12" i="1"/>
  <c r="X13" i="1"/>
  <c r="X14" i="1"/>
  <c r="BZ7" i="1" l="1"/>
  <c r="BI8" i="1"/>
  <c r="BL8" i="1"/>
  <c r="BS8" i="1" s="1"/>
  <c r="BB8" i="1"/>
  <c r="V13" i="1"/>
  <c r="V11" i="1"/>
  <c r="AC11" i="1" s="1"/>
  <c r="V14" i="1"/>
  <c r="V12" i="1"/>
  <c r="AC12" i="1" s="1"/>
  <c r="V10" i="1"/>
  <c r="AC10" i="1" s="1"/>
  <c r="CG7" i="1" l="1"/>
  <c r="BZ8" i="1"/>
  <c r="BW8" i="1"/>
  <c r="BP8" i="1"/>
  <c r="AC14" i="1"/>
  <c r="AG14" i="1" s="1"/>
  <c r="Z14" i="1"/>
  <c r="AC13" i="1"/>
  <c r="AG13" i="1" s="1"/>
  <c r="Z13" i="1"/>
  <c r="AJ12" i="1"/>
  <c r="AJ11" i="1"/>
  <c r="AJ10" i="1"/>
  <c r="CG8" i="1" l="1"/>
  <c r="CD8" i="1"/>
  <c r="AJ14" i="1"/>
  <c r="AN14" i="1" s="1"/>
  <c r="AJ13" i="1"/>
  <c r="AN13" i="1" s="1"/>
  <c r="AQ12" i="1"/>
  <c r="AQ11" i="1"/>
  <c r="AQ10" i="1"/>
  <c r="W13" i="1"/>
  <c r="W9" i="1"/>
  <c r="W12" i="1"/>
  <c r="W8" i="1"/>
  <c r="W14" i="1"/>
  <c r="W10" i="1"/>
  <c r="W11" i="1"/>
  <c r="W7" i="1"/>
  <c r="AQ14" i="1" l="1"/>
  <c r="AU14" i="1" s="1"/>
  <c r="CL8" i="1"/>
  <c r="CK8" i="1"/>
  <c r="AQ13" i="1"/>
  <c r="AU13" i="1" s="1"/>
  <c r="AX11" i="1"/>
  <c r="BE11" i="1" s="1"/>
  <c r="AX14" i="1"/>
  <c r="AX10" i="1"/>
  <c r="BE10" i="1" s="1"/>
  <c r="BL10" i="1" s="1"/>
  <c r="BS10" i="1" s="1"/>
  <c r="AX12" i="1"/>
  <c r="BE12" i="1" s="1"/>
  <c r="Y10" i="1"/>
  <c r="Z10" i="1" s="1"/>
  <c r="AD10" i="1"/>
  <c r="Y8" i="1"/>
  <c r="AD8" i="1"/>
  <c r="Y9" i="1"/>
  <c r="Z9" i="1" s="1"/>
  <c r="AD9" i="1"/>
  <c r="Y11" i="1"/>
  <c r="Z11" i="1" s="1"/>
  <c r="AD11" i="1"/>
  <c r="Y14" i="1"/>
  <c r="AD14" i="1"/>
  <c r="Y12" i="1"/>
  <c r="Z12" i="1" s="1"/>
  <c r="AD12" i="1"/>
  <c r="Y13" i="1"/>
  <c r="AD13" i="1"/>
  <c r="Y7" i="1"/>
  <c r="Z7" i="1" s="1"/>
  <c r="AD7" i="1"/>
  <c r="X20" i="1"/>
  <c r="X21" i="1"/>
  <c r="X22" i="1"/>
  <c r="X23" i="1"/>
  <c r="X24" i="1"/>
  <c r="X19" i="1"/>
  <c r="X15" i="1"/>
  <c r="X16" i="1"/>
  <c r="X18" i="1"/>
  <c r="X17" i="1"/>
  <c r="W18" i="1"/>
  <c r="AD18" i="1" s="1"/>
  <c r="V18" i="1"/>
  <c r="W17" i="1"/>
  <c r="AD17" i="1" s="1"/>
  <c r="BZ10" i="1" l="1"/>
  <c r="BL12" i="1"/>
  <c r="BS12" i="1" s="1"/>
  <c r="BL11" i="1"/>
  <c r="BS11" i="1" s="1"/>
  <c r="BB14" i="1"/>
  <c r="BE14" i="1"/>
  <c r="AC18" i="1"/>
  <c r="AG18" i="1" s="1"/>
  <c r="Z18" i="1"/>
  <c r="AX13" i="1"/>
  <c r="AK17" i="1"/>
  <c r="AF7" i="1"/>
  <c r="AG7" i="1" s="1"/>
  <c r="AK7" i="1"/>
  <c r="AF13" i="1"/>
  <c r="AK13" i="1"/>
  <c r="AF12" i="1"/>
  <c r="AG12" i="1" s="1"/>
  <c r="AK12" i="1"/>
  <c r="AF14" i="1"/>
  <c r="AK14" i="1"/>
  <c r="AF9" i="1"/>
  <c r="AG9" i="1" s="1"/>
  <c r="AK9" i="1"/>
  <c r="AR9" i="1" s="1"/>
  <c r="AF8" i="1"/>
  <c r="AK8" i="1"/>
  <c r="AF10" i="1"/>
  <c r="AG10" i="1" s="1"/>
  <c r="AK10" i="1"/>
  <c r="AK18" i="1"/>
  <c r="AF11" i="1"/>
  <c r="AG11" i="1" s="1"/>
  <c r="AK11" i="1"/>
  <c r="V24" i="1"/>
  <c r="AC24" i="1" s="1"/>
  <c r="V20" i="1"/>
  <c r="V17" i="1"/>
  <c r="Y18" i="1"/>
  <c r="V23" i="1"/>
  <c r="AC23" i="1" s="1"/>
  <c r="V21" i="1"/>
  <c r="V19" i="1"/>
  <c r="W24" i="1"/>
  <c r="AD24" i="1" s="1"/>
  <c r="W20" i="1"/>
  <c r="AD20" i="1" s="1"/>
  <c r="W23" i="1"/>
  <c r="AD23" i="1" s="1"/>
  <c r="V15" i="1"/>
  <c r="V16" i="1"/>
  <c r="BZ11" i="1" l="1"/>
  <c r="CG11" i="1" s="1"/>
  <c r="BZ12" i="1"/>
  <c r="CG10" i="1"/>
  <c r="BB13" i="1"/>
  <c r="BE13" i="1"/>
  <c r="BL14" i="1"/>
  <c r="BS14" i="1" s="1"/>
  <c r="BI14" i="1"/>
  <c r="AC20" i="1"/>
  <c r="AG20" i="1" s="1"/>
  <c r="Z20" i="1"/>
  <c r="AC19" i="1"/>
  <c r="AG19" i="1" s="1"/>
  <c r="Z19" i="1"/>
  <c r="AJ18" i="1"/>
  <c r="AN18" i="1" s="1"/>
  <c r="AC16" i="1"/>
  <c r="AG16" i="1" s="1"/>
  <c r="Z16" i="1"/>
  <c r="AC21" i="1"/>
  <c r="AG21" i="1" s="1"/>
  <c r="Z21" i="1"/>
  <c r="AF18" i="1"/>
  <c r="AC15" i="1"/>
  <c r="AG15" i="1" s="1"/>
  <c r="Z15" i="1"/>
  <c r="AC17" i="1"/>
  <c r="AG17" i="1" s="1"/>
  <c r="Z17" i="1"/>
  <c r="AF24" i="1"/>
  <c r="AG24" i="1" s="1"/>
  <c r="AK24" i="1"/>
  <c r="AJ24" i="1"/>
  <c r="AR10" i="1"/>
  <c r="AY10" i="1" s="1"/>
  <c r="AM10" i="1"/>
  <c r="AN10" i="1" s="1"/>
  <c r="AM8" i="1"/>
  <c r="AR8" i="1"/>
  <c r="AY8" i="1" s="1"/>
  <c r="AM9" i="1"/>
  <c r="AN9" i="1" s="1"/>
  <c r="AY9" i="1"/>
  <c r="AM14" i="1"/>
  <c r="AR14" i="1"/>
  <c r="AY14" i="1" s="1"/>
  <c r="AM12" i="1"/>
  <c r="AN12" i="1" s="1"/>
  <c r="AR12" i="1"/>
  <c r="AY12" i="1" s="1"/>
  <c r="AR13" i="1"/>
  <c r="AY13" i="1" s="1"/>
  <c r="AM13" i="1"/>
  <c r="AM7" i="1"/>
  <c r="AN7" i="1" s="1"/>
  <c r="AR7" i="1"/>
  <c r="AR17" i="1"/>
  <c r="AY17" i="1" s="1"/>
  <c r="BF17" i="1" s="1"/>
  <c r="BM17" i="1" s="1"/>
  <c r="BT17" i="1" s="1"/>
  <c r="CA17" i="1" s="1"/>
  <c r="CH17" i="1" s="1"/>
  <c r="AF23" i="1"/>
  <c r="AG23" i="1" s="1"/>
  <c r="AK23" i="1"/>
  <c r="AK20" i="1"/>
  <c r="AJ23" i="1"/>
  <c r="AR18" i="1"/>
  <c r="AY18" i="1" s="1"/>
  <c r="BF18" i="1" s="1"/>
  <c r="BM18" i="1" s="1"/>
  <c r="BT18" i="1" s="1"/>
  <c r="CA18" i="1" s="1"/>
  <c r="CH18" i="1" s="1"/>
  <c r="AR11" i="1"/>
  <c r="AM11" i="1"/>
  <c r="AN11" i="1" s="1"/>
  <c r="Y23" i="1"/>
  <c r="Z23" i="1" s="1"/>
  <c r="Y20" i="1"/>
  <c r="Y24" i="1"/>
  <c r="Z24" i="1" s="1"/>
  <c r="Y17" i="1"/>
  <c r="W19" i="1"/>
  <c r="W21" i="1"/>
  <c r="V22" i="1"/>
  <c r="AC22" i="1" s="1"/>
  <c r="W15" i="1"/>
  <c r="W16" i="1"/>
  <c r="CG12" i="1" l="1"/>
  <c r="BZ14" i="1"/>
  <c r="BW14" i="1"/>
  <c r="AJ16" i="1"/>
  <c r="AN16" i="1" s="1"/>
  <c r="BA12" i="1"/>
  <c r="BB12" i="1" s="1"/>
  <c r="BF12" i="1"/>
  <c r="BA10" i="1"/>
  <c r="BB10" i="1" s="1"/>
  <c r="BF10" i="1"/>
  <c r="BA9" i="1"/>
  <c r="BB9" i="1" s="1"/>
  <c r="BF9" i="1"/>
  <c r="BA8" i="1"/>
  <c r="BF8" i="1"/>
  <c r="BA13" i="1"/>
  <c r="BF13" i="1"/>
  <c r="BM13" i="1" s="1"/>
  <c r="BT13" i="1" s="1"/>
  <c r="CA13" i="1" s="1"/>
  <c r="CH13" i="1" s="1"/>
  <c r="AF20" i="1"/>
  <c r="BA14" i="1"/>
  <c r="BF14" i="1"/>
  <c r="AJ21" i="1"/>
  <c r="AN21" i="1" s="1"/>
  <c r="BL13" i="1"/>
  <c r="BS13" i="1" s="1"/>
  <c r="BI13" i="1"/>
  <c r="AJ19" i="1"/>
  <c r="AN19" i="1" s="1"/>
  <c r="AJ15" i="1"/>
  <c r="AN15" i="1" s="1"/>
  <c r="AF17" i="1"/>
  <c r="AM18" i="1"/>
  <c r="AQ18" i="1"/>
  <c r="AU18" i="1" s="1"/>
  <c r="AJ20" i="1"/>
  <c r="AN20" i="1" s="1"/>
  <c r="BP14" i="1"/>
  <c r="AJ17" i="1"/>
  <c r="AQ17" i="1" s="1"/>
  <c r="AU17" i="1" s="1"/>
  <c r="AT7" i="1"/>
  <c r="AU7" i="1" s="1"/>
  <c r="AY7" i="1"/>
  <c r="AT11" i="1"/>
  <c r="AU11" i="1" s="1"/>
  <c r="AY11" i="1"/>
  <c r="AT9" i="1"/>
  <c r="AU9" i="1" s="1"/>
  <c r="AT8" i="1"/>
  <c r="AT13" i="1"/>
  <c r="AT10" i="1"/>
  <c r="AU10" i="1" s="1"/>
  <c r="AT12" i="1"/>
  <c r="AU12" i="1" s="1"/>
  <c r="AT14" i="1"/>
  <c r="AQ23" i="1"/>
  <c r="AR20" i="1"/>
  <c r="AY20" i="1" s="1"/>
  <c r="BF20" i="1" s="1"/>
  <c r="BM20" i="1" s="1"/>
  <c r="BT20" i="1" s="1"/>
  <c r="CA20" i="1" s="1"/>
  <c r="CH20" i="1" s="1"/>
  <c r="AM23" i="1"/>
  <c r="AN23" i="1" s="1"/>
  <c r="AR23" i="1"/>
  <c r="AM24" i="1"/>
  <c r="AN24" i="1" s="1"/>
  <c r="AR24" i="1"/>
  <c r="AQ16" i="1"/>
  <c r="AU16" i="1" s="1"/>
  <c r="AQ24" i="1"/>
  <c r="AJ22" i="1"/>
  <c r="Y16" i="1"/>
  <c r="AD16" i="1"/>
  <c r="Y19" i="1"/>
  <c r="AD19" i="1"/>
  <c r="Y15" i="1"/>
  <c r="AD15" i="1"/>
  <c r="Y21" i="1"/>
  <c r="AD21" i="1"/>
  <c r="W22" i="1"/>
  <c r="CG14" i="1" l="1"/>
  <c r="CD14" i="1"/>
  <c r="BZ13" i="1"/>
  <c r="BW13" i="1"/>
  <c r="BV13" i="1"/>
  <c r="BH10" i="1"/>
  <c r="BI10" i="1" s="1"/>
  <c r="BM10" i="1"/>
  <c r="BM8" i="1"/>
  <c r="BH8" i="1"/>
  <c r="BA11" i="1"/>
  <c r="BB11" i="1" s="1"/>
  <c r="BF11" i="1"/>
  <c r="BH9" i="1"/>
  <c r="BI9" i="1" s="1"/>
  <c r="BM9" i="1"/>
  <c r="BM14" i="1"/>
  <c r="BH14" i="1"/>
  <c r="BM12" i="1"/>
  <c r="BH12" i="1"/>
  <c r="BI12" i="1" s="1"/>
  <c r="BH13" i="1"/>
  <c r="AQ19" i="1"/>
  <c r="AU19" i="1" s="1"/>
  <c r="AQ21" i="1"/>
  <c r="AU21" i="1" s="1"/>
  <c r="AQ15" i="1"/>
  <c r="AU15" i="1" s="1"/>
  <c r="BP13" i="1"/>
  <c r="BO13" i="1"/>
  <c r="AQ20" i="1"/>
  <c r="AU20" i="1" s="1"/>
  <c r="AM20" i="1"/>
  <c r="AX18" i="1"/>
  <c r="BA18" i="1" s="1"/>
  <c r="AT18" i="1"/>
  <c r="BA7" i="1"/>
  <c r="BB7" i="1" s="1"/>
  <c r="BF7" i="1"/>
  <c r="AM17" i="1"/>
  <c r="AN17" i="1"/>
  <c r="AT24" i="1"/>
  <c r="AU24" i="1" s="1"/>
  <c r="AY24" i="1"/>
  <c r="BF24" i="1" s="1"/>
  <c r="BM24" i="1" s="1"/>
  <c r="BT24" i="1" s="1"/>
  <c r="CA24" i="1" s="1"/>
  <c r="AX24" i="1"/>
  <c r="BE24" i="1" s="1"/>
  <c r="AX23" i="1"/>
  <c r="BE23" i="1" s="1"/>
  <c r="AX17" i="1"/>
  <c r="AT23" i="1"/>
  <c r="AU23" i="1" s="1"/>
  <c r="AY23" i="1"/>
  <c r="BF23" i="1" s="1"/>
  <c r="BM23" i="1" s="1"/>
  <c r="BT23" i="1" s="1"/>
  <c r="CA23" i="1" s="1"/>
  <c r="CH23" i="1" s="1"/>
  <c r="AX16" i="1"/>
  <c r="AT17" i="1"/>
  <c r="AF21" i="1"/>
  <c r="AK21" i="1"/>
  <c r="AF15" i="1"/>
  <c r="AK15" i="1"/>
  <c r="AF19" i="1"/>
  <c r="AK19" i="1"/>
  <c r="AF16" i="1"/>
  <c r="AK16" i="1"/>
  <c r="AQ22" i="1"/>
  <c r="Y22" i="1"/>
  <c r="Z22" i="1" s="1"/>
  <c r="AD22" i="1"/>
  <c r="BO9" i="1" l="1"/>
  <c r="BP9" i="1" s="1"/>
  <c r="BT9" i="1"/>
  <c r="CG13" i="1"/>
  <c r="CD13" i="1"/>
  <c r="CC13" i="1"/>
  <c r="CH24" i="1"/>
  <c r="BO12" i="1"/>
  <c r="BP12" i="1" s="1"/>
  <c r="BT12" i="1"/>
  <c r="BO8" i="1"/>
  <c r="BT8" i="1"/>
  <c r="CL14" i="1"/>
  <c r="CK14" i="1"/>
  <c r="BO14" i="1"/>
  <c r="BT14" i="1"/>
  <c r="BO10" i="1"/>
  <c r="BP10" i="1" s="1"/>
  <c r="BT10" i="1"/>
  <c r="BH23" i="1"/>
  <c r="BI23" i="1" s="1"/>
  <c r="BL23" i="1"/>
  <c r="BH24" i="1"/>
  <c r="BI24" i="1" s="1"/>
  <c r="BL24" i="1"/>
  <c r="BM11" i="1"/>
  <c r="BH11" i="1"/>
  <c r="BI11" i="1" s="1"/>
  <c r="AX19" i="1"/>
  <c r="BE19" i="1" s="1"/>
  <c r="AX15" i="1"/>
  <c r="BE15" i="1" s="1"/>
  <c r="AX20" i="1"/>
  <c r="BB20" i="1" s="1"/>
  <c r="AT20" i="1"/>
  <c r="AX21" i="1"/>
  <c r="BB21" i="1" s="1"/>
  <c r="BB17" i="1"/>
  <c r="BE17" i="1"/>
  <c r="BB16" i="1"/>
  <c r="BE16" i="1"/>
  <c r="BB18" i="1"/>
  <c r="BE18" i="1"/>
  <c r="BM7" i="1"/>
  <c r="BH7" i="1"/>
  <c r="BI7" i="1" s="1"/>
  <c r="BA23" i="1"/>
  <c r="BB23" i="1" s="1"/>
  <c r="BA24" i="1"/>
  <c r="BB24" i="1" s="1"/>
  <c r="AX22" i="1"/>
  <c r="BE22" i="1" s="1"/>
  <c r="BA17" i="1"/>
  <c r="AF22" i="1"/>
  <c r="AG22" i="1" s="1"/>
  <c r="AK22" i="1"/>
  <c r="AR16" i="1"/>
  <c r="AY16" i="1" s="1"/>
  <c r="AM16" i="1"/>
  <c r="AR19" i="1"/>
  <c r="AM19" i="1"/>
  <c r="AM15" i="1"/>
  <c r="AR15" i="1"/>
  <c r="AY15" i="1" s="1"/>
  <c r="BF15" i="1" s="1"/>
  <c r="BM15" i="1" s="1"/>
  <c r="BT15" i="1" s="1"/>
  <c r="CA15" i="1" s="1"/>
  <c r="CH15" i="1" s="1"/>
  <c r="AR21" i="1"/>
  <c r="AM21" i="1"/>
  <c r="CA12" i="1" l="1"/>
  <c r="BV12" i="1"/>
  <c r="BW12" i="1" s="1"/>
  <c r="CA14" i="1"/>
  <c r="BV14" i="1"/>
  <c r="BO7" i="1"/>
  <c r="BP7" i="1" s="1"/>
  <c r="BT7" i="1"/>
  <c r="BO11" i="1"/>
  <c r="BT11" i="1"/>
  <c r="BO24" i="1"/>
  <c r="BP24" i="1" s="1"/>
  <c r="BS24" i="1"/>
  <c r="BO23" i="1"/>
  <c r="BS23" i="1"/>
  <c r="CA8" i="1"/>
  <c r="BV8" i="1"/>
  <c r="CL13" i="1"/>
  <c r="CK13" i="1"/>
  <c r="CJ13" i="1"/>
  <c r="CA10" i="1"/>
  <c r="BV10" i="1"/>
  <c r="BW10" i="1" s="1"/>
  <c r="BV9" i="1"/>
  <c r="BW9" i="1" s="1"/>
  <c r="CA9" i="1"/>
  <c r="BB19" i="1"/>
  <c r="BP11" i="1"/>
  <c r="BA16" i="1"/>
  <c r="BF16" i="1"/>
  <c r="BM16" i="1" s="1"/>
  <c r="BT16" i="1" s="1"/>
  <c r="CA16" i="1" s="1"/>
  <c r="CH16" i="1" s="1"/>
  <c r="BP23" i="1"/>
  <c r="BB15" i="1"/>
  <c r="BA15" i="1"/>
  <c r="BA20" i="1"/>
  <c r="BE20" i="1"/>
  <c r="BL20" i="1" s="1"/>
  <c r="BS20" i="1" s="1"/>
  <c r="BE21" i="1"/>
  <c r="BI16" i="1"/>
  <c r="BL16" i="1"/>
  <c r="BS16" i="1" s="1"/>
  <c r="BH15" i="1"/>
  <c r="BL15" i="1"/>
  <c r="BS15" i="1" s="1"/>
  <c r="BI15" i="1"/>
  <c r="BH18" i="1"/>
  <c r="BL18" i="1"/>
  <c r="BS18" i="1" s="1"/>
  <c r="BI18" i="1"/>
  <c r="BL17" i="1"/>
  <c r="BS17" i="1" s="1"/>
  <c r="BI17" i="1"/>
  <c r="BH17" i="1"/>
  <c r="BI19" i="1"/>
  <c r="BL19" i="1"/>
  <c r="BS19" i="1" s="1"/>
  <c r="BL22" i="1"/>
  <c r="BS22" i="1" s="1"/>
  <c r="BZ22" i="1" s="1"/>
  <c r="CG22" i="1" s="1"/>
  <c r="AT19" i="1"/>
  <c r="AY19" i="1"/>
  <c r="AT21" i="1"/>
  <c r="AY21" i="1"/>
  <c r="AT15" i="1"/>
  <c r="AT16" i="1"/>
  <c r="AR22" i="1"/>
  <c r="AY22" i="1" s="1"/>
  <c r="AM22" i="1"/>
  <c r="AN22" i="1" s="1"/>
  <c r="BV18" i="1" l="1"/>
  <c r="BZ18" i="1"/>
  <c r="BW18" i="1"/>
  <c r="CA11" i="1"/>
  <c r="BV11" i="1"/>
  <c r="BW11" i="1" s="1"/>
  <c r="BZ19" i="1"/>
  <c r="BW19" i="1"/>
  <c r="BV23" i="1"/>
  <c r="BW23" i="1" s="1"/>
  <c r="BZ23" i="1"/>
  <c r="BV20" i="1"/>
  <c r="BZ20" i="1"/>
  <c r="BW20" i="1"/>
  <c r="CH8" i="1"/>
  <c r="CJ8" i="1" s="1"/>
  <c r="CC8" i="1"/>
  <c r="CH10" i="1"/>
  <c r="CJ10" i="1" s="1"/>
  <c r="CC10" i="1"/>
  <c r="CD10" i="1" s="1"/>
  <c r="BZ24" i="1"/>
  <c r="BV24" i="1"/>
  <c r="BW24" i="1" s="1"/>
  <c r="CH14" i="1"/>
  <c r="CJ14" i="1" s="1"/>
  <c r="CC14" i="1"/>
  <c r="CC9" i="1"/>
  <c r="CD9" i="1" s="1"/>
  <c r="CH9" i="1"/>
  <c r="CJ9" i="1" s="1"/>
  <c r="BZ15" i="1"/>
  <c r="BV15" i="1"/>
  <c r="BW15" i="1"/>
  <c r="BZ16" i="1"/>
  <c r="BW16" i="1"/>
  <c r="BV16" i="1"/>
  <c r="BI20" i="1"/>
  <c r="CA7" i="1"/>
  <c r="BV7" i="1"/>
  <c r="BW7" i="1" s="1"/>
  <c r="BZ17" i="1"/>
  <c r="BV17" i="1"/>
  <c r="BW17" i="1"/>
  <c r="CH12" i="1"/>
  <c r="CJ12" i="1" s="1"/>
  <c r="CC12" i="1"/>
  <c r="CD12" i="1" s="1"/>
  <c r="BH16" i="1"/>
  <c r="BA19" i="1"/>
  <c r="BF19" i="1"/>
  <c r="BI21" i="1"/>
  <c r="BH20" i="1"/>
  <c r="BA21" i="1"/>
  <c r="BF21" i="1"/>
  <c r="BM21" i="1" s="1"/>
  <c r="BT21" i="1" s="1"/>
  <c r="CA21" i="1" s="1"/>
  <c r="CH21" i="1" s="1"/>
  <c r="BL21" i="1"/>
  <c r="BS21" i="1" s="1"/>
  <c r="BP17" i="1"/>
  <c r="BO17" i="1"/>
  <c r="BP20" i="1"/>
  <c r="BO20" i="1"/>
  <c r="BP15" i="1"/>
  <c r="BO15" i="1"/>
  <c r="BP19" i="1"/>
  <c r="BP18" i="1"/>
  <c r="BO18" i="1"/>
  <c r="BP16" i="1"/>
  <c r="BO16" i="1"/>
  <c r="BA22" i="1"/>
  <c r="BB22" i="1" s="1"/>
  <c r="BF22" i="1"/>
  <c r="AT22" i="1"/>
  <c r="AU22" i="1" s="1"/>
  <c r="CG15" i="1" l="1"/>
  <c r="CC15" i="1"/>
  <c r="CD15" i="1"/>
  <c r="CK10" i="1"/>
  <c r="CL10" i="1"/>
  <c r="CH7" i="1"/>
  <c r="CJ7" i="1" s="1"/>
  <c r="CC7" i="1"/>
  <c r="CD7" i="1" s="1"/>
  <c r="CK9" i="1"/>
  <c r="CL9" i="1"/>
  <c r="BZ21" i="1"/>
  <c r="BW21" i="1"/>
  <c r="BV21" i="1"/>
  <c r="CK12" i="1"/>
  <c r="CL12" i="1"/>
  <c r="CC20" i="1"/>
  <c r="CG20" i="1"/>
  <c r="CD20" i="1"/>
  <c r="CC11" i="1"/>
  <c r="CD11" i="1" s="1"/>
  <c r="CH11" i="1"/>
  <c r="CJ11" i="1" s="1"/>
  <c r="CG19" i="1"/>
  <c r="CD19" i="1"/>
  <c r="CC16" i="1"/>
  <c r="CG16" i="1"/>
  <c r="CD16" i="1"/>
  <c r="CG24" i="1"/>
  <c r="CJ24" i="1" s="1"/>
  <c r="CC24" i="1"/>
  <c r="CD24" i="1" s="1"/>
  <c r="CC23" i="1"/>
  <c r="CD23" i="1" s="1"/>
  <c r="CG23" i="1"/>
  <c r="CJ23" i="1" s="1"/>
  <c r="CC18" i="1"/>
  <c r="CG18" i="1"/>
  <c r="CD18" i="1"/>
  <c r="CG17" i="1"/>
  <c r="CC17" i="1"/>
  <c r="CD17" i="1"/>
  <c r="BO21" i="1"/>
  <c r="BH21" i="1"/>
  <c r="BM19" i="1"/>
  <c r="BH19" i="1"/>
  <c r="BP21" i="1"/>
  <c r="BM22" i="1"/>
  <c r="BH22" i="1"/>
  <c r="BI22" i="1" s="1"/>
  <c r="CL16" i="1" l="1"/>
  <c r="CJ16" i="1"/>
  <c r="CK16" i="1"/>
  <c r="CL20" i="1"/>
  <c r="CJ20" i="1"/>
  <c r="CK20" i="1"/>
  <c r="CL18" i="1"/>
  <c r="CJ18" i="1"/>
  <c r="CK18" i="1"/>
  <c r="BO22" i="1"/>
  <c r="BP22" i="1" s="1"/>
  <c r="BT22" i="1"/>
  <c r="CL17" i="1"/>
  <c r="CJ17" i="1"/>
  <c r="CK17" i="1"/>
  <c r="BO19" i="1"/>
  <c r="BT19" i="1"/>
  <c r="CK7" i="1"/>
  <c r="CL7" i="1"/>
  <c r="CK23" i="1"/>
  <c r="CL23" i="1"/>
  <c r="CL19" i="1"/>
  <c r="CK19" i="1"/>
  <c r="CK11" i="1"/>
  <c r="CL11" i="1"/>
  <c r="CK24" i="1"/>
  <c r="CL24" i="1"/>
  <c r="CG21" i="1"/>
  <c r="CC21" i="1"/>
  <c r="CD21" i="1"/>
  <c r="CL15" i="1"/>
  <c r="CJ15" i="1"/>
  <c r="CK15" i="1"/>
  <c r="CA19" i="1" l="1"/>
  <c r="BV19" i="1"/>
  <c r="CL21" i="1"/>
  <c r="CJ21" i="1"/>
  <c r="CK21" i="1"/>
  <c r="BV22" i="1"/>
  <c r="BW22" i="1" s="1"/>
  <c r="CA22" i="1"/>
  <c r="CC22" i="1" l="1"/>
  <c r="CD22" i="1" s="1"/>
  <c r="CH22" i="1"/>
  <c r="CJ22" i="1" s="1"/>
  <c r="CH19" i="1"/>
  <c r="CJ19" i="1" s="1"/>
  <c r="CC19" i="1"/>
  <c r="CK22" i="1" l="1"/>
  <c r="CL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V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<sst xmlns="http://schemas.openxmlformats.org/spreadsheetml/2006/main" count="446" uniqueCount="112">
  <si>
    <t>#  Indicador</t>
  </si>
  <si>
    <t>Nombre del Indicador</t>
  </si>
  <si>
    <t>Comentarios</t>
  </si>
  <si>
    <t>ENERO</t>
  </si>
  <si>
    <t>Unidad de medida</t>
  </si>
  <si>
    <t>Calendario</t>
  </si>
  <si>
    <t>Avance al mes reportado</t>
  </si>
  <si>
    <t xml:space="preserve">Avance al Año </t>
  </si>
  <si>
    <t>Meta</t>
  </si>
  <si>
    <t>E</t>
  </si>
  <si>
    <t>F</t>
  </si>
  <si>
    <t>M</t>
  </si>
  <si>
    <t>AB</t>
  </si>
  <si>
    <t>JN</t>
  </si>
  <si>
    <t>JL</t>
  </si>
  <si>
    <t>AG</t>
  </si>
  <si>
    <t>S</t>
  </si>
  <si>
    <t>O</t>
  </si>
  <si>
    <t>N</t>
  </si>
  <si>
    <t>D</t>
  </si>
  <si>
    <t>Avance del mes</t>
  </si>
  <si>
    <t>MARZO</t>
  </si>
  <si>
    <t>FEBRERO</t>
  </si>
  <si>
    <t>V1
Realizado</t>
  </si>
  <si>
    <t>V2
Planeado</t>
  </si>
  <si>
    <t>ACUMULADO</t>
  </si>
  <si>
    <t>Rojo</t>
  </si>
  <si>
    <t>Verde</t>
  </si>
  <si>
    <t xml:space="preserve"> Al trimestre</t>
  </si>
  <si>
    <t>Programa Presupuestario</t>
  </si>
  <si>
    <t xml:space="preserve">Método de Calculo </t>
  </si>
  <si>
    <t>Desarrollo Integral de la Juventud</t>
  </si>
  <si>
    <t>Porcentaje de jóvenes que recibieron apoyo para el primer empleo y emprendimiento</t>
  </si>
  <si>
    <t>Porcentaje de servicios otorgados</t>
  </si>
  <si>
    <t>Porcentaje de servicios de psicología otorgados</t>
  </si>
  <si>
    <t>Porcentaje de servicios de nutrición otorgados</t>
  </si>
  <si>
    <t>Porcentaje de jóvenes que recibieron pláticas y cursos de educación y salud sexual</t>
  </si>
  <si>
    <t>Instituto de la Juventud Regia
 Programa Presupuestario  2022</t>
  </si>
  <si>
    <t>Instituto de la Juventud Regia
 Programa Operativo Anual 2022</t>
  </si>
  <si>
    <t>En %</t>
  </si>
  <si>
    <t>% al año</t>
  </si>
  <si>
    <t>Porcentaje de jóvenes beneficiados a traves del fomento a la lectura</t>
  </si>
  <si>
    <t>Porcentaje de jovenes atendidos y orientados en materia de emprendimiento</t>
  </si>
  <si>
    <t>Porcentaje de jóvenes beneficiados con la impartición de talleres, cursos y conferencias sobre empleabilidad</t>
  </si>
  <si>
    <t>Porcentaje de jóvenes beneficiados con apoyos contribuidos al mejoramiento de la cultura y el arte</t>
  </si>
  <si>
    <t xml:space="preserve">Porcentaje de jovenes beneficiados con apoyos al desarrollo y promoción del deporte y la cultura fisica  </t>
  </si>
  <si>
    <t>A junio</t>
  </si>
  <si>
    <t>ABRIL</t>
  </si>
  <si>
    <t>MAYO</t>
  </si>
  <si>
    <t>JUNIO</t>
  </si>
  <si>
    <t>Porcentaje de espacios rescatados a través del arte urbano</t>
  </si>
  <si>
    <t>Porcentaje de asistentes a clases certificadas de Lengua de Señas Mexicanas, asi como, platicas y conferencias en pro de la inclusión</t>
  </si>
  <si>
    <t>Porcentaje de jóvenes miembros activos de la Red de Conexión INJURE</t>
  </si>
  <si>
    <t>Junio</t>
  </si>
  <si>
    <t xml:space="preserve">Porcentaje </t>
  </si>
  <si>
    <t>Porcentaje</t>
  </si>
  <si>
    <t>Resultado JULIO</t>
  </si>
  <si>
    <t>ACUMULADO
Enero-Julio</t>
  </si>
  <si>
    <t>Comentarios
Meta en cantidad</t>
  </si>
  <si>
    <t>Porcentaje de jovenes beneficiados con actividades, talleres y conferencias enfocadas en promover la inserción escolar realizadas</t>
  </si>
  <si>
    <t>Numero de ferias y exposiciones de oferta educativa de nivel medio superior y superior realizadas</t>
  </si>
  <si>
    <t>Porcentaje de jovenes beneficiados con apoyos escolares como becas, utiles  y libros para continuar con sus preparación academica</t>
  </si>
  <si>
    <t>Porcentaje de jovenes beneficiados por actividades y talleres de orientación vocacional</t>
  </si>
  <si>
    <t>Porcentaje de jovenes beneficiados a través de cursos y/o talleres de mejora profesional</t>
  </si>
  <si>
    <t>Realizar conferencias "Sesiones de Éxito"</t>
  </si>
  <si>
    <t xml:space="preserve"> Realizar bootcamps, talleres y actividades que promuevan el emprendimiento entre los jovenes </t>
  </si>
  <si>
    <t xml:space="preserve">Realizar actividades de arte urbano colectivo "Monterrey A Color" </t>
  </si>
  <si>
    <t xml:space="preserve">Realizar conferencias, talleres y terapia grupal que promueva la salud psicologica entre los jovenes </t>
  </si>
  <si>
    <t>Realizar conferencias, talleres y actividades que promuevan  la salud nutricia entre los jovenes</t>
  </si>
  <si>
    <t>Impartir conferencias, talleres y campañas especializadas en salud sexual y reproductiva</t>
  </si>
  <si>
    <t>Realizar talleres y seminarios de artes visuales dirigidos a jovenes</t>
  </si>
  <si>
    <t>Realizar brigadas  de atención y expresión creados para las comunidades juveniles del municipio</t>
  </si>
  <si>
    <t xml:space="preserve">Realizar talleres de fomento a las diversas maneras de recreación y expresión de los jovenes </t>
  </si>
  <si>
    <t>Porcentaje de jovenes beneficiados con cursos y seminarios de Lengua de Señas Mexicanas</t>
  </si>
  <si>
    <t>Porcentaje de solicitudes ciudadanas atendidas por el Instituto de la Juventud Regia a través de la plataforma "Sentral"</t>
  </si>
  <si>
    <t>Porcentaje de solicitudes de Acceso a la Información y Transparencia atendidas por el Instituto de la Juventud Regia</t>
  </si>
  <si>
    <t>Porcentaje de jovenes que reciben asesorias academicas para el ingreso a las preparatorias y facultades de la U.A.N.L.</t>
  </si>
  <si>
    <t xml:space="preserve">Ferias </t>
  </si>
  <si>
    <t xml:space="preserve">Conferencia </t>
  </si>
  <si>
    <t>Bootcamp, taller o actividad</t>
  </si>
  <si>
    <t>Expo de arte urbano</t>
  </si>
  <si>
    <t xml:space="preserve">Conferencia, taller o campaña </t>
  </si>
  <si>
    <t>Taller o seminario</t>
  </si>
  <si>
    <t>Brigadas</t>
  </si>
  <si>
    <t>Talleres</t>
  </si>
  <si>
    <t>Resultado AGOSTO</t>
  </si>
  <si>
    <t>ACUMULADO
Enero-Agosto</t>
  </si>
  <si>
    <t>Resultado SEPTIEMBRE</t>
  </si>
  <si>
    <t>ACUMULADO
Enero-Septiembre</t>
  </si>
  <si>
    <t>Porcentaje de jóvenes atendidos por el Instituto de la Juventud Regia</t>
  </si>
  <si>
    <t>Porcentaje de servicios y beneficios entregados a las juventudes de Monterrey</t>
  </si>
  <si>
    <t xml:space="preserve">Porcentaje de apoyos de acompañamiento academico otorgados a jóvenes  </t>
  </si>
  <si>
    <t>Porcentaje de jóvenes beneficiados por las actividades de promoción de inserción escolar</t>
  </si>
  <si>
    <t>Porcentaje de jóvenes beneficiados por las actividades de prevención a la deserción</t>
  </si>
  <si>
    <t>Porcentaje de eventos deportivos realizados</t>
  </si>
  <si>
    <t>Porcentaje de capacitaciones de defensa personal realizadas</t>
  </si>
  <si>
    <t>Porcentaje de torneos de ajedrez realizados</t>
  </si>
  <si>
    <t>Porcentaje de espacios creados para demostraciones de arte y cultura</t>
  </si>
  <si>
    <t>Porcentaje de jóvenes beneficiados con espacios y actividades enfocados en su desarrollo y expresión integral y diversa</t>
  </si>
  <si>
    <t>Porcentaje de espacios seguros de recreación, expresión personal y fomento a la diversidad creados</t>
  </si>
  <si>
    <t>Porcentaje de jóvenes involucrados en los espacios de participación ciudadana creados por el Instituto</t>
  </si>
  <si>
    <t>Porcentaje de mesas de trabajo realizadas</t>
  </si>
  <si>
    <t>Porcentaje de encuestas realizadas</t>
  </si>
  <si>
    <t>Porcentaje de murales realizados</t>
  </si>
  <si>
    <t>Septiembre</t>
  </si>
  <si>
    <t>SEMAFORIZACIÓN al 4to trimestre</t>
  </si>
  <si>
    <t>Resultado OCTUBRE</t>
  </si>
  <si>
    <t>ACUMULADO
Enero-Octubre</t>
  </si>
  <si>
    <t>Resultado NOVIEMBRE</t>
  </si>
  <si>
    <t>ACUMULADO
Enero-Noviembre</t>
  </si>
  <si>
    <t>Resultado DICIEMBRE</t>
  </si>
  <si>
    <t>ACUMULADO
Enero-Diciembre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</si>
</sst>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0"/>
      <name val="Arial"/>
      <family val="2"/>
    </font>
    <font>
      <sz val="12"/>
      <color rgb="FF006100"/>
      <name val="Calibri Light"/>
      <family val="2"/>
      <scheme val="major"/>
    </font>
    <font>
      <sz val="12"/>
      <color rgb="FF9C0006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9"/>
      <color indexed="81"/>
      <name val="Tahoma"/>
      <family val="2"/>
    </font>
    <font>
      <sz val="12"/>
      <color theme="1"/>
      <name val="Calibri Light"/>
      <family val="2"/>
    </font>
    <font>
      <sz val="9"/>
      <name val="Calibri Light"/>
      <family val="2"/>
    </font>
    <font>
      <sz val="12"/>
      <name val="Calibri Light"/>
      <family val="2"/>
    </font>
    <font>
      <sz val="1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3"/>
        <bgColor theme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theme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1" fillId="0" borderId="0"/>
  </cellStyleXfs>
  <cellXfs count="86">
    <xf numFmtId="0" fontId="0" fillId="0" borderId="0" xfId="0"/>
    <xf numFmtId="0" fontId="3" fillId="0" borderId="7" xfId="0" applyFont="1" applyBorder="1" applyAlignment="1" applyProtection="1">
      <alignment horizontal="center" vertical="center" wrapText="1"/>
      <protection hidden="1"/>
    </xf>
    <xf numFmtId="3" fontId="6" fillId="0" borderId="7" xfId="0" applyNumberFormat="1" applyFont="1" applyBorder="1" applyAlignment="1" applyProtection="1">
      <alignment horizontal="center" vertical="center" wrapText="1"/>
      <protection hidden="1"/>
    </xf>
    <xf numFmtId="3" fontId="6" fillId="7" borderId="7" xfId="0" applyNumberFormat="1" applyFont="1" applyFill="1" applyBorder="1" applyAlignment="1" applyProtection="1">
      <alignment horizontal="center" vertical="center" wrapText="1"/>
      <protection hidden="1"/>
    </xf>
    <xf numFmtId="9" fontId="5" fillId="4" borderId="7" xfId="2" applyFont="1" applyFill="1" applyBorder="1" applyAlignment="1" applyProtection="1">
      <alignment horizontal="center" vertical="center" wrapText="1"/>
      <protection hidden="1"/>
    </xf>
    <xf numFmtId="9" fontId="3" fillId="4" borderId="7" xfId="2" applyFont="1" applyFill="1" applyBorder="1" applyAlignment="1" applyProtection="1">
      <alignment horizontal="center" vertical="center" wrapText="1"/>
      <protection hidden="1"/>
    </xf>
    <xf numFmtId="166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166" fontId="5" fillId="4" borderId="7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2" fillId="5" borderId="14" xfId="4" applyFont="1" applyBorder="1" applyAlignment="1">
      <alignment horizontal="center" vertical="center" wrapText="1"/>
    </xf>
    <xf numFmtId="0" fontId="13" fillId="6" borderId="13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8" fillId="5" borderId="0" xfId="4" applyAlignment="1">
      <alignment horizontal="center" wrapText="1"/>
    </xf>
    <xf numFmtId="0" fontId="9" fillId="6" borderId="0" xfId="5" applyAlignment="1">
      <alignment horizont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9" fontId="3" fillId="0" borderId="0" xfId="2" applyFont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9" fontId="17" fillId="0" borderId="7" xfId="2" applyFont="1" applyFill="1" applyBorder="1" applyAlignment="1">
      <alignment horizontal="center" vertical="center" wrapText="1"/>
    </xf>
    <xf numFmtId="9" fontId="18" fillId="0" borderId="7" xfId="3" applyNumberFormat="1" applyFont="1" applyFill="1" applyBorder="1" applyAlignment="1">
      <alignment horizontal="center" vertical="center" wrapText="1"/>
    </xf>
    <xf numFmtId="0" fontId="17" fillId="0" borderId="7" xfId="2" applyNumberFormat="1" applyFont="1" applyFill="1" applyBorder="1" applyAlignment="1">
      <alignment horizontal="center" vertical="center" wrapText="1"/>
    </xf>
    <xf numFmtId="0" fontId="19" fillId="0" borderId="7" xfId="2" applyNumberFormat="1" applyFont="1" applyFill="1" applyBorder="1" applyAlignment="1">
      <alignment horizontal="center" vertical="center" wrapText="1"/>
    </xf>
    <xf numFmtId="9" fontId="18" fillId="0" borderId="15" xfId="3" applyNumberFormat="1" applyFont="1" applyFill="1" applyBorder="1" applyAlignment="1">
      <alignment horizontal="center" vertical="center" wrapText="1"/>
    </xf>
    <xf numFmtId="0" fontId="17" fillId="0" borderId="15" xfId="2" applyNumberFormat="1" applyFont="1" applyFill="1" applyBorder="1" applyAlignment="1">
      <alignment horizontal="center" vertical="center" wrapText="1"/>
    </xf>
    <xf numFmtId="0" fontId="18" fillId="0" borderId="7" xfId="3" applyNumberFormat="1" applyFont="1" applyFill="1" applyBorder="1" applyAlignment="1">
      <alignment horizontal="center" vertical="center" wrapText="1"/>
    </xf>
    <xf numFmtId="9" fontId="17" fillId="0" borderId="12" xfId="2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7" xfId="2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9" fontId="20" fillId="0" borderId="7" xfId="2" applyFont="1" applyFill="1" applyBorder="1" applyAlignment="1">
      <alignment horizontal="center" vertical="center" wrapText="1"/>
    </xf>
    <xf numFmtId="0" fontId="3" fillId="9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9" fontId="3" fillId="0" borderId="7" xfId="2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5" fillId="4" borderId="7" xfId="2" applyFont="1" applyFill="1" applyBorder="1" applyAlignment="1" applyProtection="1">
      <alignment horizontal="center" vertical="center" wrapText="1"/>
    </xf>
    <xf numFmtId="166" fontId="3" fillId="4" borderId="7" xfId="2" applyNumberFormat="1" applyFont="1" applyFill="1" applyBorder="1" applyAlignment="1" applyProtection="1">
      <alignment horizontal="center" vertical="center" wrapText="1"/>
    </xf>
    <xf numFmtId="166" fontId="5" fillId="4" borderId="7" xfId="2" applyNumberFormat="1" applyFont="1" applyFill="1" applyBorder="1" applyAlignment="1" applyProtection="1">
      <alignment horizontal="center" vertical="center" wrapText="1"/>
    </xf>
    <xf numFmtId="9" fontId="3" fillId="4" borderId="7" xfId="2" applyFont="1" applyFill="1" applyBorder="1" applyAlignment="1" applyProtection="1">
      <alignment horizontal="center" vertical="center" wrapText="1"/>
    </xf>
    <xf numFmtId="166" fontId="3" fillId="0" borderId="7" xfId="2" applyNumberFormat="1" applyFont="1" applyFill="1" applyBorder="1" applyAlignment="1" applyProtection="1">
      <alignment horizontal="center" vertical="center" wrapText="1"/>
    </xf>
    <xf numFmtId="0" fontId="3" fillId="4" borderId="7" xfId="2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wrapText="1"/>
    </xf>
    <xf numFmtId="165" fontId="3" fillId="0" borderId="7" xfId="0" applyNumberFormat="1" applyFont="1" applyBorder="1" applyAlignment="1" applyProtection="1">
      <alignment horizontal="center" vertical="center" wrapText="1"/>
      <protection locked="0" hidden="1"/>
    </xf>
    <xf numFmtId="3" fontId="6" fillId="0" borderId="7" xfId="0" applyNumberFormat="1" applyFont="1" applyBorder="1" applyAlignment="1" applyProtection="1">
      <alignment horizontal="center" vertical="center" wrapText="1"/>
      <protection locked="0" hidden="1"/>
    </xf>
    <xf numFmtId="3" fontId="5" fillId="0" borderId="7" xfId="0" applyNumberFormat="1" applyFont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3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 hidden="1"/>
    </xf>
    <xf numFmtId="0" fontId="3" fillId="9" borderId="7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</cellXfs>
  <cellStyles count="7">
    <cellStyle name="Bueno" xfId="4" builtinId="26"/>
    <cellStyle name="Incorrecto" xfId="5" builtinId="27"/>
    <cellStyle name="Moneda" xfId="1" builtinId="4"/>
    <cellStyle name="Moneda 2" xfId="3" xr:uid="{00000000-0005-0000-0000-000003000000}"/>
    <cellStyle name="Normal" xfId="0" builtinId="0"/>
    <cellStyle name="Normal 2" xfId="6" xr:uid="{00000000-0005-0000-0000-000005000000}"/>
    <cellStyle name="Porcentaje" xfId="2" builtinId="5"/>
  </cellStyles>
  <dxfs count="8"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353"/>
      <color rgb="FFE43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91418</xdr:rowOff>
    </xdr:from>
    <xdr:to>
      <xdr:col>1</xdr:col>
      <xdr:colOff>993321</xdr:colOff>
      <xdr:row>4</xdr:row>
      <xdr:rowOff>143365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91418"/>
          <a:ext cx="1592036" cy="786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23382</xdr:rowOff>
    </xdr:from>
    <xdr:to>
      <xdr:col>1</xdr:col>
      <xdr:colOff>1308622</xdr:colOff>
      <xdr:row>4</xdr:row>
      <xdr:rowOff>228507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82"/>
          <a:ext cx="1934551" cy="9460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34"/>
  <sheetViews>
    <sheetView showGridLines="0" tabSelected="1" zoomScale="60" zoomScaleNormal="60" zoomScaleSheetLayoutView="70" workbookViewId="0">
      <pane xSplit="7" ySplit="6" topLeftCell="CB7" activePane="bottomRight" state="frozen"/>
      <selection pane="topRight" activeCell="H1" sqref="H1"/>
      <selection pane="bottomLeft" activeCell="A7" sqref="A7"/>
      <selection pane="bottomRight" activeCell="CN1" sqref="CN1"/>
    </sheetView>
  </sheetViews>
  <sheetFormatPr baseColWidth="10" defaultColWidth="11.5703125" defaultRowHeight="15.75" x14ac:dyDescent="0.25"/>
  <cols>
    <col min="1" max="1" width="9.42578125" style="18" customWidth="1"/>
    <col min="2" max="2" width="16.7109375" style="17" customWidth="1"/>
    <col min="3" max="3" width="33" style="69" customWidth="1"/>
    <col min="4" max="4" width="14.42578125" style="69" customWidth="1"/>
    <col min="5" max="5" width="12.42578125" style="69" bestFit="1" customWidth="1"/>
    <col min="6" max="6" width="16.42578125" style="8" customWidth="1"/>
    <col min="7" max="7" width="15.140625" style="18" customWidth="1"/>
    <col min="8" max="12" width="17" style="16" customWidth="1"/>
    <col min="13" max="14" width="18" style="8" customWidth="1"/>
    <col min="15" max="19" width="17" style="16" customWidth="1"/>
    <col min="20" max="23" width="18" style="8" customWidth="1"/>
    <col min="24" max="28" width="11.5703125" style="8" customWidth="1"/>
    <col min="29" max="30" width="18" style="8" customWidth="1"/>
    <col min="31" max="35" width="11.5703125" style="8" customWidth="1"/>
    <col min="36" max="37" width="18" style="8" customWidth="1"/>
    <col min="38" max="42" width="11.5703125" style="8" customWidth="1"/>
    <col min="43" max="44" width="18" style="8" customWidth="1"/>
    <col min="45" max="49" width="11.5703125" style="8" customWidth="1"/>
    <col min="50" max="51" width="14.5703125" style="8" customWidth="1"/>
    <col min="52" max="53" width="15.140625" style="8" customWidth="1"/>
    <col min="54" max="56" width="13" style="8" customWidth="1"/>
    <col min="57" max="58" width="14.5703125" style="8" customWidth="1"/>
    <col min="59" max="60" width="15.140625" style="8" customWidth="1"/>
    <col min="61" max="63" width="13" style="8" customWidth="1"/>
    <col min="64" max="65" width="14.5703125" style="8" customWidth="1"/>
    <col min="66" max="67" width="15.140625" style="8" customWidth="1"/>
    <col min="68" max="70" width="13" style="8" customWidth="1"/>
    <col min="71" max="72" width="14.5703125" style="8" customWidth="1"/>
    <col min="73" max="74" width="15.140625" style="8" customWidth="1"/>
    <col min="75" max="77" width="13" style="8" customWidth="1"/>
    <col min="78" max="79" width="14.5703125" style="8" customWidth="1"/>
    <col min="80" max="81" width="15.140625" style="8" customWidth="1"/>
    <col min="82" max="84" width="13" style="8" customWidth="1"/>
    <col min="85" max="86" width="14.5703125" style="8" customWidth="1"/>
    <col min="87" max="88" width="15.140625" style="8" customWidth="1"/>
    <col min="89" max="91" width="13" style="8" customWidth="1"/>
    <col min="92" max="92" width="22.140625" style="8" customWidth="1"/>
    <col min="93" max="16384" width="11.5703125" style="8"/>
  </cols>
  <sheetData>
    <row r="1" spans="1:92" ht="15.75" customHeight="1" x14ac:dyDescent="0.25">
      <c r="A1" s="73" t="s">
        <v>37</v>
      </c>
      <c r="B1" s="73"/>
      <c r="C1" s="73"/>
      <c r="D1" s="73"/>
      <c r="E1" s="73"/>
      <c r="F1" s="73"/>
      <c r="G1" s="73"/>
      <c r="H1" s="8"/>
      <c r="I1" s="8"/>
      <c r="J1" s="8"/>
      <c r="K1" s="8"/>
      <c r="L1" s="8"/>
      <c r="O1" s="8"/>
      <c r="P1" s="8"/>
      <c r="Q1" s="8"/>
      <c r="R1" s="8"/>
      <c r="S1" s="8"/>
    </row>
    <row r="2" spans="1:92" ht="14.45" customHeight="1" x14ac:dyDescent="0.25">
      <c r="A2" s="73"/>
      <c r="B2" s="73"/>
      <c r="C2" s="73"/>
      <c r="D2" s="73"/>
      <c r="E2" s="73"/>
      <c r="F2" s="73"/>
      <c r="G2" s="73"/>
      <c r="H2" s="8"/>
      <c r="I2" s="8"/>
      <c r="J2" s="8"/>
      <c r="K2" s="8"/>
      <c r="L2" s="8"/>
      <c r="O2" s="8"/>
      <c r="P2" s="8"/>
      <c r="Q2" s="8"/>
      <c r="R2" s="8"/>
      <c r="S2" s="8"/>
    </row>
    <row r="3" spans="1:92" ht="14.45" customHeight="1" x14ac:dyDescent="0.25">
      <c r="A3" s="73"/>
      <c r="B3" s="73"/>
      <c r="C3" s="73"/>
      <c r="D3" s="73"/>
      <c r="E3" s="73"/>
      <c r="F3" s="73"/>
      <c r="G3" s="73"/>
      <c r="H3" s="8"/>
      <c r="I3" s="8"/>
      <c r="J3" s="8"/>
      <c r="K3" s="8"/>
      <c r="L3" s="8"/>
      <c r="O3" s="8"/>
      <c r="P3" s="8"/>
      <c r="Q3" s="8"/>
      <c r="R3" s="8"/>
      <c r="S3" s="8"/>
    </row>
    <row r="4" spans="1:92" ht="14.45" customHeight="1" x14ac:dyDescent="0.25">
      <c r="A4" s="73"/>
      <c r="B4" s="73"/>
      <c r="C4" s="73"/>
      <c r="D4" s="73"/>
      <c r="E4" s="73"/>
      <c r="F4" s="73"/>
      <c r="G4" s="73"/>
      <c r="H4" s="8"/>
      <c r="I4" s="8"/>
      <c r="J4" s="8"/>
      <c r="K4" s="8"/>
      <c r="L4" s="8"/>
      <c r="O4" s="74"/>
      <c r="P4" s="74"/>
      <c r="Q4" s="74"/>
      <c r="R4" s="74"/>
      <c r="S4" s="8"/>
    </row>
    <row r="5" spans="1:92" ht="32.25" customHeight="1" x14ac:dyDescent="0.25">
      <c r="A5" s="73"/>
      <c r="B5" s="73"/>
      <c r="C5" s="73"/>
      <c r="D5" s="73"/>
      <c r="E5" s="73"/>
      <c r="F5" s="73"/>
      <c r="G5" s="73"/>
      <c r="H5" s="75" t="s">
        <v>3</v>
      </c>
      <c r="I5" s="75"/>
      <c r="J5" s="75" t="s">
        <v>25</v>
      </c>
      <c r="K5" s="75"/>
      <c r="L5" s="8"/>
      <c r="O5" s="75" t="s">
        <v>22</v>
      </c>
      <c r="P5" s="75"/>
      <c r="Q5" s="75" t="s">
        <v>25</v>
      </c>
      <c r="R5" s="75"/>
      <c r="S5" s="8"/>
      <c r="V5" s="75" t="s">
        <v>21</v>
      </c>
      <c r="W5" s="75"/>
      <c r="X5" s="75" t="s">
        <v>25</v>
      </c>
      <c r="Y5" s="75"/>
      <c r="AC5" s="75" t="s">
        <v>47</v>
      </c>
      <c r="AD5" s="75"/>
      <c r="AE5" s="75" t="s">
        <v>25</v>
      </c>
      <c r="AF5" s="75"/>
      <c r="AJ5" s="75" t="s">
        <v>48</v>
      </c>
      <c r="AK5" s="75"/>
      <c r="AL5" s="75" t="s">
        <v>25</v>
      </c>
      <c r="AM5" s="75"/>
      <c r="AQ5" s="75" t="s">
        <v>49</v>
      </c>
      <c r="AR5" s="75"/>
      <c r="AS5" s="75" t="s">
        <v>25</v>
      </c>
      <c r="AT5" s="75"/>
      <c r="AX5" s="76" t="s">
        <v>56</v>
      </c>
      <c r="AY5" s="76"/>
      <c r="AZ5" s="75" t="s">
        <v>57</v>
      </c>
      <c r="BA5" s="75"/>
      <c r="BE5" s="76" t="s">
        <v>85</v>
      </c>
      <c r="BF5" s="76"/>
      <c r="BG5" s="75" t="s">
        <v>86</v>
      </c>
      <c r="BH5" s="75"/>
      <c r="BL5" s="76" t="s">
        <v>87</v>
      </c>
      <c r="BM5" s="76"/>
      <c r="BN5" s="75" t="s">
        <v>88</v>
      </c>
      <c r="BO5" s="75"/>
      <c r="BS5" s="76" t="s">
        <v>106</v>
      </c>
      <c r="BT5" s="76"/>
      <c r="BU5" s="75" t="s">
        <v>107</v>
      </c>
      <c r="BV5" s="75"/>
      <c r="BZ5" s="76" t="s">
        <v>108</v>
      </c>
      <c r="CA5" s="76"/>
      <c r="CB5" s="75" t="s">
        <v>109</v>
      </c>
      <c r="CC5" s="75"/>
      <c r="CG5" s="76" t="s">
        <v>110</v>
      </c>
      <c r="CH5" s="76"/>
      <c r="CI5" s="75" t="s">
        <v>111</v>
      </c>
      <c r="CJ5" s="75"/>
      <c r="CN5" s="49" t="s">
        <v>105</v>
      </c>
    </row>
    <row r="6" spans="1:92" s="68" customFormat="1" ht="58.5" customHeight="1" x14ac:dyDescent="0.25">
      <c r="A6" s="50" t="s">
        <v>0</v>
      </c>
      <c r="B6" s="50" t="s">
        <v>29</v>
      </c>
      <c r="C6" s="50" t="s">
        <v>1</v>
      </c>
      <c r="D6" s="50" t="s">
        <v>30</v>
      </c>
      <c r="E6" s="50" t="s">
        <v>8</v>
      </c>
      <c r="F6" s="51" t="s">
        <v>4</v>
      </c>
      <c r="G6" s="49" t="s">
        <v>58</v>
      </c>
      <c r="H6" s="50" t="s">
        <v>23</v>
      </c>
      <c r="I6" s="50" t="s">
        <v>24</v>
      </c>
      <c r="J6" s="50" t="s">
        <v>23</v>
      </c>
      <c r="K6" s="50" t="s">
        <v>24</v>
      </c>
      <c r="L6" s="52" t="s">
        <v>20</v>
      </c>
      <c r="M6" s="52" t="s">
        <v>6</v>
      </c>
      <c r="N6" s="50" t="s">
        <v>7</v>
      </c>
      <c r="O6" s="50" t="s">
        <v>23</v>
      </c>
      <c r="P6" s="50" t="s">
        <v>24</v>
      </c>
      <c r="Q6" s="50" t="s">
        <v>23</v>
      </c>
      <c r="R6" s="50" t="s">
        <v>24</v>
      </c>
      <c r="S6" s="52" t="s">
        <v>20</v>
      </c>
      <c r="T6" s="52" t="s">
        <v>6</v>
      </c>
      <c r="U6" s="50" t="s">
        <v>7</v>
      </c>
      <c r="V6" s="50" t="s">
        <v>23</v>
      </c>
      <c r="W6" s="50" t="s">
        <v>24</v>
      </c>
      <c r="X6" s="50" t="s">
        <v>23</v>
      </c>
      <c r="Y6" s="50" t="s">
        <v>24</v>
      </c>
      <c r="Z6" s="52" t="s">
        <v>20</v>
      </c>
      <c r="AA6" s="52" t="s">
        <v>6</v>
      </c>
      <c r="AB6" s="50" t="s">
        <v>7</v>
      </c>
      <c r="AC6" s="50" t="s">
        <v>23</v>
      </c>
      <c r="AD6" s="50" t="s">
        <v>24</v>
      </c>
      <c r="AE6" s="50" t="s">
        <v>23</v>
      </c>
      <c r="AF6" s="50" t="s">
        <v>24</v>
      </c>
      <c r="AG6" s="52" t="s">
        <v>20</v>
      </c>
      <c r="AH6" s="52" t="s">
        <v>6</v>
      </c>
      <c r="AI6" s="50" t="s">
        <v>7</v>
      </c>
      <c r="AJ6" s="50" t="s">
        <v>23</v>
      </c>
      <c r="AK6" s="50" t="s">
        <v>24</v>
      </c>
      <c r="AL6" s="50" t="s">
        <v>23</v>
      </c>
      <c r="AM6" s="50" t="s">
        <v>24</v>
      </c>
      <c r="AN6" s="52" t="s">
        <v>20</v>
      </c>
      <c r="AO6" s="52" t="s">
        <v>6</v>
      </c>
      <c r="AP6" s="50" t="s">
        <v>7</v>
      </c>
      <c r="AQ6" s="50" t="s">
        <v>23</v>
      </c>
      <c r="AR6" s="50" t="s">
        <v>24</v>
      </c>
      <c r="AS6" s="50" t="s">
        <v>23</v>
      </c>
      <c r="AT6" s="50" t="s">
        <v>24</v>
      </c>
      <c r="AU6" s="52" t="s">
        <v>20</v>
      </c>
      <c r="AV6" s="52" t="s">
        <v>6</v>
      </c>
      <c r="AW6" s="50" t="s">
        <v>7</v>
      </c>
      <c r="AX6" s="50" t="s">
        <v>23</v>
      </c>
      <c r="AY6" s="50" t="s">
        <v>24</v>
      </c>
      <c r="AZ6" s="50" t="s">
        <v>23</v>
      </c>
      <c r="BA6" s="50" t="s">
        <v>24</v>
      </c>
      <c r="BB6" s="52" t="s">
        <v>20</v>
      </c>
      <c r="BC6" s="52" t="s">
        <v>6</v>
      </c>
      <c r="BD6" s="50" t="s">
        <v>7</v>
      </c>
      <c r="BE6" s="50" t="s">
        <v>23</v>
      </c>
      <c r="BF6" s="50" t="s">
        <v>24</v>
      </c>
      <c r="BG6" s="50" t="s">
        <v>23</v>
      </c>
      <c r="BH6" s="50" t="s">
        <v>24</v>
      </c>
      <c r="BI6" s="52" t="s">
        <v>20</v>
      </c>
      <c r="BJ6" s="52" t="s">
        <v>6</v>
      </c>
      <c r="BK6" s="50" t="s">
        <v>7</v>
      </c>
      <c r="BL6" s="50" t="s">
        <v>23</v>
      </c>
      <c r="BM6" s="50" t="s">
        <v>24</v>
      </c>
      <c r="BN6" s="50" t="s">
        <v>23</v>
      </c>
      <c r="BO6" s="50" t="s">
        <v>24</v>
      </c>
      <c r="BP6" s="52" t="s">
        <v>20</v>
      </c>
      <c r="BQ6" s="52" t="s">
        <v>6</v>
      </c>
      <c r="BR6" s="50" t="s">
        <v>7</v>
      </c>
      <c r="BS6" s="50" t="s">
        <v>23</v>
      </c>
      <c r="BT6" s="50" t="s">
        <v>24</v>
      </c>
      <c r="BU6" s="50" t="s">
        <v>23</v>
      </c>
      <c r="BV6" s="50" t="s">
        <v>24</v>
      </c>
      <c r="BW6" s="52" t="s">
        <v>20</v>
      </c>
      <c r="BX6" s="52" t="s">
        <v>6</v>
      </c>
      <c r="BY6" s="50" t="s">
        <v>7</v>
      </c>
      <c r="BZ6" s="50" t="s">
        <v>23</v>
      </c>
      <c r="CA6" s="50" t="s">
        <v>24</v>
      </c>
      <c r="CB6" s="50" t="s">
        <v>23</v>
      </c>
      <c r="CC6" s="50" t="s">
        <v>24</v>
      </c>
      <c r="CD6" s="52" t="s">
        <v>20</v>
      </c>
      <c r="CE6" s="52" t="s">
        <v>6</v>
      </c>
      <c r="CF6" s="50" t="s">
        <v>7</v>
      </c>
      <c r="CG6" s="50" t="s">
        <v>23</v>
      </c>
      <c r="CH6" s="50" t="s">
        <v>24</v>
      </c>
      <c r="CI6" s="50" t="s">
        <v>23</v>
      </c>
      <c r="CJ6" s="50" t="s">
        <v>24</v>
      </c>
      <c r="CK6" s="52" t="s">
        <v>20</v>
      </c>
      <c r="CL6" s="52" t="s">
        <v>6</v>
      </c>
      <c r="CM6" s="50" t="s">
        <v>7</v>
      </c>
      <c r="CN6" s="50" t="s">
        <v>28</v>
      </c>
    </row>
    <row r="7" spans="1:92" ht="40.5" customHeight="1" x14ac:dyDescent="0.25">
      <c r="A7" s="1">
        <v>1</v>
      </c>
      <c r="B7" s="19" t="s">
        <v>31</v>
      </c>
      <c r="C7" s="62" t="s">
        <v>89</v>
      </c>
      <c r="D7" s="19"/>
      <c r="E7" s="54">
        <v>1</v>
      </c>
      <c r="F7" s="55" t="s">
        <v>54</v>
      </c>
      <c r="G7" s="70"/>
      <c r="H7" s="71">
        <v>518</v>
      </c>
      <c r="I7" s="71">
        <v>518</v>
      </c>
      <c r="J7" s="3">
        <f t="shared" ref="J7:J32" si="0">+H7</f>
        <v>518</v>
      </c>
      <c r="K7" s="3">
        <f t="shared" ref="K7:K32" si="1">+I7</f>
        <v>518</v>
      </c>
      <c r="L7" s="4">
        <f>+(H7/I7)</f>
        <v>1</v>
      </c>
      <c r="M7" s="5">
        <f>+(J7/K7)</f>
        <v>1</v>
      </c>
      <c r="N7" s="6">
        <f>M7/E7</f>
        <v>1</v>
      </c>
      <c r="O7" s="66">
        <v>572</v>
      </c>
      <c r="P7" s="66">
        <v>572</v>
      </c>
      <c r="Q7" s="3">
        <f>+J7+O7</f>
        <v>1090</v>
      </c>
      <c r="R7" s="3">
        <f>+P7+K7</f>
        <v>1090</v>
      </c>
      <c r="S7" s="56">
        <f>+O7/P7</f>
        <v>1</v>
      </c>
      <c r="T7" s="57">
        <f>+Q7/R7</f>
        <v>1</v>
      </c>
      <c r="U7" s="57">
        <f>+T7/E7</f>
        <v>1</v>
      </c>
      <c r="V7" s="66">
        <v>847</v>
      </c>
      <c r="W7" s="66">
        <v>847</v>
      </c>
      <c r="X7" s="3">
        <f>+V7+Q7</f>
        <v>1937</v>
      </c>
      <c r="Y7" s="3">
        <f>+W7+R7</f>
        <v>1937</v>
      </c>
      <c r="Z7" s="56">
        <f>+V7/W7</f>
        <v>1</v>
      </c>
      <c r="AA7" s="57">
        <f>+X7/Y7</f>
        <v>1</v>
      </c>
      <c r="AB7" s="57">
        <f>+AA7/E7</f>
        <v>1</v>
      </c>
      <c r="AC7" s="20">
        <v>214</v>
      </c>
      <c r="AD7" s="20">
        <v>214</v>
      </c>
      <c r="AE7" s="3">
        <f>+X7+AC7</f>
        <v>2151</v>
      </c>
      <c r="AF7" s="3">
        <f>+AD7+Y7</f>
        <v>2151</v>
      </c>
      <c r="AG7" s="56">
        <f>+AC7/AD7</f>
        <v>1</v>
      </c>
      <c r="AH7" s="57">
        <f>+AE7/AF7</f>
        <v>1</v>
      </c>
      <c r="AI7" s="57">
        <f>+AH7/E7</f>
        <v>1</v>
      </c>
      <c r="AJ7" s="66">
        <v>386</v>
      </c>
      <c r="AK7" s="66">
        <v>386</v>
      </c>
      <c r="AL7" s="3">
        <f>+AJ7+AE7</f>
        <v>2537</v>
      </c>
      <c r="AM7" s="3">
        <f>+AK7+AF7</f>
        <v>2537</v>
      </c>
      <c r="AN7" s="56">
        <f>+AJ7/AK7</f>
        <v>1</v>
      </c>
      <c r="AO7" s="57">
        <f>+AL7/AM7</f>
        <v>1</v>
      </c>
      <c r="AP7" s="57">
        <f>+AO7/E7</f>
        <v>1</v>
      </c>
      <c r="AQ7" s="67">
        <v>274</v>
      </c>
      <c r="AR7" s="67">
        <v>274</v>
      </c>
      <c r="AS7" s="3">
        <f>+AQ7+AL7</f>
        <v>2811</v>
      </c>
      <c r="AT7" s="3">
        <f>+AR7+AM7</f>
        <v>2811</v>
      </c>
      <c r="AU7" s="56">
        <f>+AQ7/AR7</f>
        <v>1</v>
      </c>
      <c r="AV7" s="57">
        <f>+AS7/AT7</f>
        <v>1</v>
      </c>
      <c r="AW7" s="57">
        <f>+AV7/E7</f>
        <v>1</v>
      </c>
      <c r="AX7" s="67">
        <v>219</v>
      </c>
      <c r="AY7" s="67">
        <v>219</v>
      </c>
      <c r="AZ7" s="3">
        <f>+AX7+AS7</f>
        <v>3030</v>
      </c>
      <c r="BA7" s="3">
        <f>+AY7+AT7</f>
        <v>3030</v>
      </c>
      <c r="BB7" s="56">
        <f>+AX7/AY7</f>
        <v>1</v>
      </c>
      <c r="BC7" s="57">
        <f>+AZ7/BA7</f>
        <v>1</v>
      </c>
      <c r="BD7" s="57">
        <f>+BC7/E7</f>
        <v>1</v>
      </c>
      <c r="BE7" s="67">
        <v>867</v>
      </c>
      <c r="BF7" s="67">
        <v>867</v>
      </c>
      <c r="BG7" s="3">
        <f>+BE7+AZ7</f>
        <v>3897</v>
      </c>
      <c r="BH7" s="3">
        <f>+BF7+BA7</f>
        <v>3897</v>
      </c>
      <c r="BI7" s="56">
        <f>+BE7/BF7</f>
        <v>1</v>
      </c>
      <c r="BJ7" s="57">
        <f>+BG7/BH7</f>
        <v>1</v>
      </c>
      <c r="BK7" s="57">
        <f>+BJ7/E7</f>
        <v>1</v>
      </c>
      <c r="BL7" s="67">
        <v>676</v>
      </c>
      <c r="BM7" s="67">
        <v>676</v>
      </c>
      <c r="BN7" s="3">
        <f>+BL7+BG7</f>
        <v>4573</v>
      </c>
      <c r="BO7" s="3">
        <f>+BM7+BH7</f>
        <v>4573</v>
      </c>
      <c r="BP7" s="56">
        <f>+BL7/BM7</f>
        <v>1</v>
      </c>
      <c r="BQ7" s="57">
        <f>+BN7/BO7</f>
        <v>1</v>
      </c>
      <c r="BR7" s="57">
        <f>+BQ7/E7</f>
        <v>1</v>
      </c>
      <c r="BS7" s="67">
        <v>1612</v>
      </c>
      <c r="BT7" s="67">
        <v>1612</v>
      </c>
      <c r="BU7" s="3">
        <f>+BS7+BN7</f>
        <v>6185</v>
      </c>
      <c r="BV7" s="3">
        <f>+BT7+BO7</f>
        <v>6185</v>
      </c>
      <c r="BW7" s="56">
        <f>+BS7/BT7</f>
        <v>1</v>
      </c>
      <c r="BX7" s="57">
        <f>+BU7/BV7</f>
        <v>1</v>
      </c>
      <c r="BY7" s="57">
        <f>+BX7/$E7</f>
        <v>1</v>
      </c>
      <c r="BZ7" s="67"/>
      <c r="CA7" s="67"/>
      <c r="CB7" s="3">
        <f>+BZ7+BU7</f>
        <v>6185</v>
      </c>
      <c r="CC7" s="3">
        <f>+CA7+BV7</f>
        <v>6185</v>
      </c>
      <c r="CD7" s="56" t="e">
        <f>+BZ7/CA7</f>
        <v>#DIV/0!</v>
      </c>
      <c r="CE7" s="57">
        <f>+CB7/CC7</f>
        <v>1</v>
      </c>
      <c r="CF7" s="57">
        <f>+CE7/$E7</f>
        <v>1</v>
      </c>
      <c r="CG7" s="67"/>
      <c r="CH7" s="67"/>
      <c r="CI7" s="3">
        <f>+CG7+CB7</f>
        <v>6185</v>
      </c>
      <c r="CJ7" s="3">
        <f>+CH7+CC7</f>
        <v>6185</v>
      </c>
      <c r="CK7" s="56" t="e">
        <f>+CG7/CH7</f>
        <v>#DIV/0!</v>
      </c>
      <c r="CL7" s="57">
        <f>+CI7/CJ7</f>
        <v>1</v>
      </c>
      <c r="CM7" s="57">
        <f>+CL7/$E7</f>
        <v>1</v>
      </c>
      <c r="CN7" s="60" t="str">
        <f>IF(CL7&gt;='Calendario PP'!Q4,"Aceptable",IF(CL7&lt;='Calendario PP'!R4,"En riesgo","En progreso"))</f>
        <v>Aceptable</v>
      </c>
    </row>
    <row r="8" spans="1:92" ht="40.5" customHeight="1" x14ac:dyDescent="0.25">
      <c r="A8" s="1">
        <v>2</v>
      </c>
      <c r="B8" s="19" t="s">
        <v>31</v>
      </c>
      <c r="C8" s="62" t="s">
        <v>90</v>
      </c>
      <c r="D8" s="19"/>
      <c r="E8" s="54">
        <v>1</v>
      </c>
      <c r="F8" s="55" t="s">
        <v>54</v>
      </c>
      <c r="G8" s="71"/>
      <c r="H8" s="20">
        <v>518</v>
      </c>
      <c r="I8" s="20">
        <v>518</v>
      </c>
      <c r="J8" s="3">
        <f t="shared" si="0"/>
        <v>518</v>
      </c>
      <c r="K8" s="3">
        <f t="shared" si="1"/>
        <v>518</v>
      </c>
      <c r="L8" s="4">
        <f t="shared" ref="L8:L34" si="2">+(H8/I8)</f>
        <v>1</v>
      </c>
      <c r="M8" s="5">
        <f t="shared" ref="M8:M34" si="3">+(J8/K8)</f>
        <v>1</v>
      </c>
      <c r="N8" s="6">
        <f t="shared" ref="N8:N34" si="4">M8/E8</f>
        <v>1</v>
      </c>
      <c r="O8" s="66">
        <v>1130</v>
      </c>
      <c r="P8" s="66">
        <v>1130</v>
      </c>
      <c r="Q8" s="3">
        <f>+O8+J8</f>
        <v>1648</v>
      </c>
      <c r="R8" s="3">
        <f>+P8+K8</f>
        <v>1648</v>
      </c>
      <c r="S8" s="56">
        <f t="shared" ref="S8:S34" si="5">+O8/P8</f>
        <v>1</v>
      </c>
      <c r="T8" s="57">
        <f t="shared" ref="T8:T34" si="6">+Q8/R8</f>
        <v>1</v>
      </c>
      <c r="U8" s="57">
        <f t="shared" ref="U8:U34" si="7">+T8/E8</f>
        <v>1</v>
      </c>
      <c r="V8" s="66">
        <v>1572</v>
      </c>
      <c r="W8" s="66">
        <v>1572</v>
      </c>
      <c r="X8" s="3">
        <f>Q8+V8</f>
        <v>3220</v>
      </c>
      <c r="Y8" s="3">
        <f>R8+W8</f>
        <v>3220</v>
      </c>
      <c r="Z8" s="56">
        <f>+(V8/W8)</f>
        <v>1</v>
      </c>
      <c r="AA8" s="57">
        <f>+(X8/Y8)</f>
        <v>1</v>
      </c>
      <c r="AB8" s="57">
        <f t="shared" ref="AB8:AB34" si="8">+AA8/E8</f>
        <v>1</v>
      </c>
      <c r="AC8" s="20">
        <v>608</v>
      </c>
      <c r="AD8" s="20">
        <v>608</v>
      </c>
      <c r="AE8" s="3">
        <f>X8+AC8</f>
        <v>3828</v>
      </c>
      <c r="AF8" s="3">
        <f>Y8+AD8</f>
        <v>3828</v>
      </c>
      <c r="AG8" s="56">
        <f>+(AC8/AD8)</f>
        <v>1</v>
      </c>
      <c r="AH8" s="57">
        <f>+(AE8/AF8)</f>
        <v>1</v>
      </c>
      <c r="AI8" s="57">
        <f t="shared" ref="AI8:AI34" si="9">+AH8/E8</f>
        <v>1</v>
      </c>
      <c r="AJ8" s="66">
        <v>842</v>
      </c>
      <c r="AK8" s="66">
        <v>842</v>
      </c>
      <c r="AL8" s="3">
        <f>AE8+AJ8</f>
        <v>4670</v>
      </c>
      <c r="AM8" s="3">
        <f>AF8+AK8</f>
        <v>4670</v>
      </c>
      <c r="AN8" s="56">
        <f t="shared" ref="AN8:AN34" si="10">+AJ8/AK8</f>
        <v>1</v>
      </c>
      <c r="AO8" s="57">
        <f t="shared" ref="AO8:AO34" si="11">+AL8/AM8</f>
        <v>1</v>
      </c>
      <c r="AP8" s="57">
        <f t="shared" ref="AP8:AP34" si="12">+AO8/E8</f>
        <v>1</v>
      </c>
      <c r="AQ8" s="67">
        <v>453</v>
      </c>
      <c r="AR8" s="67">
        <v>453</v>
      </c>
      <c r="AS8" s="3">
        <f>AL8+AQ8</f>
        <v>5123</v>
      </c>
      <c r="AT8" s="3">
        <f>AM8+AR8</f>
        <v>5123</v>
      </c>
      <c r="AU8" s="56">
        <f>+(AQ8/AR8)</f>
        <v>1</v>
      </c>
      <c r="AV8" s="57">
        <f>+(AS8/AT8)</f>
        <v>1</v>
      </c>
      <c r="AW8" s="57">
        <f t="shared" ref="AW8:AW34" si="13">+AV8/E8</f>
        <v>1</v>
      </c>
      <c r="AX8" s="67">
        <v>342</v>
      </c>
      <c r="AY8" s="67">
        <v>342</v>
      </c>
      <c r="AZ8" s="3">
        <f t="shared" ref="AZ8:AZ21" si="14">AS8+AX8</f>
        <v>5465</v>
      </c>
      <c r="BA8" s="3">
        <f t="shared" ref="BA8:BA21" si="15">AT8+AY8</f>
        <v>5465</v>
      </c>
      <c r="BB8" s="56">
        <f t="shared" ref="BB8:BB34" si="16">+AX8/AY8</f>
        <v>1</v>
      </c>
      <c r="BC8" s="57">
        <f t="shared" ref="BC8:BC34" si="17">+AZ8/BA8</f>
        <v>1</v>
      </c>
      <c r="BD8" s="57">
        <f t="shared" ref="BD8:BD34" si="18">+BC8/E8</f>
        <v>1</v>
      </c>
      <c r="BE8" s="20">
        <v>1141</v>
      </c>
      <c r="BF8" s="20">
        <v>1141</v>
      </c>
      <c r="BG8" s="3">
        <f t="shared" ref="BG8:BG21" si="19">AZ8+BE8</f>
        <v>6606</v>
      </c>
      <c r="BH8" s="3">
        <f t="shared" ref="BH8:BH21" si="20">BA8+BF8</f>
        <v>6606</v>
      </c>
      <c r="BI8" s="56">
        <f t="shared" ref="BI8:BI34" si="21">+BE8/BF8</f>
        <v>1</v>
      </c>
      <c r="BJ8" s="57">
        <f t="shared" ref="BJ8:BJ34" si="22">+BG8/BH8</f>
        <v>1</v>
      </c>
      <c r="BK8" s="57">
        <f t="shared" ref="BK8:BK34" si="23">+BJ8/E8</f>
        <v>1</v>
      </c>
      <c r="BL8" s="20">
        <v>676</v>
      </c>
      <c r="BM8" s="20">
        <v>676</v>
      </c>
      <c r="BN8" s="3">
        <f t="shared" ref="BN8:BN21" si="24">BG8+BL8</f>
        <v>7282</v>
      </c>
      <c r="BO8" s="3">
        <f t="shared" ref="BO8:BO21" si="25">BH8+BM8</f>
        <v>7282</v>
      </c>
      <c r="BP8" s="56">
        <f t="shared" ref="BP8:BP34" si="26">+BL8/BM8</f>
        <v>1</v>
      </c>
      <c r="BQ8" s="57">
        <f t="shared" ref="BQ8:BQ34" si="27">+BN8/BO8</f>
        <v>1</v>
      </c>
      <c r="BR8" s="57">
        <f t="shared" ref="BR8:BR34" si="28">+BQ8/E8</f>
        <v>1</v>
      </c>
      <c r="BS8" s="20">
        <v>1612</v>
      </c>
      <c r="BT8" s="20">
        <v>1612</v>
      </c>
      <c r="BU8" s="3">
        <f t="shared" ref="BU8:BU21" si="29">BN8+BS8</f>
        <v>8894</v>
      </c>
      <c r="BV8" s="3">
        <f t="shared" ref="BV8:BV21" si="30">BO8+BT8</f>
        <v>8894</v>
      </c>
      <c r="BW8" s="56">
        <f t="shared" ref="BW8:BW34" si="31">+BS8/BT8</f>
        <v>1</v>
      </c>
      <c r="BX8" s="57">
        <f t="shared" ref="BX8:BX34" si="32">+BU8/BV8</f>
        <v>1</v>
      </c>
      <c r="BY8" s="57">
        <f t="shared" ref="BY8:BY34" si="33">+BX8/$E8</f>
        <v>1</v>
      </c>
      <c r="BZ8" s="20"/>
      <c r="CA8" s="20"/>
      <c r="CB8" s="3">
        <f t="shared" ref="CB8:CB21" si="34">BU8+BZ8</f>
        <v>8894</v>
      </c>
      <c r="CC8" s="3">
        <f t="shared" ref="CC8:CC21" si="35">BV8+CA8</f>
        <v>8894</v>
      </c>
      <c r="CD8" s="56" t="e">
        <f t="shared" ref="CD8:CD34" si="36">+BZ8/CA8</f>
        <v>#DIV/0!</v>
      </c>
      <c r="CE8" s="57">
        <f t="shared" ref="CE8:CE34" si="37">+CB8/CC8</f>
        <v>1</v>
      </c>
      <c r="CF8" s="57">
        <f t="shared" ref="CF8:CF34" si="38">+CE8/$E8</f>
        <v>1</v>
      </c>
      <c r="CG8" s="20"/>
      <c r="CH8" s="20"/>
      <c r="CI8" s="3">
        <f t="shared" ref="CI8:CI21" si="39">CB8+CG8</f>
        <v>8894</v>
      </c>
      <c r="CJ8" s="3">
        <f t="shared" ref="CJ8:CJ21" si="40">CC8+CH8</f>
        <v>8894</v>
      </c>
      <c r="CK8" s="56" t="e">
        <f t="shared" ref="CK8:CK34" si="41">+CG8/CH8</f>
        <v>#DIV/0!</v>
      </c>
      <c r="CL8" s="57">
        <f t="shared" ref="CL8:CL34" si="42">+CI8/CJ8</f>
        <v>1</v>
      </c>
      <c r="CM8" s="57">
        <f t="shared" ref="CM8:CM34" si="43">+CL8/$E8</f>
        <v>1</v>
      </c>
      <c r="CN8" s="60" t="str">
        <f>IF(CL8&gt;='Calendario PP'!Q5,"Aceptable",IF(CL8&lt;='Calendario PP'!R5,"En riesgo","En progreso"))</f>
        <v>Aceptable</v>
      </c>
    </row>
    <row r="9" spans="1:92" ht="40.5" customHeight="1" x14ac:dyDescent="0.25">
      <c r="A9" s="1">
        <v>3</v>
      </c>
      <c r="B9" s="19" t="s">
        <v>31</v>
      </c>
      <c r="C9" s="62" t="s">
        <v>91</v>
      </c>
      <c r="D9" s="19"/>
      <c r="E9" s="54">
        <v>1</v>
      </c>
      <c r="F9" s="55" t="s">
        <v>55</v>
      </c>
      <c r="G9" s="71"/>
      <c r="H9" s="20">
        <v>150</v>
      </c>
      <c r="I9" s="20">
        <v>150</v>
      </c>
      <c r="J9" s="3">
        <f t="shared" si="0"/>
        <v>150</v>
      </c>
      <c r="K9" s="3">
        <f t="shared" si="1"/>
        <v>150</v>
      </c>
      <c r="L9" s="4">
        <f t="shared" si="2"/>
        <v>1</v>
      </c>
      <c r="M9" s="5">
        <f t="shared" si="3"/>
        <v>1</v>
      </c>
      <c r="N9" s="6">
        <f t="shared" si="4"/>
        <v>1</v>
      </c>
      <c r="O9" s="66">
        <v>394</v>
      </c>
      <c r="P9" s="66">
        <v>394</v>
      </c>
      <c r="Q9" s="3">
        <f t="shared" ref="Q9:Q21" si="44">+O9+J9</f>
        <v>544</v>
      </c>
      <c r="R9" s="3">
        <f t="shared" ref="R9:R21" si="45">+P9+K9</f>
        <v>544</v>
      </c>
      <c r="S9" s="56">
        <f t="shared" si="5"/>
        <v>1</v>
      </c>
      <c r="T9" s="57">
        <f t="shared" si="6"/>
        <v>1</v>
      </c>
      <c r="U9" s="57">
        <f t="shared" si="7"/>
        <v>1</v>
      </c>
      <c r="V9" s="66">
        <v>69</v>
      </c>
      <c r="W9" s="66">
        <v>69</v>
      </c>
      <c r="X9" s="3">
        <f t="shared" ref="X9:X21" si="46">Q9+V9</f>
        <v>613</v>
      </c>
      <c r="Y9" s="3">
        <f t="shared" ref="Y9:Y21" si="47">R9+W9</f>
        <v>613</v>
      </c>
      <c r="Z9" s="56">
        <f t="shared" ref="Z9:Z21" si="48">+(V9/W9)</f>
        <v>1</v>
      </c>
      <c r="AA9" s="57">
        <f t="shared" ref="AA9:AA21" si="49">+(X9/Y9)</f>
        <v>1</v>
      </c>
      <c r="AB9" s="57">
        <f t="shared" si="8"/>
        <v>1</v>
      </c>
      <c r="AC9" s="20">
        <v>62</v>
      </c>
      <c r="AD9" s="20">
        <v>62</v>
      </c>
      <c r="AE9" s="3">
        <f t="shared" ref="AE9:AE21" si="50">X9+AC9</f>
        <v>675</v>
      </c>
      <c r="AF9" s="3">
        <f t="shared" ref="AF9:AF21" si="51">Y9+AD9</f>
        <v>675</v>
      </c>
      <c r="AG9" s="56">
        <f t="shared" ref="AG9:AG21" si="52">+(AC9/AD9)</f>
        <v>1</v>
      </c>
      <c r="AH9" s="57">
        <f t="shared" ref="AH9:AH21" si="53">+(AE9/AF9)</f>
        <v>1</v>
      </c>
      <c r="AI9" s="57">
        <f t="shared" si="9"/>
        <v>1</v>
      </c>
      <c r="AJ9" s="66">
        <v>90</v>
      </c>
      <c r="AK9" s="66">
        <v>90</v>
      </c>
      <c r="AL9" s="3">
        <f t="shared" ref="AL9:AL21" si="54">AE9+AJ9</f>
        <v>765</v>
      </c>
      <c r="AM9" s="3">
        <f t="shared" ref="AM9:AM21" si="55">AF9+AK9</f>
        <v>765</v>
      </c>
      <c r="AN9" s="56">
        <f t="shared" si="10"/>
        <v>1</v>
      </c>
      <c r="AO9" s="57">
        <f t="shared" si="11"/>
        <v>1</v>
      </c>
      <c r="AP9" s="57">
        <f t="shared" si="12"/>
        <v>1</v>
      </c>
      <c r="AQ9" s="66">
        <v>342</v>
      </c>
      <c r="AR9" s="66">
        <v>342</v>
      </c>
      <c r="AS9" s="3">
        <f t="shared" ref="AS9:AS21" si="56">AL9+AQ9</f>
        <v>1107</v>
      </c>
      <c r="AT9" s="3">
        <f t="shared" ref="AT9:AT21" si="57">AM9+AR9</f>
        <v>1107</v>
      </c>
      <c r="AU9" s="56">
        <f t="shared" ref="AU9:AU21" si="58">+(AQ9/AR9)</f>
        <v>1</v>
      </c>
      <c r="AV9" s="57">
        <f t="shared" ref="AV9:AV21" si="59">+(AS9/AT9)</f>
        <v>1</v>
      </c>
      <c r="AW9" s="57">
        <f t="shared" si="13"/>
        <v>1</v>
      </c>
      <c r="AX9" s="66">
        <v>82</v>
      </c>
      <c r="AY9" s="66">
        <v>82</v>
      </c>
      <c r="AZ9" s="3">
        <f t="shared" si="14"/>
        <v>1189</v>
      </c>
      <c r="BA9" s="3">
        <f t="shared" si="15"/>
        <v>1189</v>
      </c>
      <c r="BB9" s="56">
        <f t="shared" si="16"/>
        <v>1</v>
      </c>
      <c r="BC9" s="57">
        <f t="shared" si="17"/>
        <v>1</v>
      </c>
      <c r="BD9" s="57">
        <f t="shared" si="18"/>
        <v>1</v>
      </c>
      <c r="BE9" s="66">
        <v>63</v>
      </c>
      <c r="BF9" s="66">
        <v>63</v>
      </c>
      <c r="BG9" s="3">
        <f t="shared" si="19"/>
        <v>1252</v>
      </c>
      <c r="BH9" s="3">
        <f t="shared" si="20"/>
        <v>1252</v>
      </c>
      <c r="BI9" s="56">
        <f t="shared" si="21"/>
        <v>1</v>
      </c>
      <c r="BJ9" s="57">
        <f t="shared" si="22"/>
        <v>1</v>
      </c>
      <c r="BK9" s="57">
        <f t="shared" si="23"/>
        <v>1</v>
      </c>
      <c r="BL9" s="66">
        <v>64</v>
      </c>
      <c r="BM9" s="66">
        <v>64</v>
      </c>
      <c r="BN9" s="3">
        <f t="shared" si="24"/>
        <v>1316</v>
      </c>
      <c r="BO9" s="3">
        <f t="shared" si="25"/>
        <v>1316</v>
      </c>
      <c r="BP9" s="56">
        <f t="shared" si="26"/>
        <v>1</v>
      </c>
      <c r="BQ9" s="57">
        <f t="shared" si="27"/>
        <v>1</v>
      </c>
      <c r="BR9" s="57">
        <f t="shared" si="28"/>
        <v>1</v>
      </c>
      <c r="BS9" s="66">
        <v>130</v>
      </c>
      <c r="BT9" s="66">
        <v>130</v>
      </c>
      <c r="BU9" s="3">
        <f t="shared" si="29"/>
        <v>1446</v>
      </c>
      <c r="BV9" s="3">
        <f t="shared" si="30"/>
        <v>1446</v>
      </c>
      <c r="BW9" s="56">
        <f t="shared" si="31"/>
        <v>1</v>
      </c>
      <c r="BX9" s="57">
        <f t="shared" si="32"/>
        <v>1</v>
      </c>
      <c r="BY9" s="57">
        <f t="shared" si="33"/>
        <v>1</v>
      </c>
      <c r="BZ9" s="66"/>
      <c r="CA9" s="66"/>
      <c r="CB9" s="3">
        <f t="shared" si="34"/>
        <v>1446</v>
      </c>
      <c r="CC9" s="3">
        <f t="shared" si="35"/>
        <v>1446</v>
      </c>
      <c r="CD9" s="56" t="e">
        <f t="shared" si="36"/>
        <v>#DIV/0!</v>
      </c>
      <c r="CE9" s="57">
        <f t="shared" si="37"/>
        <v>1</v>
      </c>
      <c r="CF9" s="57">
        <f t="shared" si="38"/>
        <v>1</v>
      </c>
      <c r="CG9" s="66"/>
      <c r="CH9" s="66"/>
      <c r="CI9" s="3">
        <f t="shared" si="39"/>
        <v>1446</v>
      </c>
      <c r="CJ9" s="3">
        <f t="shared" si="40"/>
        <v>1446</v>
      </c>
      <c r="CK9" s="56" t="e">
        <f t="shared" si="41"/>
        <v>#DIV/0!</v>
      </c>
      <c r="CL9" s="57">
        <f t="shared" si="42"/>
        <v>1</v>
      </c>
      <c r="CM9" s="57">
        <f t="shared" si="43"/>
        <v>1</v>
      </c>
      <c r="CN9" s="60" t="str">
        <f>IF(CL9&gt;='Calendario PP'!Q6,"Aceptable",IF(CL9&lt;='Calendario PP'!R6,"En riesgo","En progreso"))</f>
        <v>Aceptable</v>
      </c>
    </row>
    <row r="10" spans="1:92" ht="40.5" customHeight="1" x14ac:dyDescent="0.25">
      <c r="A10" s="1">
        <v>4</v>
      </c>
      <c r="B10" s="19" t="s">
        <v>31</v>
      </c>
      <c r="C10" s="62" t="s">
        <v>92</v>
      </c>
      <c r="D10" s="19"/>
      <c r="E10" s="54">
        <v>1</v>
      </c>
      <c r="F10" s="55" t="s">
        <v>55</v>
      </c>
      <c r="G10" s="71"/>
      <c r="H10" s="20">
        <v>76</v>
      </c>
      <c r="I10" s="20">
        <v>76</v>
      </c>
      <c r="J10" s="3">
        <f t="shared" si="0"/>
        <v>76</v>
      </c>
      <c r="K10" s="3">
        <f t="shared" si="1"/>
        <v>76</v>
      </c>
      <c r="L10" s="4">
        <f t="shared" si="2"/>
        <v>1</v>
      </c>
      <c r="M10" s="5">
        <f t="shared" si="3"/>
        <v>1</v>
      </c>
      <c r="N10" s="6">
        <f t="shared" si="4"/>
        <v>1</v>
      </c>
      <c r="O10" s="66">
        <v>242</v>
      </c>
      <c r="P10" s="66">
        <v>242</v>
      </c>
      <c r="Q10" s="3">
        <f t="shared" si="44"/>
        <v>318</v>
      </c>
      <c r="R10" s="3">
        <f t="shared" si="45"/>
        <v>318</v>
      </c>
      <c r="S10" s="56">
        <f t="shared" si="5"/>
        <v>1</v>
      </c>
      <c r="T10" s="57">
        <f t="shared" si="6"/>
        <v>1</v>
      </c>
      <c r="U10" s="57">
        <f t="shared" si="7"/>
        <v>1</v>
      </c>
      <c r="V10" s="66">
        <v>40</v>
      </c>
      <c r="W10" s="66">
        <v>40</v>
      </c>
      <c r="X10" s="3">
        <f t="shared" si="46"/>
        <v>358</v>
      </c>
      <c r="Y10" s="3">
        <f t="shared" si="47"/>
        <v>358</v>
      </c>
      <c r="Z10" s="56">
        <f t="shared" si="48"/>
        <v>1</v>
      </c>
      <c r="AA10" s="57">
        <f t="shared" si="49"/>
        <v>1</v>
      </c>
      <c r="AB10" s="57">
        <f t="shared" si="8"/>
        <v>1</v>
      </c>
      <c r="AC10" s="20">
        <v>33</v>
      </c>
      <c r="AD10" s="20">
        <v>33</v>
      </c>
      <c r="AE10" s="3">
        <f t="shared" si="50"/>
        <v>391</v>
      </c>
      <c r="AF10" s="3">
        <f t="shared" si="51"/>
        <v>391</v>
      </c>
      <c r="AG10" s="56">
        <f t="shared" si="52"/>
        <v>1</v>
      </c>
      <c r="AH10" s="57">
        <f t="shared" si="53"/>
        <v>1</v>
      </c>
      <c r="AI10" s="57">
        <f t="shared" si="9"/>
        <v>1</v>
      </c>
      <c r="AJ10" s="66">
        <v>0</v>
      </c>
      <c r="AK10" s="66">
        <v>0</v>
      </c>
      <c r="AL10" s="3">
        <f t="shared" si="54"/>
        <v>391</v>
      </c>
      <c r="AM10" s="3">
        <f t="shared" si="55"/>
        <v>391</v>
      </c>
      <c r="AN10" s="56" t="e">
        <f t="shared" si="10"/>
        <v>#DIV/0!</v>
      </c>
      <c r="AO10" s="57">
        <f t="shared" si="11"/>
        <v>1</v>
      </c>
      <c r="AP10" s="57">
        <f t="shared" si="12"/>
        <v>1</v>
      </c>
      <c r="AQ10" s="66">
        <v>323</v>
      </c>
      <c r="AR10" s="66">
        <v>323</v>
      </c>
      <c r="AS10" s="3">
        <f t="shared" si="56"/>
        <v>714</v>
      </c>
      <c r="AT10" s="3">
        <f t="shared" si="57"/>
        <v>714</v>
      </c>
      <c r="AU10" s="56">
        <f t="shared" si="58"/>
        <v>1</v>
      </c>
      <c r="AV10" s="57">
        <f t="shared" si="59"/>
        <v>1</v>
      </c>
      <c r="AW10" s="57">
        <f t="shared" si="13"/>
        <v>1</v>
      </c>
      <c r="AX10" s="66">
        <v>82</v>
      </c>
      <c r="AY10" s="66">
        <v>82</v>
      </c>
      <c r="AZ10" s="3">
        <f t="shared" si="14"/>
        <v>796</v>
      </c>
      <c r="BA10" s="3">
        <f t="shared" si="15"/>
        <v>796</v>
      </c>
      <c r="BB10" s="56">
        <f t="shared" si="16"/>
        <v>1</v>
      </c>
      <c r="BC10" s="57">
        <f t="shared" si="17"/>
        <v>1</v>
      </c>
      <c r="BD10" s="57">
        <f t="shared" si="18"/>
        <v>1</v>
      </c>
      <c r="BE10" s="66">
        <v>24</v>
      </c>
      <c r="BF10" s="66">
        <v>24</v>
      </c>
      <c r="BG10" s="3">
        <f t="shared" si="19"/>
        <v>820</v>
      </c>
      <c r="BH10" s="3">
        <f t="shared" si="20"/>
        <v>820</v>
      </c>
      <c r="BI10" s="56">
        <f t="shared" si="21"/>
        <v>1</v>
      </c>
      <c r="BJ10" s="57">
        <f t="shared" si="22"/>
        <v>1</v>
      </c>
      <c r="BK10" s="57">
        <f t="shared" si="23"/>
        <v>1</v>
      </c>
      <c r="BL10" s="66">
        <v>50</v>
      </c>
      <c r="BM10" s="66">
        <v>50</v>
      </c>
      <c r="BN10" s="3">
        <f t="shared" si="24"/>
        <v>870</v>
      </c>
      <c r="BO10" s="3">
        <f t="shared" si="25"/>
        <v>870</v>
      </c>
      <c r="BP10" s="56">
        <f t="shared" si="26"/>
        <v>1</v>
      </c>
      <c r="BQ10" s="57">
        <f t="shared" si="27"/>
        <v>1</v>
      </c>
      <c r="BR10" s="57">
        <f t="shared" si="28"/>
        <v>1</v>
      </c>
      <c r="BS10" s="66">
        <v>14</v>
      </c>
      <c r="BT10" s="66">
        <v>14</v>
      </c>
      <c r="BU10" s="3">
        <f t="shared" si="29"/>
        <v>884</v>
      </c>
      <c r="BV10" s="3">
        <f t="shared" si="30"/>
        <v>884</v>
      </c>
      <c r="BW10" s="56">
        <f t="shared" si="31"/>
        <v>1</v>
      </c>
      <c r="BX10" s="57">
        <f t="shared" si="32"/>
        <v>1</v>
      </c>
      <c r="BY10" s="57">
        <f t="shared" si="33"/>
        <v>1</v>
      </c>
      <c r="BZ10" s="66"/>
      <c r="CA10" s="66"/>
      <c r="CB10" s="3">
        <f t="shared" si="34"/>
        <v>884</v>
      </c>
      <c r="CC10" s="3">
        <f t="shared" si="35"/>
        <v>884</v>
      </c>
      <c r="CD10" s="56" t="e">
        <f t="shared" si="36"/>
        <v>#DIV/0!</v>
      </c>
      <c r="CE10" s="57">
        <f t="shared" si="37"/>
        <v>1</v>
      </c>
      <c r="CF10" s="57">
        <f t="shared" si="38"/>
        <v>1</v>
      </c>
      <c r="CG10" s="66"/>
      <c r="CH10" s="66"/>
      <c r="CI10" s="3">
        <f t="shared" si="39"/>
        <v>884</v>
      </c>
      <c r="CJ10" s="3">
        <f t="shared" si="40"/>
        <v>884</v>
      </c>
      <c r="CK10" s="56" t="e">
        <f t="shared" si="41"/>
        <v>#DIV/0!</v>
      </c>
      <c r="CL10" s="57">
        <f t="shared" si="42"/>
        <v>1</v>
      </c>
      <c r="CM10" s="57">
        <f t="shared" si="43"/>
        <v>1</v>
      </c>
      <c r="CN10" s="60" t="str">
        <f>IF(CL10&gt;='Calendario PP'!Q7,"Aceptable",IF(CL10&lt;='Calendario PP'!R7,"En riesgo","En progreso"))</f>
        <v>Aceptable</v>
      </c>
    </row>
    <row r="11" spans="1:92" ht="40.5" customHeight="1" x14ac:dyDescent="0.25">
      <c r="A11" s="1">
        <v>5</v>
      </c>
      <c r="B11" s="19" t="s">
        <v>31</v>
      </c>
      <c r="C11" s="62" t="s">
        <v>93</v>
      </c>
      <c r="D11" s="19"/>
      <c r="E11" s="54">
        <v>1</v>
      </c>
      <c r="F11" s="55" t="s">
        <v>55</v>
      </c>
      <c r="G11" s="71"/>
      <c r="H11" s="20">
        <v>74</v>
      </c>
      <c r="I11" s="20">
        <v>74</v>
      </c>
      <c r="J11" s="3">
        <f t="shared" si="0"/>
        <v>74</v>
      </c>
      <c r="K11" s="3">
        <f t="shared" si="1"/>
        <v>74</v>
      </c>
      <c r="L11" s="4">
        <f t="shared" si="2"/>
        <v>1</v>
      </c>
      <c r="M11" s="5">
        <f t="shared" si="3"/>
        <v>1</v>
      </c>
      <c r="N11" s="6">
        <f t="shared" si="4"/>
        <v>1</v>
      </c>
      <c r="O11" s="66">
        <v>152</v>
      </c>
      <c r="P11" s="66">
        <v>152</v>
      </c>
      <c r="Q11" s="3">
        <f t="shared" si="44"/>
        <v>226</v>
      </c>
      <c r="R11" s="3">
        <f t="shared" si="45"/>
        <v>226</v>
      </c>
      <c r="S11" s="56">
        <f t="shared" si="5"/>
        <v>1</v>
      </c>
      <c r="T11" s="57">
        <f t="shared" si="6"/>
        <v>1</v>
      </c>
      <c r="U11" s="57">
        <f t="shared" si="7"/>
        <v>1</v>
      </c>
      <c r="V11" s="66">
        <v>29</v>
      </c>
      <c r="W11" s="66">
        <v>29</v>
      </c>
      <c r="X11" s="3">
        <f t="shared" si="46"/>
        <v>255</v>
      </c>
      <c r="Y11" s="3">
        <f t="shared" si="47"/>
        <v>255</v>
      </c>
      <c r="Z11" s="56">
        <f t="shared" si="48"/>
        <v>1</v>
      </c>
      <c r="AA11" s="57">
        <f t="shared" si="49"/>
        <v>1</v>
      </c>
      <c r="AB11" s="57">
        <f t="shared" si="8"/>
        <v>1</v>
      </c>
      <c r="AC11" s="20">
        <v>29</v>
      </c>
      <c r="AD11" s="20">
        <v>29</v>
      </c>
      <c r="AE11" s="3">
        <f t="shared" si="50"/>
        <v>284</v>
      </c>
      <c r="AF11" s="3">
        <f t="shared" si="51"/>
        <v>284</v>
      </c>
      <c r="AG11" s="56">
        <f t="shared" si="52"/>
        <v>1</v>
      </c>
      <c r="AH11" s="57">
        <f t="shared" si="53"/>
        <v>1</v>
      </c>
      <c r="AI11" s="57">
        <f t="shared" si="9"/>
        <v>1</v>
      </c>
      <c r="AJ11" s="66">
        <v>90</v>
      </c>
      <c r="AK11" s="66">
        <v>90</v>
      </c>
      <c r="AL11" s="3">
        <f t="shared" si="54"/>
        <v>374</v>
      </c>
      <c r="AM11" s="3">
        <f t="shared" si="55"/>
        <v>374</v>
      </c>
      <c r="AN11" s="56">
        <f t="shared" si="10"/>
        <v>1</v>
      </c>
      <c r="AO11" s="57">
        <f t="shared" si="11"/>
        <v>1</v>
      </c>
      <c r="AP11" s="57">
        <f t="shared" si="12"/>
        <v>1</v>
      </c>
      <c r="AQ11" s="66">
        <v>19</v>
      </c>
      <c r="AR11" s="66">
        <v>19</v>
      </c>
      <c r="AS11" s="3">
        <f t="shared" si="56"/>
        <v>393</v>
      </c>
      <c r="AT11" s="3">
        <f t="shared" si="57"/>
        <v>393</v>
      </c>
      <c r="AU11" s="56">
        <f t="shared" si="58"/>
        <v>1</v>
      </c>
      <c r="AV11" s="57">
        <f t="shared" si="59"/>
        <v>1</v>
      </c>
      <c r="AW11" s="57">
        <f t="shared" si="13"/>
        <v>1</v>
      </c>
      <c r="AX11" s="66">
        <v>0</v>
      </c>
      <c r="AY11" s="66">
        <v>0</v>
      </c>
      <c r="AZ11" s="3">
        <f t="shared" si="14"/>
        <v>393</v>
      </c>
      <c r="BA11" s="3">
        <f t="shared" si="15"/>
        <v>393</v>
      </c>
      <c r="BB11" s="56" t="e">
        <f t="shared" si="16"/>
        <v>#DIV/0!</v>
      </c>
      <c r="BC11" s="57">
        <f t="shared" si="17"/>
        <v>1</v>
      </c>
      <c r="BD11" s="57">
        <f t="shared" si="18"/>
        <v>1</v>
      </c>
      <c r="BE11" s="66">
        <v>39</v>
      </c>
      <c r="BF11" s="66">
        <v>39</v>
      </c>
      <c r="BG11" s="3">
        <f t="shared" si="19"/>
        <v>432</v>
      </c>
      <c r="BH11" s="3">
        <f t="shared" si="20"/>
        <v>432</v>
      </c>
      <c r="BI11" s="56">
        <f t="shared" si="21"/>
        <v>1</v>
      </c>
      <c r="BJ11" s="57">
        <f t="shared" si="22"/>
        <v>1</v>
      </c>
      <c r="BK11" s="57">
        <f t="shared" si="23"/>
        <v>1</v>
      </c>
      <c r="BL11" s="66">
        <v>14</v>
      </c>
      <c r="BM11" s="66">
        <v>14</v>
      </c>
      <c r="BN11" s="3">
        <f t="shared" si="24"/>
        <v>446</v>
      </c>
      <c r="BO11" s="3">
        <f t="shared" si="25"/>
        <v>446</v>
      </c>
      <c r="BP11" s="56">
        <f t="shared" si="26"/>
        <v>1</v>
      </c>
      <c r="BQ11" s="57">
        <f t="shared" si="27"/>
        <v>1</v>
      </c>
      <c r="BR11" s="57">
        <f t="shared" si="28"/>
        <v>1</v>
      </c>
      <c r="BS11" s="66">
        <v>116</v>
      </c>
      <c r="BT11" s="66">
        <v>116</v>
      </c>
      <c r="BU11" s="3">
        <f t="shared" si="29"/>
        <v>562</v>
      </c>
      <c r="BV11" s="3">
        <f t="shared" si="30"/>
        <v>562</v>
      </c>
      <c r="BW11" s="56">
        <f t="shared" si="31"/>
        <v>1</v>
      </c>
      <c r="BX11" s="57">
        <f t="shared" si="32"/>
        <v>1</v>
      </c>
      <c r="BY11" s="57">
        <f t="shared" si="33"/>
        <v>1</v>
      </c>
      <c r="BZ11" s="66"/>
      <c r="CA11" s="66"/>
      <c r="CB11" s="3">
        <f t="shared" si="34"/>
        <v>562</v>
      </c>
      <c r="CC11" s="3">
        <f t="shared" si="35"/>
        <v>562</v>
      </c>
      <c r="CD11" s="56" t="e">
        <f t="shared" si="36"/>
        <v>#DIV/0!</v>
      </c>
      <c r="CE11" s="57">
        <f t="shared" si="37"/>
        <v>1</v>
      </c>
      <c r="CF11" s="57">
        <f t="shared" si="38"/>
        <v>1</v>
      </c>
      <c r="CG11" s="66"/>
      <c r="CH11" s="66"/>
      <c r="CI11" s="3">
        <f t="shared" si="39"/>
        <v>562</v>
      </c>
      <c r="CJ11" s="3">
        <f t="shared" si="40"/>
        <v>562</v>
      </c>
      <c r="CK11" s="56" t="e">
        <f t="shared" si="41"/>
        <v>#DIV/0!</v>
      </c>
      <c r="CL11" s="57">
        <f t="shared" si="42"/>
        <v>1</v>
      </c>
      <c r="CM11" s="57">
        <f t="shared" si="43"/>
        <v>1</v>
      </c>
      <c r="CN11" s="60" t="str">
        <f>IF(CL11&gt;='Calendario PP'!Q8,"Aceptable",IF(CL11&lt;='Calendario PP'!R8,"En riesgo","En progreso"))</f>
        <v>Aceptable</v>
      </c>
    </row>
    <row r="12" spans="1:92" ht="40.5" customHeight="1" x14ac:dyDescent="0.25">
      <c r="A12" s="1">
        <v>6</v>
      </c>
      <c r="B12" s="19" t="s">
        <v>31</v>
      </c>
      <c r="C12" s="62" t="s">
        <v>32</v>
      </c>
      <c r="D12" s="19"/>
      <c r="E12" s="54">
        <v>1</v>
      </c>
      <c r="F12" s="55" t="s">
        <v>55</v>
      </c>
      <c r="G12" s="71"/>
      <c r="H12" s="20">
        <v>92</v>
      </c>
      <c r="I12" s="20">
        <v>92</v>
      </c>
      <c r="J12" s="3">
        <f t="shared" si="0"/>
        <v>92</v>
      </c>
      <c r="K12" s="3">
        <f t="shared" si="1"/>
        <v>92</v>
      </c>
      <c r="L12" s="4">
        <f t="shared" si="2"/>
        <v>1</v>
      </c>
      <c r="M12" s="5">
        <f t="shared" si="3"/>
        <v>1</v>
      </c>
      <c r="N12" s="6">
        <f t="shared" si="4"/>
        <v>1</v>
      </c>
      <c r="O12" s="66">
        <v>6</v>
      </c>
      <c r="P12" s="66">
        <v>6</v>
      </c>
      <c r="Q12" s="3">
        <f t="shared" si="44"/>
        <v>98</v>
      </c>
      <c r="R12" s="3">
        <f t="shared" si="45"/>
        <v>98</v>
      </c>
      <c r="S12" s="56">
        <f t="shared" si="5"/>
        <v>1</v>
      </c>
      <c r="T12" s="57">
        <f t="shared" si="6"/>
        <v>1</v>
      </c>
      <c r="U12" s="57">
        <f t="shared" si="7"/>
        <v>1</v>
      </c>
      <c r="V12" s="66">
        <v>222</v>
      </c>
      <c r="W12" s="66">
        <v>222</v>
      </c>
      <c r="X12" s="3">
        <f t="shared" si="46"/>
        <v>320</v>
      </c>
      <c r="Y12" s="3">
        <f t="shared" si="47"/>
        <v>320</v>
      </c>
      <c r="Z12" s="56">
        <f t="shared" si="48"/>
        <v>1</v>
      </c>
      <c r="AA12" s="57">
        <f t="shared" si="49"/>
        <v>1</v>
      </c>
      <c r="AB12" s="57">
        <f t="shared" si="8"/>
        <v>1</v>
      </c>
      <c r="AC12" s="20">
        <v>101</v>
      </c>
      <c r="AD12" s="20">
        <v>101</v>
      </c>
      <c r="AE12" s="3">
        <f t="shared" si="50"/>
        <v>421</v>
      </c>
      <c r="AF12" s="3">
        <f t="shared" si="51"/>
        <v>421</v>
      </c>
      <c r="AG12" s="56">
        <f t="shared" si="52"/>
        <v>1</v>
      </c>
      <c r="AH12" s="57">
        <f t="shared" si="53"/>
        <v>1</v>
      </c>
      <c r="AI12" s="57">
        <f t="shared" si="9"/>
        <v>1</v>
      </c>
      <c r="AJ12" s="66">
        <v>50</v>
      </c>
      <c r="AK12" s="66">
        <v>50</v>
      </c>
      <c r="AL12" s="3">
        <f t="shared" si="54"/>
        <v>471</v>
      </c>
      <c r="AM12" s="3">
        <f t="shared" si="55"/>
        <v>471</v>
      </c>
      <c r="AN12" s="56">
        <f t="shared" si="10"/>
        <v>1</v>
      </c>
      <c r="AO12" s="57">
        <f t="shared" si="11"/>
        <v>1</v>
      </c>
      <c r="AP12" s="57">
        <f t="shared" si="12"/>
        <v>1</v>
      </c>
      <c r="AQ12" s="66">
        <v>51</v>
      </c>
      <c r="AR12" s="66">
        <v>51</v>
      </c>
      <c r="AS12" s="3">
        <f t="shared" si="56"/>
        <v>522</v>
      </c>
      <c r="AT12" s="3">
        <f t="shared" si="57"/>
        <v>522</v>
      </c>
      <c r="AU12" s="56">
        <f t="shared" si="58"/>
        <v>1</v>
      </c>
      <c r="AV12" s="57">
        <f t="shared" si="59"/>
        <v>1</v>
      </c>
      <c r="AW12" s="57">
        <f t="shared" si="13"/>
        <v>1</v>
      </c>
      <c r="AX12" s="66">
        <v>67</v>
      </c>
      <c r="AY12" s="66">
        <v>67</v>
      </c>
      <c r="AZ12" s="3">
        <f t="shared" si="14"/>
        <v>589</v>
      </c>
      <c r="BA12" s="3">
        <f t="shared" si="15"/>
        <v>589</v>
      </c>
      <c r="BB12" s="56">
        <f t="shared" si="16"/>
        <v>1</v>
      </c>
      <c r="BC12" s="57">
        <f t="shared" si="17"/>
        <v>1</v>
      </c>
      <c r="BD12" s="57">
        <f t="shared" si="18"/>
        <v>1</v>
      </c>
      <c r="BE12" s="66">
        <v>150</v>
      </c>
      <c r="BF12" s="66">
        <v>150</v>
      </c>
      <c r="BG12" s="3">
        <f t="shared" si="19"/>
        <v>739</v>
      </c>
      <c r="BH12" s="3">
        <f t="shared" si="20"/>
        <v>739</v>
      </c>
      <c r="BI12" s="56">
        <f t="shared" si="21"/>
        <v>1</v>
      </c>
      <c r="BJ12" s="57">
        <f t="shared" si="22"/>
        <v>1</v>
      </c>
      <c r="BK12" s="57">
        <f t="shared" si="23"/>
        <v>1</v>
      </c>
      <c r="BL12" s="66">
        <v>110</v>
      </c>
      <c r="BM12" s="66">
        <v>110</v>
      </c>
      <c r="BN12" s="3">
        <f t="shared" si="24"/>
        <v>849</v>
      </c>
      <c r="BO12" s="3">
        <f t="shared" si="25"/>
        <v>849</v>
      </c>
      <c r="BP12" s="56">
        <f t="shared" si="26"/>
        <v>1</v>
      </c>
      <c r="BQ12" s="57">
        <f t="shared" si="27"/>
        <v>1</v>
      </c>
      <c r="BR12" s="57">
        <f t="shared" si="28"/>
        <v>1</v>
      </c>
      <c r="BS12" s="66">
        <v>130</v>
      </c>
      <c r="BT12" s="66">
        <v>130</v>
      </c>
      <c r="BU12" s="3">
        <f t="shared" si="29"/>
        <v>979</v>
      </c>
      <c r="BV12" s="3">
        <f t="shared" si="30"/>
        <v>979</v>
      </c>
      <c r="BW12" s="56">
        <f t="shared" si="31"/>
        <v>1</v>
      </c>
      <c r="BX12" s="57">
        <f t="shared" si="32"/>
        <v>1</v>
      </c>
      <c r="BY12" s="57">
        <f t="shared" si="33"/>
        <v>1</v>
      </c>
      <c r="BZ12" s="66"/>
      <c r="CA12" s="66"/>
      <c r="CB12" s="3">
        <f t="shared" si="34"/>
        <v>979</v>
      </c>
      <c r="CC12" s="3">
        <f t="shared" si="35"/>
        <v>979</v>
      </c>
      <c r="CD12" s="56" t="e">
        <f t="shared" si="36"/>
        <v>#DIV/0!</v>
      </c>
      <c r="CE12" s="57">
        <f t="shared" si="37"/>
        <v>1</v>
      </c>
      <c r="CF12" s="57">
        <f t="shared" si="38"/>
        <v>1</v>
      </c>
      <c r="CG12" s="66"/>
      <c r="CH12" s="66"/>
      <c r="CI12" s="3">
        <f t="shared" si="39"/>
        <v>979</v>
      </c>
      <c r="CJ12" s="3">
        <f t="shared" si="40"/>
        <v>979</v>
      </c>
      <c r="CK12" s="56" t="e">
        <f t="shared" si="41"/>
        <v>#DIV/0!</v>
      </c>
      <c r="CL12" s="57">
        <f t="shared" si="42"/>
        <v>1</v>
      </c>
      <c r="CM12" s="57">
        <f t="shared" si="43"/>
        <v>1</v>
      </c>
      <c r="CN12" s="60" t="str">
        <f>IF(CL12&gt;='Calendario PP'!Q9,"Aceptable",IF(CL12&lt;='Calendario PP'!R9,"En riesgo","En progreso"))</f>
        <v>Aceptable</v>
      </c>
    </row>
    <row r="13" spans="1:92" ht="40.5" customHeight="1" x14ac:dyDescent="0.25">
      <c r="A13" s="1">
        <v>7</v>
      </c>
      <c r="B13" s="19" t="s">
        <v>31</v>
      </c>
      <c r="C13" s="62" t="s">
        <v>43</v>
      </c>
      <c r="D13" s="19"/>
      <c r="E13" s="54">
        <v>1</v>
      </c>
      <c r="F13" s="55" t="s">
        <v>55</v>
      </c>
      <c r="G13" s="71"/>
      <c r="H13" s="20">
        <v>90</v>
      </c>
      <c r="I13" s="20">
        <v>90</v>
      </c>
      <c r="J13" s="3">
        <f t="shared" si="0"/>
        <v>90</v>
      </c>
      <c r="K13" s="3">
        <f t="shared" si="1"/>
        <v>90</v>
      </c>
      <c r="L13" s="4">
        <f t="shared" si="2"/>
        <v>1</v>
      </c>
      <c r="M13" s="5">
        <f t="shared" si="3"/>
        <v>1</v>
      </c>
      <c r="N13" s="6">
        <f t="shared" si="4"/>
        <v>1</v>
      </c>
      <c r="O13" s="66">
        <v>6</v>
      </c>
      <c r="P13" s="66">
        <v>6</v>
      </c>
      <c r="Q13" s="3">
        <f t="shared" si="44"/>
        <v>96</v>
      </c>
      <c r="R13" s="3">
        <f t="shared" si="45"/>
        <v>96</v>
      </c>
      <c r="S13" s="56">
        <f t="shared" si="5"/>
        <v>1</v>
      </c>
      <c r="T13" s="57">
        <f t="shared" si="6"/>
        <v>1</v>
      </c>
      <c r="U13" s="57">
        <f t="shared" si="7"/>
        <v>1</v>
      </c>
      <c r="V13" s="66">
        <v>213</v>
      </c>
      <c r="W13" s="66">
        <v>213</v>
      </c>
      <c r="X13" s="3">
        <f t="shared" si="46"/>
        <v>309</v>
      </c>
      <c r="Y13" s="3">
        <f t="shared" si="47"/>
        <v>309</v>
      </c>
      <c r="Z13" s="56">
        <f t="shared" si="48"/>
        <v>1</v>
      </c>
      <c r="AA13" s="57">
        <f t="shared" si="49"/>
        <v>1</v>
      </c>
      <c r="AB13" s="57">
        <f t="shared" si="8"/>
        <v>1</v>
      </c>
      <c r="AC13" s="20">
        <v>57</v>
      </c>
      <c r="AD13" s="20">
        <v>57</v>
      </c>
      <c r="AE13" s="3">
        <f t="shared" si="50"/>
        <v>366</v>
      </c>
      <c r="AF13" s="3">
        <f t="shared" si="51"/>
        <v>366</v>
      </c>
      <c r="AG13" s="56">
        <f t="shared" si="52"/>
        <v>1</v>
      </c>
      <c r="AH13" s="57">
        <f t="shared" si="53"/>
        <v>1</v>
      </c>
      <c r="AI13" s="57">
        <f t="shared" si="9"/>
        <v>1</v>
      </c>
      <c r="AJ13" s="66">
        <v>39</v>
      </c>
      <c r="AK13" s="66">
        <v>39</v>
      </c>
      <c r="AL13" s="3">
        <f t="shared" si="54"/>
        <v>405</v>
      </c>
      <c r="AM13" s="3">
        <f t="shared" si="55"/>
        <v>405</v>
      </c>
      <c r="AN13" s="56">
        <f t="shared" si="10"/>
        <v>1</v>
      </c>
      <c r="AO13" s="57">
        <f t="shared" si="11"/>
        <v>1</v>
      </c>
      <c r="AP13" s="57">
        <f t="shared" si="12"/>
        <v>1</v>
      </c>
      <c r="AQ13" s="66">
        <v>51</v>
      </c>
      <c r="AR13" s="66">
        <v>51</v>
      </c>
      <c r="AS13" s="3">
        <f t="shared" si="56"/>
        <v>456</v>
      </c>
      <c r="AT13" s="3">
        <f t="shared" si="57"/>
        <v>456</v>
      </c>
      <c r="AU13" s="56">
        <f t="shared" si="58"/>
        <v>1</v>
      </c>
      <c r="AV13" s="57">
        <f t="shared" si="59"/>
        <v>1</v>
      </c>
      <c r="AW13" s="57">
        <f t="shared" si="13"/>
        <v>1</v>
      </c>
      <c r="AX13" s="66">
        <v>0</v>
      </c>
      <c r="AY13" s="66">
        <v>0</v>
      </c>
      <c r="AZ13" s="3">
        <f t="shared" si="14"/>
        <v>456</v>
      </c>
      <c r="BA13" s="3">
        <f t="shared" si="15"/>
        <v>456</v>
      </c>
      <c r="BB13" s="56" t="e">
        <f t="shared" si="16"/>
        <v>#DIV/0!</v>
      </c>
      <c r="BC13" s="57">
        <f t="shared" si="17"/>
        <v>1</v>
      </c>
      <c r="BD13" s="57">
        <f t="shared" si="18"/>
        <v>1</v>
      </c>
      <c r="BE13" s="66">
        <v>40</v>
      </c>
      <c r="BF13" s="66">
        <v>40</v>
      </c>
      <c r="BG13" s="3">
        <f t="shared" si="19"/>
        <v>496</v>
      </c>
      <c r="BH13" s="3">
        <f t="shared" si="20"/>
        <v>496</v>
      </c>
      <c r="BI13" s="56">
        <f t="shared" si="21"/>
        <v>1</v>
      </c>
      <c r="BJ13" s="57">
        <f t="shared" si="22"/>
        <v>1</v>
      </c>
      <c r="BK13" s="57">
        <f t="shared" si="23"/>
        <v>1</v>
      </c>
      <c r="BL13" s="66">
        <v>70</v>
      </c>
      <c r="BM13" s="66">
        <v>70</v>
      </c>
      <c r="BN13" s="3">
        <f t="shared" si="24"/>
        <v>566</v>
      </c>
      <c r="BO13" s="3">
        <f t="shared" si="25"/>
        <v>566</v>
      </c>
      <c r="BP13" s="56">
        <f t="shared" si="26"/>
        <v>1</v>
      </c>
      <c r="BQ13" s="57">
        <f t="shared" si="27"/>
        <v>1</v>
      </c>
      <c r="BR13" s="57">
        <f t="shared" si="28"/>
        <v>1</v>
      </c>
      <c r="BS13" s="66">
        <v>50</v>
      </c>
      <c r="BT13" s="66">
        <v>50</v>
      </c>
      <c r="BU13" s="3">
        <f t="shared" si="29"/>
        <v>616</v>
      </c>
      <c r="BV13" s="3">
        <f t="shared" si="30"/>
        <v>616</v>
      </c>
      <c r="BW13" s="56">
        <f t="shared" si="31"/>
        <v>1</v>
      </c>
      <c r="BX13" s="57">
        <f t="shared" si="32"/>
        <v>1</v>
      </c>
      <c r="BY13" s="57">
        <f t="shared" si="33"/>
        <v>1</v>
      </c>
      <c r="BZ13" s="66"/>
      <c r="CA13" s="66"/>
      <c r="CB13" s="3">
        <f t="shared" si="34"/>
        <v>616</v>
      </c>
      <c r="CC13" s="3">
        <f t="shared" si="35"/>
        <v>616</v>
      </c>
      <c r="CD13" s="56" t="e">
        <f t="shared" si="36"/>
        <v>#DIV/0!</v>
      </c>
      <c r="CE13" s="57">
        <f t="shared" si="37"/>
        <v>1</v>
      </c>
      <c r="CF13" s="57">
        <f t="shared" si="38"/>
        <v>1</v>
      </c>
      <c r="CG13" s="66"/>
      <c r="CH13" s="66"/>
      <c r="CI13" s="3">
        <f t="shared" si="39"/>
        <v>616</v>
      </c>
      <c r="CJ13" s="3">
        <f t="shared" si="40"/>
        <v>616</v>
      </c>
      <c r="CK13" s="56" t="e">
        <f t="shared" si="41"/>
        <v>#DIV/0!</v>
      </c>
      <c r="CL13" s="57">
        <f t="shared" si="42"/>
        <v>1</v>
      </c>
      <c r="CM13" s="57">
        <f t="shared" si="43"/>
        <v>1</v>
      </c>
      <c r="CN13" s="60" t="str">
        <f>IF(CL13&gt;='Calendario PP'!Q10,"Aceptable",IF(CL13&lt;='Calendario PP'!R10,"En riesgo","En progreso"))</f>
        <v>Aceptable</v>
      </c>
    </row>
    <row r="14" spans="1:92" ht="40.5" customHeight="1" x14ac:dyDescent="0.25">
      <c r="A14" s="1">
        <v>8</v>
      </c>
      <c r="B14" s="19" t="s">
        <v>31</v>
      </c>
      <c r="C14" s="62" t="s">
        <v>42</v>
      </c>
      <c r="D14" s="19"/>
      <c r="E14" s="54">
        <v>1</v>
      </c>
      <c r="F14" s="55" t="s">
        <v>55</v>
      </c>
      <c r="G14" s="71"/>
      <c r="H14" s="20">
        <v>2</v>
      </c>
      <c r="I14" s="20">
        <v>2</v>
      </c>
      <c r="J14" s="3">
        <f t="shared" si="0"/>
        <v>2</v>
      </c>
      <c r="K14" s="3">
        <f t="shared" si="1"/>
        <v>2</v>
      </c>
      <c r="L14" s="4">
        <f t="shared" si="2"/>
        <v>1</v>
      </c>
      <c r="M14" s="5">
        <f t="shared" si="3"/>
        <v>1</v>
      </c>
      <c r="N14" s="6">
        <f t="shared" si="4"/>
        <v>1</v>
      </c>
      <c r="O14" s="66">
        <v>0</v>
      </c>
      <c r="P14" s="66">
        <v>0</v>
      </c>
      <c r="Q14" s="3">
        <f t="shared" si="44"/>
        <v>2</v>
      </c>
      <c r="R14" s="3">
        <f t="shared" si="45"/>
        <v>2</v>
      </c>
      <c r="S14" s="56" t="e">
        <f t="shared" si="5"/>
        <v>#DIV/0!</v>
      </c>
      <c r="T14" s="57">
        <f t="shared" si="6"/>
        <v>1</v>
      </c>
      <c r="U14" s="57">
        <f t="shared" si="7"/>
        <v>1</v>
      </c>
      <c r="V14" s="66">
        <v>9</v>
      </c>
      <c r="W14" s="66">
        <v>9</v>
      </c>
      <c r="X14" s="3">
        <f t="shared" si="46"/>
        <v>11</v>
      </c>
      <c r="Y14" s="3">
        <f t="shared" si="47"/>
        <v>11</v>
      </c>
      <c r="Z14" s="56">
        <f t="shared" si="48"/>
        <v>1</v>
      </c>
      <c r="AA14" s="57">
        <f t="shared" si="49"/>
        <v>1</v>
      </c>
      <c r="AB14" s="57">
        <f t="shared" si="8"/>
        <v>1</v>
      </c>
      <c r="AC14" s="20">
        <v>2</v>
      </c>
      <c r="AD14" s="20">
        <v>2</v>
      </c>
      <c r="AE14" s="3">
        <f t="shared" si="50"/>
        <v>13</v>
      </c>
      <c r="AF14" s="3">
        <f t="shared" si="51"/>
        <v>13</v>
      </c>
      <c r="AG14" s="56">
        <f t="shared" si="52"/>
        <v>1</v>
      </c>
      <c r="AH14" s="57">
        <f t="shared" si="53"/>
        <v>1</v>
      </c>
      <c r="AI14" s="57">
        <f t="shared" si="9"/>
        <v>1</v>
      </c>
      <c r="AJ14" s="66">
        <v>11</v>
      </c>
      <c r="AK14" s="66">
        <v>11</v>
      </c>
      <c r="AL14" s="3">
        <f t="shared" si="54"/>
        <v>24</v>
      </c>
      <c r="AM14" s="3">
        <f t="shared" si="55"/>
        <v>24</v>
      </c>
      <c r="AN14" s="56">
        <f t="shared" si="10"/>
        <v>1</v>
      </c>
      <c r="AO14" s="57">
        <f t="shared" si="11"/>
        <v>1</v>
      </c>
      <c r="AP14" s="57">
        <f t="shared" si="12"/>
        <v>1</v>
      </c>
      <c r="AQ14" s="66">
        <v>0</v>
      </c>
      <c r="AR14" s="66">
        <v>0</v>
      </c>
      <c r="AS14" s="3">
        <f t="shared" si="56"/>
        <v>24</v>
      </c>
      <c r="AT14" s="3">
        <f t="shared" si="57"/>
        <v>24</v>
      </c>
      <c r="AU14" s="56" t="e">
        <f t="shared" si="58"/>
        <v>#DIV/0!</v>
      </c>
      <c r="AV14" s="57">
        <f t="shared" si="59"/>
        <v>1</v>
      </c>
      <c r="AW14" s="57">
        <f t="shared" si="13"/>
        <v>1</v>
      </c>
      <c r="AX14" s="66">
        <v>25</v>
      </c>
      <c r="AY14" s="66">
        <v>25</v>
      </c>
      <c r="AZ14" s="3">
        <f t="shared" si="14"/>
        <v>49</v>
      </c>
      <c r="BA14" s="3">
        <f t="shared" si="15"/>
        <v>49</v>
      </c>
      <c r="BB14" s="56">
        <f t="shared" si="16"/>
        <v>1</v>
      </c>
      <c r="BC14" s="57">
        <f t="shared" si="17"/>
        <v>1</v>
      </c>
      <c r="BD14" s="57">
        <f t="shared" si="18"/>
        <v>1</v>
      </c>
      <c r="BE14" s="66">
        <v>110</v>
      </c>
      <c r="BF14" s="66">
        <v>110</v>
      </c>
      <c r="BG14" s="3">
        <f t="shared" si="19"/>
        <v>159</v>
      </c>
      <c r="BH14" s="3">
        <f t="shared" si="20"/>
        <v>159</v>
      </c>
      <c r="BI14" s="56">
        <f t="shared" si="21"/>
        <v>1</v>
      </c>
      <c r="BJ14" s="57">
        <f t="shared" si="22"/>
        <v>1</v>
      </c>
      <c r="BK14" s="57">
        <f t="shared" si="23"/>
        <v>1</v>
      </c>
      <c r="BL14" s="66">
        <v>40</v>
      </c>
      <c r="BM14" s="66">
        <v>40</v>
      </c>
      <c r="BN14" s="3">
        <f t="shared" si="24"/>
        <v>199</v>
      </c>
      <c r="BO14" s="3">
        <f t="shared" si="25"/>
        <v>199</v>
      </c>
      <c r="BP14" s="56">
        <f t="shared" si="26"/>
        <v>1</v>
      </c>
      <c r="BQ14" s="57">
        <f t="shared" si="27"/>
        <v>1</v>
      </c>
      <c r="BR14" s="57">
        <f t="shared" si="28"/>
        <v>1</v>
      </c>
      <c r="BS14" s="66">
        <v>80</v>
      </c>
      <c r="BT14" s="66">
        <v>80</v>
      </c>
      <c r="BU14" s="3">
        <f t="shared" si="29"/>
        <v>279</v>
      </c>
      <c r="BV14" s="3">
        <f t="shared" si="30"/>
        <v>279</v>
      </c>
      <c r="BW14" s="56">
        <f t="shared" si="31"/>
        <v>1</v>
      </c>
      <c r="BX14" s="57">
        <f t="shared" si="32"/>
        <v>1</v>
      </c>
      <c r="BY14" s="57">
        <f t="shared" si="33"/>
        <v>1</v>
      </c>
      <c r="BZ14" s="66"/>
      <c r="CA14" s="66"/>
      <c r="CB14" s="3">
        <f t="shared" si="34"/>
        <v>279</v>
      </c>
      <c r="CC14" s="3">
        <f t="shared" si="35"/>
        <v>279</v>
      </c>
      <c r="CD14" s="56" t="e">
        <f t="shared" si="36"/>
        <v>#DIV/0!</v>
      </c>
      <c r="CE14" s="57">
        <f t="shared" si="37"/>
        <v>1</v>
      </c>
      <c r="CF14" s="57">
        <f t="shared" si="38"/>
        <v>1</v>
      </c>
      <c r="CG14" s="66"/>
      <c r="CH14" s="66"/>
      <c r="CI14" s="3">
        <f t="shared" si="39"/>
        <v>279</v>
      </c>
      <c r="CJ14" s="3">
        <f t="shared" si="40"/>
        <v>279</v>
      </c>
      <c r="CK14" s="56" t="e">
        <f t="shared" si="41"/>
        <v>#DIV/0!</v>
      </c>
      <c r="CL14" s="57">
        <f t="shared" si="42"/>
        <v>1</v>
      </c>
      <c r="CM14" s="57">
        <f t="shared" si="43"/>
        <v>1</v>
      </c>
      <c r="CN14" s="60" t="str">
        <f>IF(CL14&gt;='Calendario PP'!Q11,"Aceptable",IF(CL14&lt;='Calendario PP'!R11,"En riesgo","En progreso"))</f>
        <v>Aceptable</v>
      </c>
    </row>
    <row r="15" spans="1:92" ht="40.5" customHeight="1" x14ac:dyDescent="0.25">
      <c r="A15" s="1">
        <v>9</v>
      </c>
      <c r="B15" s="19" t="s">
        <v>31</v>
      </c>
      <c r="C15" s="62" t="s">
        <v>50</v>
      </c>
      <c r="D15" s="19"/>
      <c r="E15" s="54">
        <v>1</v>
      </c>
      <c r="F15" s="55" t="s">
        <v>55</v>
      </c>
      <c r="G15" s="71"/>
      <c r="H15" s="20">
        <v>2</v>
      </c>
      <c r="I15" s="20">
        <v>2</v>
      </c>
      <c r="J15" s="3">
        <f t="shared" si="0"/>
        <v>2</v>
      </c>
      <c r="K15" s="3">
        <f t="shared" si="1"/>
        <v>2</v>
      </c>
      <c r="L15" s="4">
        <f t="shared" si="2"/>
        <v>1</v>
      </c>
      <c r="M15" s="5">
        <f t="shared" si="3"/>
        <v>1</v>
      </c>
      <c r="N15" s="6">
        <f t="shared" si="4"/>
        <v>1</v>
      </c>
      <c r="O15" s="66">
        <v>12</v>
      </c>
      <c r="P15" s="66">
        <v>12</v>
      </c>
      <c r="Q15" s="3">
        <f t="shared" si="44"/>
        <v>14</v>
      </c>
      <c r="R15" s="3">
        <f t="shared" si="45"/>
        <v>14</v>
      </c>
      <c r="S15" s="56">
        <f t="shared" si="5"/>
        <v>1</v>
      </c>
      <c r="T15" s="57">
        <f t="shared" si="6"/>
        <v>1</v>
      </c>
      <c r="U15" s="57">
        <f t="shared" si="7"/>
        <v>1</v>
      </c>
      <c r="V15" s="66">
        <v>11</v>
      </c>
      <c r="W15" s="66">
        <v>11</v>
      </c>
      <c r="X15" s="3">
        <f t="shared" si="46"/>
        <v>25</v>
      </c>
      <c r="Y15" s="3">
        <f t="shared" si="47"/>
        <v>25</v>
      </c>
      <c r="Z15" s="56">
        <f t="shared" si="48"/>
        <v>1</v>
      </c>
      <c r="AA15" s="57">
        <f t="shared" si="49"/>
        <v>1</v>
      </c>
      <c r="AB15" s="57">
        <f t="shared" si="8"/>
        <v>1</v>
      </c>
      <c r="AC15" s="20">
        <v>5</v>
      </c>
      <c r="AD15" s="20">
        <v>5</v>
      </c>
      <c r="AE15" s="3">
        <f t="shared" si="50"/>
        <v>30</v>
      </c>
      <c r="AF15" s="3">
        <f t="shared" si="51"/>
        <v>30</v>
      </c>
      <c r="AG15" s="56">
        <f t="shared" si="52"/>
        <v>1</v>
      </c>
      <c r="AH15" s="57">
        <f t="shared" si="53"/>
        <v>1</v>
      </c>
      <c r="AI15" s="57">
        <f t="shared" si="9"/>
        <v>1</v>
      </c>
      <c r="AJ15" s="66">
        <v>10</v>
      </c>
      <c r="AK15" s="66">
        <v>10</v>
      </c>
      <c r="AL15" s="3">
        <f t="shared" si="54"/>
        <v>40</v>
      </c>
      <c r="AM15" s="3">
        <f t="shared" si="55"/>
        <v>40</v>
      </c>
      <c r="AN15" s="56">
        <f t="shared" si="10"/>
        <v>1</v>
      </c>
      <c r="AO15" s="57">
        <f t="shared" si="11"/>
        <v>1</v>
      </c>
      <c r="AP15" s="57">
        <f t="shared" si="12"/>
        <v>1</v>
      </c>
      <c r="AQ15" s="66">
        <v>47</v>
      </c>
      <c r="AR15" s="66">
        <v>47</v>
      </c>
      <c r="AS15" s="3">
        <f t="shared" si="56"/>
        <v>87</v>
      </c>
      <c r="AT15" s="3">
        <f t="shared" si="57"/>
        <v>87</v>
      </c>
      <c r="AU15" s="56">
        <f t="shared" si="58"/>
        <v>1</v>
      </c>
      <c r="AV15" s="57">
        <f t="shared" si="59"/>
        <v>1</v>
      </c>
      <c r="AW15" s="57">
        <f t="shared" si="13"/>
        <v>1</v>
      </c>
      <c r="AX15" s="66">
        <v>59</v>
      </c>
      <c r="AY15" s="66">
        <v>59</v>
      </c>
      <c r="AZ15" s="3">
        <f t="shared" si="14"/>
        <v>146</v>
      </c>
      <c r="BA15" s="3">
        <f t="shared" si="15"/>
        <v>146</v>
      </c>
      <c r="BB15" s="56">
        <f t="shared" si="16"/>
        <v>1</v>
      </c>
      <c r="BC15" s="57">
        <f t="shared" si="17"/>
        <v>1</v>
      </c>
      <c r="BD15" s="57">
        <f t="shared" si="18"/>
        <v>1</v>
      </c>
      <c r="BE15" s="66">
        <v>35</v>
      </c>
      <c r="BF15" s="66">
        <v>35</v>
      </c>
      <c r="BG15" s="3">
        <f t="shared" si="19"/>
        <v>181</v>
      </c>
      <c r="BH15" s="3">
        <f t="shared" si="20"/>
        <v>181</v>
      </c>
      <c r="BI15" s="56">
        <f t="shared" si="21"/>
        <v>1</v>
      </c>
      <c r="BJ15" s="57">
        <f t="shared" si="22"/>
        <v>1</v>
      </c>
      <c r="BK15" s="57">
        <f t="shared" si="23"/>
        <v>1</v>
      </c>
      <c r="BL15" s="66">
        <v>34</v>
      </c>
      <c r="BM15" s="66">
        <v>34</v>
      </c>
      <c r="BN15" s="3">
        <f t="shared" si="24"/>
        <v>215</v>
      </c>
      <c r="BO15" s="3">
        <f t="shared" si="25"/>
        <v>215</v>
      </c>
      <c r="BP15" s="56">
        <f t="shared" si="26"/>
        <v>1</v>
      </c>
      <c r="BQ15" s="57">
        <f t="shared" si="27"/>
        <v>1</v>
      </c>
      <c r="BR15" s="57">
        <f t="shared" si="28"/>
        <v>1</v>
      </c>
      <c r="BS15" s="66">
        <v>2</v>
      </c>
      <c r="BT15" s="66">
        <v>2</v>
      </c>
      <c r="BU15" s="3">
        <f t="shared" si="29"/>
        <v>217</v>
      </c>
      <c r="BV15" s="3">
        <f t="shared" si="30"/>
        <v>217</v>
      </c>
      <c r="BW15" s="56">
        <f t="shared" si="31"/>
        <v>1</v>
      </c>
      <c r="BX15" s="57">
        <f t="shared" si="32"/>
        <v>1</v>
      </c>
      <c r="BY15" s="57">
        <f t="shared" si="33"/>
        <v>1</v>
      </c>
      <c r="BZ15" s="66"/>
      <c r="CA15" s="66"/>
      <c r="CB15" s="3">
        <f t="shared" si="34"/>
        <v>217</v>
      </c>
      <c r="CC15" s="3">
        <f t="shared" si="35"/>
        <v>217</v>
      </c>
      <c r="CD15" s="56" t="e">
        <f t="shared" si="36"/>
        <v>#DIV/0!</v>
      </c>
      <c r="CE15" s="57">
        <f t="shared" si="37"/>
        <v>1</v>
      </c>
      <c r="CF15" s="57">
        <f t="shared" si="38"/>
        <v>1</v>
      </c>
      <c r="CG15" s="66"/>
      <c r="CH15" s="66"/>
      <c r="CI15" s="3">
        <f t="shared" si="39"/>
        <v>217</v>
      </c>
      <c r="CJ15" s="3">
        <f t="shared" si="40"/>
        <v>217</v>
      </c>
      <c r="CK15" s="56" t="e">
        <f t="shared" si="41"/>
        <v>#DIV/0!</v>
      </c>
      <c r="CL15" s="57">
        <f t="shared" si="42"/>
        <v>1</v>
      </c>
      <c r="CM15" s="57">
        <f t="shared" si="43"/>
        <v>1</v>
      </c>
      <c r="CN15" s="60" t="str">
        <f>IF(CL15&gt;='Calendario PP'!Q12,"Aceptable",IF(CL15&lt;='Calendario PP'!R12,"En riesgo","En progreso"))</f>
        <v>Aceptable</v>
      </c>
    </row>
    <row r="16" spans="1:92" ht="40.5" customHeight="1" x14ac:dyDescent="0.25">
      <c r="A16" s="1">
        <v>10</v>
      </c>
      <c r="B16" s="19" t="s">
        <v>31</v>
      </c>
      <c r="C16" s="62" t="s">
        <v>103</v>
      </c>
      <c r="D16" s="19"/>
      <c r="E16" s="54">
        <v>1</v>
      </c>
      <c r="F16" s="55" t="s">
        <v>55</v>
      </c>
      <c r="G16" s="71"/>
      <c r="H16" s="20">
        <v>2</v>
      </c>
      <c r="I16" s="20">
        <v>2</v>
      </c>
      <c r="J16" s="3">
        <f t="shared" si="0"/>
        <v>2</v>
      </c>
      <c r="K16" s="3">
        <f t="shared" si="1"/>
        <v>2</v>
      </c>
      <c r="L16" s="4">
        <f t="shared" si="2"/>
        <v>1</v>
      </c>
      <c r="M16" s="5">
        <f t="shared" si="3"/>
        <v>1</v>
      </c>
      <c r="N16" s="6">
        <f t="shared" si="4"/>
        <v>1</v>
      </c>
      <c r="O16" s="66">
        <v>12</v>
      </c>
      <c r="P16" s="66">
        <v>12</v>
      </c>
      <c r="Q16" s="3">
        <f t="shared" si="44"/>
        <v>14</v>
      </c>
      <c r="R16" s="3">
        <f t="shared" si="45"/>
        <v>14</v>
      </c>
      <c r="S16" s="56">
        <f t="shared" si="5"/>
        <v>1</v>
      </c>
      <c r="T16" s="57">
        <f t="shared" si="6"/>
        <v>1</v>
      </c>
      <c r="U16" s="57">
        <f t="shared" si="7"/>
        <v>1</v>
      </c>
      <c r="V16" s="66">
        <v>11</v>
      </c>
      <c r="W16" s="66">
        <v>11</v>
      </c>
      <c r="X16" s="3">
        <f t="shared" si="46"/>
        <v>25</v>
      </c>
      <c r="Y16" s="3">
        <f t="shared" si="47"/>
        <v>25</v>
      </c>
      <c r="Z16" s="56">
        <f t="shared" si="48"/>
        <v>1</v>
      </c>
      <c r="AA16" s="57">
        <f t="shared" si="49"/>
        <v>1</v>
      </c>
      <c r="AB16" s="57">
        <f t="shared" si="8"/>
        <v>1</v>
      </c>
      <c r="AC16" s="20">
        <v>5</v>
      </c>
      <c r="AD16" s="20">
        <v>5</v>
      </c>
      <c r="AE16" s="3">
        <f t="shared" si="50"/>
        <v>30</v>
      </c>
      <c r="AF16" s="3">
        <f t="shared" si="51"/>
        <v>30</v>
      </c>
      <c r="AG16" s="56">
        <f t="shared" si="52"/>
        <v>1</v>
      </c>
      <c r="AH16" s="57">
        <f t="shared" si="53"/>
        <v>1</v>
      </c>
      <c r="AI16" s="57">
        <f t="shared" si="9"/>
        <v>1</v>
      </c>
      <c r="AJ16" s="66">
        <v>10</v>
      </c>
      <c r="AK16" s="66">
        <v>10</v>
      </c>
      <c r="AL16" s="3">
        <f t="shared" si="54"/>
        <v>40</v>
      </c>
      <c r="AM16" s="3">
        <f t="shared" si="55"/>
        <v>40</v>
      </c>
      <c r="AN16" s="56">
        <f t="shared" si="10"/>
        <v>1</v>
      </c>
      <c r="AO16" s="57">
        <f t="shared" si="11"/>
        <v>1</v>
      </c>
      <c r="AP16" s="57">
        <f t="shared" si="12"/>
        <v>1</v>
      </c>
      <c r="AQ16" s="66">
        <v>47</v>
      </c>
      <c r="AR16" s="66">
        <v>47</v>
      </c>
      <c r="AS16" s="3">
        <f t="shared" si="56"/>
        <v>87</v>
      </c>
      <c r="AT16" s="3">
        <f t="shared" si="57"/>
        <v>87</v>
      </c>
      <c r="AU16" s="56">
        <f t="shared" si="58"/>
        <v>1</v>
      </c>
      <c r="AV16" s="57">
        <f t="shared" si="59"/>
        <v>1</v>
      </c>
      <c r="AW16" s="57">
        <f t="shared" si="13"/>
        <v>1</v>
      </c>
      <c r="AX16" s="66">
        <v>59</v>
      </c>
      <c r="AY16" s="66">
        <v>59</v>
      </c>
      <c r="AZ16" s="3">
        <f t="shared" si="14"/>
        <v>146</v>
      </c>
      <c r="BA16" s="3">
        <f t="shared" si="15"/>
        <v>146</v>
      </c>
      <c r="BB16" s="56">
        <f t="shared" si="16"/>
        <v>1</v>
      </c>
      <c r="BC16" s="57">
        <f t="shared" si="17"/>
        <v>1</v>
      </c>
      <c r="BD16" s="57">
        <f t="shared" si="18"/>
        <v>1</v>
      </c>
      <c r="BE16" s="66">
        <v>35</v>
      </c>
      <c r="BF16" s="66">
        <v>35</v>
      </c>
      <c r="BG16" s="3">
        <f t="shared" si="19"/>
        <v>181</v>
      </c>
      <c r="BH16" s="3">
        <f t="shared" si="20"/>
        <v>181</v>
      </c>
      <c r="BI16" s="56">
        <f t="shared" si="21"/>
        <v>1</v>
      </c>
      <c r="BJ16" s="57">
        <f t="shared" si="22"/>
        <v>1</v>
      </c>
      <c r="BK16" s="57">
        <f t="shared" si="23"/>
        <v>1</v>
      </c>
      <c r="BL16" s="66">
        <v>34</v>
      </c>
      <c r="BM16" s="66">
        <v>34</v>
      </c>
      <c r="BN16" s="3">
        <f t="shared" si="24"/>
        <v>215</v>
      </c>
      <c r="BO16" s="3">
        <f t="shared" si="25"/>
        <v>215</v>
      </c>
      <c r="BP16" s="56">
        <f t="shared" si="26"/>
        <v>1</v>
      </c>
      <c r="BQ16" s="57">
        <f t="shared" si="27"/>
        <v>1</v>
      </c>
      <c r="BR16" s="57">
        <f t="shared" si="28"/>
        <v>1</v>
      </c>
      <c r="BS16" s="66">
        <v>36</v>
      </c>
      <c r="BT16" s="66">
        <v>36</v>
      </c>
      <c r="BU16" s="3">
        <f t="shared" si="29"/>
        <v>251</v>
      </c>
      <c r="BV16" s="3">
        <f t="shared" si="30"/>
        <v>251</v>
      </c>
      <c r="BW16" s="56">
        <f t="shared" si="31"/>
        <v>1</v>
      </c>
      <c r="BX16" s="57">
        <f t="shared" si="32"/>
        <v>1</v>
      </c>
      <c r="BY16" s="57">
        <f t="shared" si="33"/>
        <v>1</v>
      </c>
      <c r="BZ16" s="66"/>
      <c r="CA16" s="66"/>
      <c r="CB16" s="3">
        <f t="shared" si="34"/>
        <v>251</v>
      </c>
      <c r="CC16" s="3">
        <f t="shared" si="35"/>
        <v>251</v>
      </c>
      <c r="CD16" s="56" t="e">
        <f t="shared" si="36"/>
        <v>#DIV/0!</v>
      </c>
      <c r="CE16" s="57">
        <f t="shared" si="37"/>
        <v>1</v>
      </c>
      <c r="CF16" s="57">
        <f t="shared" si="38"/>
        <v>1</v>
      </c>
      <c r="CG16" s="66"/>
      <c r="CH16" s="66"/>
      <c r="CI16" s="3">
        <f t="shared" si="39"/>
        <v>251</v>
      </c>
      <c r="CJ16" s="3">
        <f t="shared" si="40"/>
        <v>251</v>
      </c>
      <c r="CK16" s="56" t="e">
        <f t="shared" si="41"/>
        <v>#DIV/0!</v>
      </c>
      <c r="CL16" s="57">
        <f t="shared" si="42"/>
        <v>1</v>
      </c>
      <c r="CM16" s="57">
        <f t="shared" si="43"/>
        <v>1</v>
      </c>
      <c r="CN16" s="60" t="str">
        <f>IF(CL16&gt;='Calendario PP'!Q13,"Aceptable",IF(CL16&lt;='Calendario PP'!R13,"En riesgo","En progreso"))</f>
        <v>Aceptable</v>
      </c>
    </row>
    <row r="17" spans="1:92" ht="40.5" customHeight="1" x14ac:dyDescent="0.25">
      <c r="A17" s="1">
        <v>11</v>
      </c>
      <c r="B17" s="19" t="s">
        <v>31</v>
      </c>
      <c r="C17" s="62" t="s">
        <v>33</v>
      </c>
      <c r="D17" s="19"/>
      <c r="E17" s="54">
        <v>1</v>
      </c>
      <c r="F17" s="55" t="s">
        <v>55</v>
      </c>
      <c r="G17" s="71"/>
      <c r="H17" s="20">
        <v>0</v>
      </c>
      <c r="I17" s="20">
        <v>0</v>
      </c>
      <c r="J17" s="3">
        <f t="shared" si="0"/>
        <v>0</v>
      </c>
      <c r="K17" s="3">
        <f t="shared" si="1"/>
        <v>0</v>
      </c>
      <c r="L17" s="4" t="e">
        <f t="shared" si="2"/>
        <v>#DIV/0!</v>
      </c>
      <c r="M17" s="5" t="e">
        <f t="shared" si="3"/>
        <v>#DIV/0!</v>
      </c>
      <c r="N17" s="6" t="e">
        <f t="shared" si="4"/>
        <v>#DIV/0!</v>
      </c>
      <c r="O17" s="66">
        <v>558</v>
      </c>
      <c r="P17" s="66">
        <v>558</v>
      </c>
      <c r="Q17" s="3">
        <f t="shared" si="44"/>
        <v>558</v>
      </c>
      <c r="R17" s="3">
        <f t="shared" si="45"/>
        <v>558</v>
      </c>
      <c r="S17" s="56">
        <f t="shared" si="5"/>
        <v>1</v>
      </c>
      <c r="T17" s="57">
        <f t="shared" si="6"/>
        <v>1</v>
      </c>
      <c r="U17" s="57">
        <f t="shared" si="7"/>
        <v>1</v>
      </c>
      <c r="V17" s="66">
        <v>593</v>
      </c>
      <c r="W17" s="66">
        <v>593</v>
      </c>
      <c r="X17" s="3">
        <f t="shared" si="46"/>
        <v>1151</v>
      </c>
      <c r="Y17" s="3">
        <f t="shared" si="47"/>
        <v>1151</v>
      </c>
      <c r="Z17" s="56">
        <f t="shared" si="48"/>
        <v>1</v>
      </c>
      <c r="AA17" s="57">
        <f t="shared" si="49"/>
        <v>1</v>
      </c>
      <c r="AB17" s="57">
        <f t="shared" si="8"/>
        <v>1</v>
      </c>
      <c r="AC17" s="20">
        <v>60</v>
      </c>
      <c r="AD17" s="20">
        <v>60</v>
      </c>
      <c r="AE17" s="3">
        <f t="shared" si="50"/>
        <v>1211</v>
      </c>
      <c r="AF17" s="3">
        <f t="shared" si="51"/>
        <v>1211</v>
      </c>
      <c r="AG17" s="56">
        <f t="shared" si="52"/>
        <v>1</v>
      </c>
      <c r="AH17" s="57">
        <f t="shared" si="53"/>
        <v>1</v>
      </c>
      <c r="AI17" s="57">
        <f t="shared" si="9"/>
        <v>1</v>
      </c>
      <c r="AJ17" s="66">
        <v>172</v>
      </c>
      <c r="AK17" s="66">
        <v>172</v>
      </c>
      <c r="AL17" s="3">
        <f t="shared" si="54"/>
        <v>1383</v>
      </c>
      <c r="AM17" s="3">
        <f t="shared" si="55"/>
        <v>1383</v>
      </c>
      <c r="AN17" s="56">
        <f t="shared" si="10"/>
        <v>1</v>
      </c>
      <c r="AO17" s="57">
        <f t="shared" si="11"/>
        <v>1</v>
      </c>
      <c r="AP17" s="57">
        <f t="shared" si="12"/>
        <v>1</v>
      </c>
      <c r="AQ17" s="66">
        <v>56</v>
      </c>
      <c r="AR17" s="66">
        <v>56</v>
      </c>
      <c r="AS17" s="3">
        <f t="shared" si="56"/>
        <v>1439</v>
      </c>
      <c r="AT17" s="3">
        <f t="shared" si="57"/>
        <v>1439</v>
      </c>
      <c r="AU17" s="56">
        <f t="shared" si="58"/>
        <v>1</v>
      </c>
      <c r="AV17" s="57">
        <f t="shared" si="59"/>
        <v>1</v>
      </c>
      <c r="AW17" s="57">
        <f t="shared" si="13"/>
        <v>1</v>
      </c>
      <c r="AX17" s="66">
        <v>123</v>
      </c>
      <c r="AY17" s="66">
        <v>123</v>
      </c>
      <c r="AZ17" s="3">
        <f t="shared" si="14"/>
        <v>1562</v>
      </c>
      <c r="BA17" s="3">
        <f t="shared" si="15"/>
        <v>1562</v>
      </c>
      <c r="BB17" s="56">
        <f t="shared" si="16"/>
        <v>1</v>
      </c>
      <c r="BC17" s="57">
        <f t="shared" si="17"/>
        <v>1</v>
      </c>
      <c r="BD17" s="57">
        <f t="shared" si="18"/>
        <v>1</v>
      </c>
      <c r="BE17" s="66">
        <v>99</v>
      </c>
      <c r="BF17" s="66">
        <v>99</v>
      </c>
      <c r="BG17" s="3">
        <f t="shared" si="19"/>
        <v>1661</v>
      </c>
      <c r="BH17" s="3">
        <f t="shared" si="20"/>
        <v>1661</v>
      </c>
      <c r="BI17" s="56">
        <f t="shared" si="21"/>
        <v>1</v>
      </c>
      <c r="BJ17" s="57">
        <f t="shared" si="22"/>
        <v>1</v>
      </c>
      <c r="BK17" s="57">
        <f t="shared" si="23"/>
        <v>1</v>
      </c>
      <c r="BL17" s="66">
        <v>170</v>
      </c>
      <c r="BM17" s="66">
        <v>170</v>
      </c>
      <c r="BN17" s="3">
        <f t="shared" si="24"/>
        <v>1831</v>
      </c>
      <c r="BO17" s="3">
        <f t="shared" si="25"/>
        <v>1831</v>
      </c>
      <c r="BP17" s="56">
        <f t="shared" si="26"/>
        <v>1</v>
      </c>
      <c r="BQ17" s="57">
        <f t="shared" si="27"/>
        <v>1</v>
      </c>
      <c r="BR17" s="57">
        <f t="shared" si="28"/>
        <v>1</v>
      </c>
      <c r="BS17" s="66">
        <v>489</v>
      </c>
      <c r="BT17" s="66">
        <v>489</v>
      </c>
      <c r="BU17" s="3">
        <f t="shared" si="29"/>
        <v>2320</v>
      </c>
      <c r="BV17" s="3">
        <f t="shared" si="30"/>
        <v>2320</v>
      </c>
      <c r="BW17" s="56">
        <f t="shared" si="31"/>
        <v>1</v>
      </c>
      <c r="BX17" s="57">
        <f t="shared" si="32"/>
        <v>1</v>
      </c>
      <c r="BY17" s="57">
        <f t="shared" si="33"/>
        <v>1</v>
      </c>
      <c r="BZ17" s="66"/>
      <c r="CA17" s="66"/>
      <c r="CB17" s="3">
        <f t="shared" si="34"/>
        <v>2320</v>
      </c>
      <c r="CC17" s="3">
        <f t="shared" si="35"/>
        <v>2320</v>
      </c>
      <c r="CD17" s="56" t="e">
        <f t="shared" si="36"/>
        <v>#DIV/0!</v>
      </c>
      <c r="CE17" s="57">
        <f t="shared" si="37"/>
        <v>1</v>
      </c>
      <c r="CF17" s="57">
        <f t="shared" si="38"/>
        <v>1</v>
      </c>
      <c r="CG17" s="66"/>
      <c r="CH17" s="66"/>
      <c r="CI17" s="3">
        <f t="shared" si="39"/>
        <v>2320</v>
      </c>
      <c r="CJ17" s="3">
        <f t="shared" si="40"/>
        <v>2320</v>
      </c>
      <c r="CK17" s="56" t="e">
        <f t="shared" si="41"/>
        <v>#DIV/0!</v>
      </c>
      <c r="CL17" s="57">
        <f t="shared" si="42"/>
        <v>1</v>
      </c>
      <c r="CM17" s="57">
        <f t="shared" si="43"/>
        <v>1</v>
      </c>
      <c r="CN17" s="60" t="str">
        <f>IF(CL17&gt;='Calendario PP'!Q14,"Aceptable",IF(CL17&lt;='Calendario PP'!R14,"En riesgo","En progreso"))</f>
        <v>Aceptable</v>
      </c>
    </row>
    <row r="18" spans="1:92" ht="40.5" customHeight="1" x14ac:dyDescent="0.25">
      <c r="A18" s="1">
        <v>12</v>
      </c>
      <c r="B18" s="19" t="s">
        <v>31</v>
      </c>
      <c r="C18" s="62" t="s">
        <v>34</v>
      </c>
      <c r="D18" s="19"/>
      <c r="E18" s="54">
        <v>1</v>
      </c>
      <c r="F18" s="55" t="s">
        <v>55</v>
      </c>
      <c r="G18" s="71"/>
      <c r="H18" s="20">
        <v>0</v>
      </c>
      <c r="I18" s="20">
        <v>0</v>
      </c>
      <c r="J18" s="3">
        <f t="shared" si="0"/>
        <v>0</v>
      </c>
      <c r="K18" s="3">
        <f t="shared" si="1"/>
        <v>0</v>
      </c>
      <c r="L18" s="4" t="e">
        <f t="shared" si="2"/>
        <v>#DIV/0!</v>
      </c>
      <c r="M18" s="5" t="e">
        <f t="shared" si="3"/>
        <v>#DIV/0!</v>
      </c>
      <c r="N18" s="6" t="e">
        <f t="shared" si="4"/>
        <v>#DIV/0!</v>
      </c>
      <c r="O18" s="66">
        <v>230</v>
      </c>
      <c r="P18" s="66">
        <v>230</v>
      </c>
      <c r="Q18" s="3">
        <f t="shared" si="44"/>
        <v>230</v>
      </c>
      <c r="R18" s="3">
        <f t="shared" si="45"/>
        <v>230</v>
      </c>
      <c r="S18" s="56">
        <f t="shared" si="5"/>
        <v>1</v>
      </c>
      <c r="T18" s="57">
        <f t="shared" si="6"/>
        <v>1</v>
      </c>
      <c r="U18" s="57">
        <f t="shared" si="7"/>
        <v>1</v>
      </c>
      <c r="V18" s="66">
        <v>40</v>
      </c>
      <c r="W18" s="66">
        <v>40</v>
      </c>
      <c r="X18" s="3">
        <f t="shared" si="46"/>
        <v>270</v>
      </c>
      <c r="Y18" s="3">
        <f t="shared" si="47"/>
        <v>270</v>
      </c>
      <c r="Z18" s="56">
        <f t="shared" si="48"/>
        <v>1</v>
      </c>
      <c r="AA18" s="57">
        <f t="shared" si="49"/>
        <v>1</v>
      </c>
      <c r="AB18" s="57">
        <f t="shared" si="8"/>
        <v>1</v>
      </c>
      <c r="AC18" s="20">
        <v>57</v>
      </c>
      <c r="AD18" s="20">
        <v>57</v>
      </c>
      <c r="AE18" s="3">
        <f t="shared" si="50"/>
        <v>327</v>
      </c>
      <c r="AF18" s="3">
        <f t="shared" si="51"/>
        <v>327</v>
      </c>
      <c r="AG18" s="56">
        <f t="shared" si="52"/>
        <v>1</v>
      </c>
      <c r="AH18" s="57">
        <f t="shared" si="53"/>
        <v>1</v>
      </c>
      <c r="AI18" s="57">
        <f t="shared" si="9"/>
        <v>1</v>
      </c>
      <c r="AJ18" s="66">
        <v>103</v>
      </c>
      <c r="AK18" s="66">
        <v>103</v>
      </c>
      <c r="AL18" s="3">
        <f t="shared" si="54"/>
        <v>430</v>
      </c>
      <c r="AM18" s="3">
        <f t="shared" si="55"/>
        <v>430</v>
      </c>
      <c r="AN18" s="56">
        <f t="shared" si="10"/>
        <v>1</v>
      </c>
      <c r="AO18" s="57">
        <f t="shared" si="11"/>
        <v>1</v>
      </c>
      <c r="AP18" s="57">
        <f t="shared" si="12"/>
        <v>1</v>
      </c>
      <c r="AQ18" s="66">
        <v>0</v>
      </c>
      <c r="AR18" s="66">
        <v>0</v>
      </c>
      <c r="AS18" s="3">
        <f t="shared" si="56"/>
        <v>430</v>
      </c>
      <c r="AT18" s="3">
        <f t="shared" si="57"/>
        <v>430</v>
      </c>
      <c r="AU18" s="56" t="e">
        <f t="shared" si="58"/>
        <v>#DIV/0!</v>
      </c>
      <c r="AV18" s="57">
        <f t="shared" si="59"/>
        <v>1</v>
      </c>
      <c r="AW18" s="57">
        <f t="shared" si="13"/>
        <v>1</v>
      </c>
      <c r="AX18" s="66">
        <v>111</v>
      </c>
      <c r="AY18" s="66">
        <v>111</v>
      </c>
      <c r="AZ18" s="3">
        <f t="shared" si="14"/>
        <v>541</v>
      </c>
      <c r="BA18" s="3">
        <f t="shared" si="15"/>
        <v>541</v>
      </c>
      <c r="BB18" s="56">
        <f t="shared" si="16"/>
        <v>1</v>
      </c>
      <c r="BC18" s="57">
        <f t="shared" si="17"/>
        <v>1</v>
      </c>
      <c r="BD18" s="57">
        <f t="shared" si="18"/>
        <v>1</v>
      </c>
      <c r="BE18" s="66">
        <v>0</v>
      </c>
      <c r="BF18" s="66">
        <v>0</v>
      </c>
      <c r="BG18" s="3">
        <f t="shared" si="19"/>
        <v>541</v>
      </c>
      <c r="BH18" s="3">
        <f t="shared" si="20"/>
        <v>541</v>
      </c>
      <c r="BI18" s="56" t="e">
        <f t="shared" si="21"/>
        <v>#DIV/0!</v>
      </c>
      <c r="BJ18" s="57">
        <f t="shared" si="22"/>
        <v>1</v>
      </c>
      <c r="BK18" s="57">
        <f t="shared" si="23"/>
        <v>1</v>
      </c>
      <c r="BL18" s="66">
        <v>0</v>
      </c>
      <c r="BM18" s="66">
        <v>0</v>
      </c>
      <c r="BN18" s="3">
        <f t="shared" si="24"/>
        <v>541</v>
      </c>
      <c r="BO18" s="3">
        <f t="shared" si="25"/>
        <v>541</v>
      </c>
      <c r="BP18" s="56" t="e">
        <f t="shared" si="26"/>
        <v>#DIV/0!</v>
      </c>
      <c r="BQ18" s="57">
        <f t="shared" si="27"/>
        <v>1</v>
      </c>
      <c r="BR18" s="57">
        <f t="shared" si="28"/>
        <v>1</v>
      </c>
      <c r="BS18" s="66">
        <v>265</v>
      </c>
      <c r="BT18" s="66">
        <v>265</v>
      </c>
      <c r="BU18" s="3">
        <f t="shared" si="29"/>
        <v>806</v>
      </c>
      <c r="BV18" s="3">
        <f t="shared" si="30"/>
        <v>806</v>
      </c>
      <c r="BW18" s="56">
        <f t="shared" si="31"/>
        <v>1</v>
      </c>
      <c r="BX18" s="57">
        <f t="shared" si="32"/>
        <v>1</v>
      </c>
      <c r="BY18" s="57">
        <f t="shared" si="33"/>
        <v>1</v>
      </c>
      <c r="BZ18" s="66"/>
      <c r="CA18" s="66"/>
      <c r="CB18" s="3">
        <f t="shared" si="34"/>
        <v>806</v>
      </c>
      <c r="CC18" s="3">
        <f t="shared" si="35"/>
        <v>806</v>
      </c>
      <c r="CD18" s="56" t="e">
        <f t="shared" si="36"/>
        <v>#DIV/0!</v>
      </c>
      <c r="CE18" s="57">
        <f t="shared" si="37"/>
        <v>1</v>
      </c>
      <c r="CF18" s="57">
        <f t="shared" si="38"/>
        <v>1</v>
      </c>
      <c r="CG18" s="66"/>
      <c r="CH18" s="66"/>
      <c r="CI18" s="3">
        <f t="shared" si="39"/>
        <v>806</v>
      </c>
      <c r="CJ18" s="3">
        <f t="shared" si="40"/>
        <v>806</v>
      </c>
      <c r="CK18" s="56" t="e">
        <f t="shared" si="41"/>
        <v>#DIV/0!</v>
      </c>
      <c r="CL18" s="57">
        <f t="shared" si="42"/>
        <v>1</v>
      </c>
      <c r="CM18" s="57">
        <f t="shared" si="43"/>
        <v>1</v>
      </c>
      <c r="CN18" s="60" t="str">
        <f>IF(CL18&gt;='Calendario PP'!Q15,"Aceptable",IF(CL18&lt;='Calendario PP'!R15,"En riesgo","En progreso"))</f>
        <v>Aceptable</v>
      </c>
    </row>
    <row r="19" spans="1:92" ht="40.5" customHeight="1" x14ac:dyDescent="0.25">
      <c r="A19" s="1">
        <v>13</v>
      </c>
      <c r="B19" s="19" t="s">
        <v>31</v>
      </c>
      <c r="C19" s="62" t="s">
        <v>35</v>
      </c>
      <c r="D19" s="19"/>
      <c r="E19" s="54">
        <v>1</v>
      </c>
      <c r="F19" s="55" t="s">
        <v>55</v>
      </c>
      <c r="G19" s="71"/>
      <c r="H19" s="20">
        <v>0</v>
      </c>
      <c r="I19" s="20">
        <v>0</v>
      </c>
      <c r="J19" s="3">
        <f t="shared" si="0"/>
        <v>0</v>
      </c>
      <c r="K19" s="3">
        <f t="shared" si="1"/>
        <v>0</v>
      </c>
      <c r="L19" s="4" t="e">
        <f t="shared" si="2"/>
        <v>#DIV/0!</v>
      </c>
      <c r="M19" s="5" t="e">
        <f t="shared" si="3"/>
        <v>#DIV/0!</v>
      </c>
      <c r="N19" s="6" t="e">
        <f t="shared" si="4"/>
        <v>#DIV/0!</v>
      </c>
      <c r="O19" s="66">
        <v>228</v>
      </c>
      <c r="P19" s="66">
        <v>228</v>
      </c>
      <c r="Q19" s="3">
        <f t="shared" si="44"/>
        <v>228</v>
      </c>
      <c r="R19" s="3">
        <f t="shared" si="45"/>
        <v>228</v>
      </c>
      <c r="S19" s="56">
        <f t="shared" si="5"/>
        <v>1</v>
      </c>
      <c r="T19" s="57">
        <f t="shared" si="6"/>
        <v>1</v>
      </c>
      <c r="U19" s="57">
        <f t="shared" si="7"/>
        <v>1</v>
      </c>
      <c r="V19" s="66">
        <v>462</v>
      </c>
      <c r="W19" s="66">
        <v>462</v>
      </c>
      <c r="X19" s="3">
        <f t="shared" si="46"/>
        <v>690</v>
      </c>
      <c r="Y19" s="3">
        <f t="shared" si="47"/>
        <v>690</v>
      </c>
      <c r="Z19" s="56">
        <f t="shared" si="48"/>
        <v>1</v>
      </c>
      <c r="AA19" s="57">
        <f t="shared" si="49"/>
        <v>1</v>
      </c>
      <c r="AB19" s="57">
        <f t="shared" si="8"/>
        <v>1</v>
      </c>
      <c r="AC19" s="20">
        <v>3</v>
      </c>
      <c r="AD19" s="20">
        <v>3</v>
      </c>
      <c r="AE19" s="3">
        <f t="shared" si="50"/>
        <v>693</v>
      </c>
      <c r="AF19" s="3">
        <f t="shared" si="51"/>
        <v>693</v>
      </c>
      <c r="AG19" s="56">
        <f t="shared" si="52"/>
        <v>1</v>
      </c>
      <c r="AH19" s="57">
        <f t="shared" si="53"/>
        <v>1</v>
      </c>
      <c r="AI19" s="57">
        <f t="shared" si="9"/>
        <v>1</v>
      </c>
      <c r="AJ19" s="66">
        <v>31</v>
      </c>
      <c r="AK19" s="66">
        <v>31</v>
      </c>
      <c r="AL19" s="3">
        <f t="shared" si="54"/>
        <v>724</v>
      </c>
      <c r="AM19" s="3">
        <f t="shared" si="55"/>
        <v>724</v>
      </c>
      <c r="AN19" s="56">
        <f t="shared" si="10"/>
        <v>1</v>
      </c>
      <c r="AO19" s="57">
        <f t="shared" si="11"/>
        <v>1</v>
      </c>
      <c r="AP19" s="57">
        <f t="shared" si="12"/>
        <v>1</v>
      </c>
      <c r="AQ19" s="66">
        <v>31</v>
      </c>
      <c r="AR19" s="66">
        <v>31</v>
      </c>
      <c r="AS19" s="3">
        <f t="shared" si="56"/>
        <v>755</v>
      </c>
      <c r="AT19" s="3">
        <f t="shared" si="57"/>
        <v>755</v>
      </c>
      <c r="AU19" s="56">
        <f t="shared" si="58"/>
        <v>1</v>
      </c>
      <c r="AV19" s="57">
        <f t="shared" si="59"/>
        <v>1</v>
      </c>
      <c r="AW19" s="57">
        <f t="shared" si="13"/>
        <v>1</v>
      </c>
      <c r="AX19" s="66">
        <v>12</v>
      </c>
      <c r="AY19" s="66">
        <v>12</v>
      </c>
      <c r="AZ19" s="3">
        <f t="shared" si="14"/>
        <v>767</v>
      </c>
      <c r="BA19" s="3">
        <f t="shared" si="15"/>
        <v>767</v>
      </c>
      <c r="BB19" s="56">
        <f t="shared" si="16"/>
        <v>1</v>
      </c>
      <c r="BC19" s="57">
        <f t="shared" si="17"/>
        <v>1</v>
      </c>
      <c r="BD19" s="57">
        <f t="shared" si="18"/>
        <v>1</v>
      </c>
      <c r="BE19" s="66">
        <v>40</v>
      </c>
      <c r="BF19" s="66">
        <v>40</v>
      </c>
      <c r="BG19" s="3">
        <f t="shared" si="19"/>
        <v>807</v>
      </c>
      <c r="BH19" s="3">
        <f t="shared" si="20"/>
        <v>807</v>
      </c>
      <c r="BI19" s="56">
        <f t="shared" si="21"/>
        <v>1</v>
      </c>
      <c r="BJ19" s="57">
        <f t="shared" si="22"/>
        <v>1</v>
      </c>
      <c r="BK19" s="57">
        <f t="shared" si="23"/>
        <v>1</v>
      </c>
      <c r="BL19" s="66">
        <v>0</v>
      </c>
      <c r="BM19" s="66">
        <v>0</v>
      </c>
      <c r="BN19" s="3">
        <f t="shared" si="24"/>
        <v>807</v>
      </c>
      <c r="BO19" s="3">
        <f t="shared" si="25"/>
        <v>807</v>
      </c>
      <c r="BP19" s="56" t="e">
        <f t="shared" si="26"/>
        <v>#DIV/0!</v>
      </c>
      <c r="BQ19" s="57">
        <f t="shared" si="27"/>
        <v>1</v>
      </c>
      <c r="BR19" s="57">
        <f t="shared" si="28"/>
        <v>1</v>
      </c>
      <c r="BS19" s="66">
        <v>60</v>
      </c>
      <c r="BT19" s="66">
        <v>60</v>
      </c>
      <c r="BU19" s="3">
        <f t="shared" si="29"/>
        <v>867</v>
      </c>
      <c r="BV19" s="3">
        <f t="shared" si="30"/>
        <v>867</v>
      </c>
      <c r="BW19" s="56">
        <f t="shared" si="31"/>
        <v>1</v>
      </c>
      <c r="BX19" s="57">
        <f t="shared" si="32"/>
        <v>1</v>
      </c>
      <c r="BY19" s="57">
        <f t="shared" si="33"/>
        <v>1</v>
      </c>
      <c r="BZ19" s="66"/>
      <c r="CA19" s="66"/>
      <c r="CB19" s="3">
        <f t="shared" si="34"/>
        <v>867</v>
      </c>
      <c r="CC19" s="3">
        <f t="shared" si="35"/>
        <v>867</v>
      </c>
      <c r="CD19" s="56" t="e">
        <f t="shared" si="36"/>
        <v>#DIV/0!</v>
      </c>
      <c r="CE19" s="57">
        <f t="shared" si="37"/>
        <v>1</v>
      </c>
      <c r="CF19" s="57">
        <f t="shared" si="38"/>
        <v>1</v>
      </c>
      <c r="CG19" s="66"/>
      <c r="CH19" s="66"/>
      <c r="CI19" s="3">
        <f t="shared" si="39"/>
        <v>867</v>
      </c>
      <c r="CJ19" s="3">
        <f t="shared" si="40"/>
        <v>867</v>
      </c>
      <c r="CK19" s="56" t="e">
        <f t="shared" si="41"/>
        <v>#DIV/0!</v>
      </c>
      <c r="CL19" s="57">
        <f t="shared" si="42"/>
        <v>1</v>
      </c>
      <c r="CM19" s="57">
        <f t="shared" si="43"/>
        <v>1</v>
      </c>
      <c r="CN19" s="60" t="str">
        <f>IF(CL19&gt;='Calendario PP'!Q16,"Aceptable",IF(CL19&lt;='Calendario PP'!R16,"En riesgo","En progreso"))</f>
        <v>Aceptable</v>
      </c>
    </row>
    <row r="20" spans="1:92" ht="40.5" customHeight="1" x14ac:dyDescent="0.25">
      <c r="A20" s="1">
        <v>14</v>
      </c>
      <c r="B20" s="19" t="s">
        <v>31</v>
      </c>
      <c r="C20" s="62" t="s">
        <v>36</v>
      </c>
      <c r="D20" s="19"/>
      <c r="E20" s="54">
        <v>1</v>
      </c>
      <c r="F20" s="55" t="s">
        <v>55</v>
      </c>
      <c r="G20" s="71"/>
      <c r="H20" s="20">
        <v>0</v>
      </c>
      <c r="I20" s="20">
        <v>0</v>
      </c>
      <c r="J20" s="3">
        <f t="shared" si="0"/>
        <v>0</v>
      </c>
      <c r="K20" s="3">
        <f t="shared" si="1"/>
        <v>0</v>
      </c>
      <c r="L20" s="4" t="e">
        <f t="shared" si="2"/>
        <v>#DIV/0!</v>
      </c>
      <c r="M20" s="5" t="e">
        <f t="shared" si="3"/>
        <v>#DIV/0!</v>
      </c>
      <c r="N20" s="6" t="e">
        <f t="shared" si="4"/>
        <v>#DIV/0!</v>
      </c>
      <c r="O20" s="66">
        <v>100</v>
      </c>
      <c r="P20" s="66">
        <v>100</v>
      </c>
      <c r="Q20" s="3">
        <f t="shared" si="44"/>
        <v>100</v>
      </c>
      <c r="R20" s="3">
        <f t="shared" si="45"/>
        <v>100</v>
      </c>
      <c r="S20" s="56">
        <f t="shared" si="5"/>
        <v>1</v>
      </c>
      <c r="T20" s="57">
        <f t="shared" si="6"/>
        <v>1</v>
      </c>
      <c r="U20" s="57">
        <f t="shared" si="7"/>
        <v>1</v>
      </c>
      <c r="V20" s="66">
        <v>91</v>
      </c>
      <c r="W20" s="66">
        <v>91</v>
      </c>
      <c r="X20" s="3">
        <f t="shared" si="46"/>
        <v>191</v>
      </c>
      <c r="Y20" s="3">
        <f t="shared" si="47"/>
        <v>191</v>
      </c>
      <c r="Z20" s="56">
        <f t="shared" si="48"/>
        <v>1</v>
      </c>
      <c r="AA20" s="57">
        <f t="shared" si="49"/>
        <v>1</v>
      </c>
      <c r="AB20" s="57">
        <f t="shared" si="8"/>
        <v>1</v>
      </c>
      <c r="AC20" s="20">
        <v>0</v>
      </c>
      <c r="AD20" s="20">
        <v>0</v>
      </c>
      <c r="AE20" s="3">
        <f t="shared" si="50"/>
        <v>191</v>
      </c>
      <c r="AF20" s="3">
        <f t="shared" si="51"/>
        <v>191</v>
      </c>
      <c r="AG20" s="56" t="e">
        <f t="shared" si="52"/>
        <v>#DIV/0!</v>
      </c>
      <c r="AH20" s="57">
        <f t="shared" si="53"/>
        <v>1</v>
      </c>
      <c r="AI20" s="57">
        <f t="shared" si="9"/>
        <v>1</v>
      </c>
      <c r="AJ20" s="66">
        <v>38</v>
      </c>
      <c r="AK20" s="66">
        <v>38</v>
      </c>
      <c r="AL20" s="3">
        <f t="shared" si="54"/>
        <v>229</v>
      </c>
      <c r="AM20" s="3">
        <f t="shared" si="55"/>
        <v>229</v>
      </c>
      <c r="AN20" s="56">
        <f t="shared" si="10"/>
        <v>1</v>
      </c>
      <c r="AO20" s="57">
        <f t="shared" si="11"/>
        <v>1</v>
      </c>
      <c r="AP20" s="57">
        <f t="shared" si="12"/>
        <v>1</v>
      </c>
      <c r="AQ20" s="66">
        <v>25</v>
      </c>
      <c r="AR20" s="66">
        <v>25</v>
      </c>
      <c r="AS20" s="3">
        <f t="shared" si="56"/>
        <v>254</v>
      </c>
      <c r="AT20" s="3">
        <f t="shared" si="57"/>
        <v>254</v>
      </c>
      <c r="AU20" s="56">
        <f t="shared" si="58"/>
        <v>1</v>
      </c>
      <c r="AV20" s="57">
        <f t="shared" si="59"/>
        <v>1</v>
      </c>
      <c r="AW20" s="57">
        <f t="shared" si="13"/>
        <v>1</v>
      </c>
      <c r="AX20" s="66">
        <v>0</v>
      </c>
      <c r="AY20" s="66">
        <v>0</v>
      </c>
      <c r="AZ20" s="3">
        <f t="shared" si="14"/>
        <v>254</v>
      </c>
      <c r="BA20" s="3">
        <f t="shared" si="15"/>
        <v>254</v>
      </c>
      <c r="BB20" s="56" t="e">
        <f t="shared" si="16"/>
        <v>#DIV/0!</v>
      </c>
      <c r="BC20" s="57">
        <f t="shared" si="17"/>
        <v>1</v>
      </c>
      <c r="BD20" s="57">
        <f t="shared" si="18"/>
        <v>1</v>
      </c>
      <c r="BE20" s="66">
        <v>59</v>
      </c>
      <c r="BF20" s="66">
        <v>59</v>
      </c>
      <c r="BG20" s="3">
        <f t="shared" si="19"/>
        <v>313</v>
      </c>
      <c r="BH20" s="3">
        <f t="shared" si="20"/>
        <v>313</v>
      </c>
      <c r="BI20" s="56">
        <f t="shared" si="21"/>
        <v>1</v>
      </c>
      <c r="BJ20" s="57">
        <f t="shared" si="22"/>
        <v>1</v>
      </c>
      <c r="BK20" s="57">
        <f t="shared" si="23"/>
        <v>1</v>
      </c>
      <c r="BL20" s="66">
        <v>170</v>
      </c>
      <c r="BM20" s="66">
        <v>170</v>
      </c>
      <c r="BN20" s="3">
        <f t="shared" si="24"/>
        <v>483</v>
      </c>
      <c r="BO20" s="3">
        <f t="shared" si="25"/>
        <v>483</v>
      </c>
      <c r="BP20" s="56">
        <f t="shared" si="26"/>
        <v>1</v>
      </c>
      <c r="BQ20" s="57">
        <f t="shared" si="27"/>
        <v>1</v>
      </c>
      <c r="BR20" s="57">
        <f t="shared" si="28"/>
        <v>1</v>
      </c>
      <c r="BS20" s="66">
        <v>164</v>
      </c>
      <c r="BT20" s="66">
        <v>139</v>
      </c>
      <c r="BU20" s="3">
        <f t="shared" si="29"/>
        <v>647</v>
      </c>
      <c r="BV20" s="3">
        <f t="shared" si="30"/>
        <v>622</v>
      </c>
      <c r="BW20" s="56">
        <f t="shared" si="31"/>
        <v>1.1798561151079137</v>
      </c>
      <c r="BX20" s="57">
        <f t="shared" si="32"/>
        <v>1.040192926045016</v>
      </c>
      <c r="BY20" s="57">
        <f t="shared" si="33"/>
        <v>1.040192926045016</v>
      </c>
      <c r="BZ20" s="66"/>
      <c r="CA20" s="66"/>
      <c r="CB20" s="3">
        <f t="shared" si="34"/>
        <v>647</v>
      </c>
      <c r="CC20" s="3">
        <f t="shared" si="35"/>
        <v>622</v>
      </c>
      <c r="CD20" s="56" t="e">
        <f t="shared" si="36"/>
        <v>#DIV/0!</v>
      </c>
      <c r="CE20" s="57">
        <f t="shared" si="37"/>
        <v>1.040192926045016</v>
      </c>
      <c r="CF20" s="57">
        <f t="shared" si="38"/>
        <v>1.040192926045016</v>
      </c>
      <c r="CG20" s="66"/>
      <c r="CH20" s="66"/>
      <c r="CI20" s="3">
        <f t="shared" si="39"/>
        <v>647</v>
      </c>
      <c r="CJ20" s="3">
        <f t="shared" si="40"/>
        <v>622</v>
      </c>
      <c r="CK20" s="56" t="e">
        <f t="shared" si="41"/>
        <v>#DIV/0!</v>
      </c>
      <c r="CL20" s="57">
        <f t="shared" si="42"/>
        <v>1.040192926045016</v>
      </c>
      <c r="CM20" s="57">
        <f t="shared" si="43"/>
        <v>1.040192926045016</v>
      </c>
      <c r="CN20" s="60" t="str">
        <f>IF(CL20&gt;='Calendario PP'!Q17,"Aceptable",IF(CL20&lt;='Calendario PP'!R17,"En riesgo","En progreso"))</f>
        <v>Aceptable</v>
      </c>
    </row>
    <row r="21" spans="1:92" ht="40.5" customHeight="1" x14ac:dyDescent="0.25">
      <c r="A21" s="1">
        <v>15</v>
      </c>
      <c r="B21" s="19" t="s">
        <v>31</v>
      </c>
      <c r="C21" s="62" t="s">
        <v>45</v>
      </c>
      <c r="D21" s="19"/>
      <c r="E21" s="54">
        <v>1</v>
      </c>
      <c r="F21" s="55" t="s">
        <v>55</v>
      </c>
      <c r="G21" s="71"/>
      <c r="H21" s="20">
        <v>70</v>
      </c>
      <c r="I21" s="20">
        <v>70</v>
      </c>
      <c r="J21" s="3">
        <f t="shared" si="0"/>
        <v>70</v>
      </c>
      <c r="K21" s="3">
        <f t="shared" si="1"/>
        <v>70</v>
      </c>
      <c r="L21" s="4">
        <f t="shared" si="2"/>
        <v>1</v>
      </c>
      <c r="M21" s="5">
        <f t="shared" si="3"/>
        <v>1</v>
      </c>
      <c r="N21" s="6">
        <f t="shared" si="4"/>
        <v>1</v>
      </c>
      <c r="O21" s="66">
        <v>150</v>
      </c>
      <c r="P21" s="66">
        <v>150</v>
      </c>
      <c r="Q21" s="3">
        <f t="shared" si="44"/>
        <v>220</v>
      </c>
      <c r="R21" s="3">
        <f t="shared" si="45"/>
        <v>220</v>
      </c>
      <c r="S21" s="56">
        <f t="shared" si="5"/>
        <v>1</v>
      </c>
      <c r="T21" s="57">
        <f t="shared" si="6"/>
        <v>1</v>
      </c>
      <c r="U21" s="57">
        <f t="shared" si="7"/>
        <v>1</v>
      </c>
      <c r="V21" s="66">
        <v>290</v>
      </c>
      <c r="W21" s="66">
        <v>290</v>
      </c>
      <c r="X21" s="3">
        <f t="shared" si="46"/>
        <v>510</v>
      </c>
      <c r="Y21" s="3">
        <f t="shared" si="47"/>
        <v>510</v>
      </c>
      <c r="Z21" s="56">
        <f t="shared" si="48"/>
        <v>1</v>
      </c>
      <c r="AA21" s="57">
        <f t="shared" si="49"/>
        <v>1</v>
      </c>
      <c r="AB21" s="57">
        <f t="shared" si="8"/>
        <v>1</v>
      </c>
      <c r="AC21" s="20">
        <v>290</v>
      </c>
      <c r="AD21" s="20">
        <v>290</v>
      </c>
      <c r="AE21" s="3">
        <f t="shared" si="50"/>
        <v>800</v>
      </c>
      <c r="AF21" s="3">
        <f t="shared" si="51"/>
        <v>800</v>
      </c>
      <c r="AG21" s="56">
        <f t="shared" si="52"/>
        <v>1</v>
      </c>
      <c r="AH21" s="57">
        <f t="shared" si="53"/>
        <v>1</v>
      </c>
      <c r="AI21" s="57">
        <f t="shared" si="9"/>
        <v>1</v>
      </c>
      <c r="AJ21" s="66">
        <v>370</v>
      </c>
      <c r="AK21" s="66">
        <v>370</v>
      </c>
      <c r="AL21" s="3">
        <f t="shared" si="54"/>
        <v>1170</v>
      </c>
      <c r="AM21" s="3">
        <f t="shared" si="55"/>
        <v>1170</v>
      </c>
      <c r="AN21" s="56">
        <f t="shared" si="10"/>
        <v>1</v>
      </c>
      <c r="AO21" s="57">
        <f t="shared" si="11"/>
        <v>1</v>
      </c>
      <c r="AP21" s="57">
        <f t="shared" si="12"/>
        <v>1</v>
      </c>
      <c r="AQ21" s="66">
        <v>0</v>
      </c>
      <c r="AR21" s="66">
        <v>0</v>
      </c>
      <c r="AS21" s="3">
        <f t="shared" si="56"/>
        <v>1170</v>
      </c>
      <c r="AT21" s="3">
        <f t="shared" si="57"/>
        <v>1170</v>
      </c>
      <c r="AU21" s="56" t="e">
        <f t="shared" si="58"/>
        <v>#DIV/0!</v>
      </c>
      <c r="AV21" s="57">
        <f t="shared" si="59"/>
        <v>1</v>
      </c>
      <c r="AW21" s="57">
        <f t="shared" si="13"/>
        <v>1</v>
      </c>
      <c r="AX21" s="66">
        <v>0</v>
      </c>
      <c r="AY21" s="66">
        <v>0</v>
      </c>
      <c r="AZ21" s="3">
        <f t="shared" si="14"/>
        <v>1170</v>
      </c>
      <c r="BA21" s="3">
        <f t="shared" si="15"/>
        <v>1170</v>
      </c>
      <c r="BB21" s="56" t="e">
        <f t="shared" si="16"/>
        <v>#DIV/0!</v>
      </c>
      <c r="BC21" s="57">
        <f t="shared" si="17"/>
        <v>1</v>
      </c>
      <c r="BD21" s="57">
        <f t="shared" si="18"/>
        <v>1</v>
      </c>
      <c r="BE21" s="66">
        <v>60</v>
      </c>
      <c r="BF21" s="66">
        <v>60</v>
      </c>
      <c r="BG21" s="3">
        <f t="shared" si="19"/>
        <v>1230</v>
      </c>
      <c r="BH21" s="3">
        <f t="shared" si="20"/>
        <v>1230</v>
      </c>
      <c r="BI21" s="56">
        <f t="shared" si="21"/>
        <v>1</v>
      </c>
      <c r="BJ21" s="57">
        <f t="shared" si="22"/>
        <v>1</v>
      </c>
      <c r="BK21" s="57">
        <f t="shared" si="23"/>
        <v>1</v>
      </c>
      <c r="BL21" s="66">
        <v>123</v>
      </c>
      <c r="BM21" s="66">
        <v>123</v>
      </c>
      <c r="BN21" s="3">
        <f t="shared" si="24"/>
        <v>1353</v>
      </c>
      <c r="BO21" s="3">
        <f t="shared" si="25"/>
        <v>1353</v>
      </c>
      <c r="BP21" s="56">
        <f t="shared" si="26"/>
        <v>1</v>
      </c>
      <c r="BQ21" s="57">
        <f t="shared" si="27"/>
        <v>1</v>
      </c>
      <c r="BR21" s="57">
        <f t="shared" si="28"/>
        <v>1</v>
      </c>
      <c r="BS21" s="66">
        <v>381</v>
      </c>
      <c r="BT21" s="66">
        <v>381</v>
      </c>
      <c r="BU21" s="3">
        <f t="shared" si="29"/>
        <v>1734</v>
      </c>
      <c r="BV21" s="3">
        <f t="shared" si="30"/>
        <v>1734</v>
      </c>
      <c r="BW21" s="56">
        <f t="shared" si="31"/>
        <v>1</v>
      </c>
      <c r="BX21" s="57">
        <f t="shared" si="32"/>
        <v>1</v>
      </c>
      <c r="BY21" s="57">
        <f t="shared" si="33"/>
        <v>1</v>
      </c>
      <c r="BZ21" s="66"/>
      <c r="CA21" s="66"/>
      <c r="CB21" s="3">
        <f t="shared" si="34"/>
        <v>1734</v>
      </c>
      <c r="CC21" s="3">
        <f t="shared" si="35"/>
        <v>1734</v>
      </c>
      <c r="CD21" s="56" t="e">
        <f t="shared" si="36"/>
        <v>#DIV/0!</v>
      </c>
      <c r="CE21" s="57">
        <f t="shared" si="37"/>
        <v>1</v>
      </c>
      <c r="CF21" s="57">
        <f t="shared" si="38"/>
        <v>1</v>
      </c>
      <c r="CG21" s="66"/>
      <c r="CH21" s="66"/>
      <c r="CI21" s="3">
        <f t="shared" si="39"/>
        <v>1734</v>
      </c>
      <c r="CJ21" s="3">
        <f t="shared" si="40"/>
        <v>1734</v>
      </c>
      <c r="CK21" s="56" t="e">
        <f t="shared" si="41"/>
        <v>#DIV/0!</v>
      </c>
      <c r="CL21" s="57">
        <f t="shared" si="42"/>
        <v>1</v>
      </c>
      <c r="CM21" s="57">
        <f t="shared" si="43"/>
        <v>1</v>
      </c>
      <c r="CN21" s="60" t="str">
        <f>IF(CL21&gt;='Calendario PP'!Q18,"Aceptable",IF(CL21&lt;='Calendario PP'!R18,"En riesgo","En progreso"))</f>
        <v>Aceptable</v>
      </c>
    </row>
    <row r="22" spans="1:92" ht="40.5" customHeight="1" x14ac:dyDescent="0.25">
      <c r="A22" s="1">
        <v>16</v>
      </c>
      <c r="B22" s="19" t="s">
        <v>31</v>
      </c>
      <c r="C22" s="62" t="s">
        <v>94</v>
      </c>
      <c r="D22" s="19"/>
      <c r="E22" s="54">
        <v>1</v>
      </c>
      <c r="F22" s="55" t="s">
        <v>55</v>
      </c>
      <c r="G22" s="70"/>
      <c r="H22" s="20">
        <v>1</v>
      </c>
      <c r="I22" s="20">
        <v>1</v>
      </c>
      <c r="J22" s="3">
        <f t="shared" ref="J22:K24" si="60">+H22</f>
        <v>1</v>
      </c>
      <c r="K22" s="3">
        <f t="shared" si="60"/>
        <v>1</v>
      </c>
      <c r="L22" s="4">
        <f t="shared" si="2"/>
        <v>1</v>
      </c>
      <c r="M22" s="5">
        <f t="shared" si="3"/>
        <v>1</v>
      </c>
      <c r="N22" s="6">
        <f t="shared" si="4"/>
        <v>1</v>
      </c>
      <c r="O22" s="66">
        <v>1</v>
      </c>
      <c r="P22" s="66">
        <v>1</v>
      </c>
      <c r="Q22" s="3">
        <f>+J22+O22</f>
        <v>2</v>
      </c>
      <c r="R22" s="3">
        <f t="shared" ref="R22:R34" si="61">+P22+K22</f>
        <v>2</v>
      </c>
      <c r="S22" s="56">
        <f t="shared" si="5"/>
        <v>1</v>
      </c>
      <c r="T22" s="57">
        <f t="shared" si="6"/>
        <v>1</v>
      </c>
      <c r="U22" s="57">
        <f t="shared" si="7"/>
        <v>1</v>
      </c>
      <c r="V22" s="66">
        <v>3</v>
      </c>
      <c r="W22" s="66">
        <v>3</v>
      </c>
      <c r="X22" s="3">
        <f t="shared" ref="X22:Y24" si="62">+V22+Q22</f>
        <v>5</v>
      </c>
      <c r="Y22" s="3">
        <f t="shared" si="62"/>
        <v>5</v>
      </c>
      <c r="Z22" s="56">
        <f>+V22/W22</f>
        <v>1</v>
      </c>
      <c r="AA22" s="57">
        <f>+X22/Y22</f>
        <v>1</v>
      </c>
      <c r="AB22" s="57">
        <f t="shared" si="8"/>
        <v>1</v>
      </c>
      <c r="AC22" s="20">
        <v>2</v>
      </c>
      <c r="AD22" s="20">
        <v>2</v>
      </c>
      <c r="AE22" s="3">
        <f>+X22+AC22</f>
        <v>7</v>
      </c>
      <c r="AF22" s="3">
        <f>+AD22+Y22</f>
        <v>7</v>
      </c>
      <c r="AG22" s="56">
        <f>+AC22/AD22</f>
        <v>1</v>
      </c>
      <c r="AH22" s="57">
        <f>+AE22/AF22</f>
        <v>1</v>
      </c>
      <c r="AI22" s="57">
        <f t="shared" si="9"/>
        <v>1</v>
      </c>
      <c r="AJ22" s="66">
        <v>1</v>
      </c>
      <c r="AK22" s="66">
        <v>1</v>
      </c>
      <c r="AL22" s="3">
        <f t="shared" ref="AL22:AM24" si="63">+AJ22+AE22</f>
        <v>8</v>
      </c>
      <c r="AM22" s="3">
        <f t="shared" si="63"/>
        <v>8</v>
      </c>
      <c r="AN22" s="56">
        <f t="shared" si="10"/>
        <v>1</v>
      </c>
      <c r="AO22" s="57">
        <f t="shared" si="11"/>
        <v>1</v>
      </c>
      <c r="AP22" s="57">
        <f t="shared" si="12"/>
        <v>1</v>
      </c>
      <c r="AQ22" s="66">
        <v>0</v>
      </c>
      <c r="AR22" s="66">
        <v>0</v>
      </c>
      <c r="AS22" s="3">
        <f t="shared" ref="AS22:AT24" si="64">+AQ22+AL22</f>
        <v>8</v>
      </c>
      <c r="AT22" s="3">
        <f t="shared" si="64"/>
        <v>8</v>
      </c>
      <c r="AU22" s="56" t="e">
        <f>+AQ22/AR22</f>
        <v>#DIV/0!</v>
      </c>
      <c r="AV22" s="57">
        <f>+AS22/AT22</f>
        <v>1</v>
      </c>
      <c r="AW22" s="57">
        <f t="shared" si="13"/>
        <v>1</v>
      </c>
      <c r="AX22" s="66">
        <v>0</v>
      </c>
      <c r="AY22" s="66">
        <v>0</v>
      </c>
      <c r="AZ22" s="3">
        <f t="shared" ref="AZ22:BA24" si="65">+AX22+AS22</f>
        <v>8</v>
      </c>
      <c r="BA22" s="3">
        <f t="shared" si="65"/>
        <v>8</v>
      </c>
      <c r="BB22" s="56" t="e">
        <f t="shared" si="16"/>
        <v>#DIV/0!</v>
      </c>
      <c r="BC22" s="57">
        <f t="shared" si="17"/>
        <v>1</v>
      </c>
      <c r="BD22" s="57">
        <f t="shared" si="18"/>
        <v>1</v>
      </c>
      <c r="BE22" s="66">
        <v>1</v>
      </c>
      <c r="BF22" s="66">
        <v>1</v>
      </c>
      <c r="BG22" s="3">
        <f t="shared" ref="BG22:BH24" si="66">+BE22+AZ22</f>
        <v>9</v>
      </c>
      <c r="BH22" s="3">
        <f t="shared" si="66"/>
        <v>9</v>
      </c>
      <c r="BI22" s="56">
        <f t="shared" si="21"/>
        <v>1</v>
      </c>
      <c r="BJ22" s="57">
        <f t="shared" si="22"/>
        <v>1</v>
      </c>
      <c r="BK22" s="57">
        <f t="shared" si="23"/>
        <v>1</v>
      </c>
      <c r="BL22" s="66">
        <v>2</v>
      </c>
      <c r="BM22" s="66">
        <v>2</v>
      </c>
      <c r="BN22" s="3">
        <f t="shared" ref="BN22:BO24" si="67">+BL22+BG22</f>
        <v>11</v>
      </c>
      <c r="BO22" s="3">
        <f t="shared" si="67"/>
        <v>11</v>
      </c>
      <c r="BP22" s="56">
        <f t="shared" si="26"/>
        <v>1</v>
      </c>
      <c r="BQ22" s="57">
        <f t="shared" si="27"/>
        <v>1</v>
      </c>
      <c r="BR22" s="57">
        <f t="shared" si="28"/>
        <v>1</v>
      </c>
      <c r="BS22" s="66">
        <v>3</v>
      </c>
      <c r="BT22" s="66">
        <v>3</v>
      </c>
      <c r="BU22" s="3">
        <f t="shared" ref="BU22:BU24" si="68">+BS22+BN22</f>
        <v>14</v>
      </c>
      <c r="BV22" s="3">
        <f t="shared" ref="BV22:BV24" si="69">+BT22+BO22</f>
        <v>14</v>
      </c>
      <c r="BW22" s="56">
        <f t="shared" si="31"/>
        <v>1</v>
      </c>
      <c r="BX22" s="57">
        <f t="shared" si="32"/>
        <v>1</v>
      </c>
      <c r="BY22" s="57">
        <f t="shared" si="33"/>
        <v>1</v>
      </c>
      <c r="BZ22" s="66"/>
      <c r="CA22" s="66"/>
      <c r="CB22" s="3">
        <f t="shared" ref="CB22:CB24" si="70">+BZ22+BU22</f>
        <v>14</v>
      </c>
      <c r="CC22" s="3">
        <f t="shared" ref="CC22:CC24" si="71">+CA22+BV22</f>
        <v>14</v>
      </c>
      <c r="CD22" s="56" t="e">
        <f t="shared" si="36"/>
        <v>#DIV/0!</v>
      </c>
      <c r="CE22" s="57">
        <f t="shared" si="37"/>
        <v>1</v>
      </c>
      <c r="CF22" s="57">
        <f t="shared" si="38"/>
        <v>1</v>
      </c>
      <c r="CG22" s="66"/>
      <c r="CH22" s="66"/>
      <c r="CI22" s="3">
        <f t="shared" ref="CI22:CI24" si="72">+CG22+CB22</f>
        <v>14</v>
      </c>
      <c r="CJ22" s="3">
        <f t="shared" ref="CJ22:CJ24" si="73">+CH22+CC22</f>
        <v>14</v>
      </c>
      <c r="CK22" s="56" t="e">
        <f t="shared" si="41"/>
        <v>#DIV/0!</v>
      </c>
      <c r="CL22" s="57">
        <f t="shared" si="42"/>
        <v>1</v>
      </c>
      <c r="CM22" s="57">
        <f t="shared" si="43"/>
        <v>1</v>
      </c>
      <c r="CN22" s="60" t="str">
        <f>IF(CL22&gt;='Calendario PP'!Q19,"Aceptable",IF(CL22&lt;='Calendario PP'!R19,"En riesgo","En progreso"))</f>
        <v>Aceptable</v>
      </c>
    </row>
    <row r="23" spans="1:92" ht="40.5" customHeight="1" x14ac:dyDescent="0.25">
      <c r="A23" s="1">
        <v>17</v>
      </c>
      <c r="B23" s="19" t="s">
        <v>31</v>
      </c>
      <c r="C23" s="62" t="s">
        <v>95</v>
      </c>
      <c r="D23" s="19"/>
      <c r="E23" s="54">
        <v>1</v>
      </c>
      <c r="F23" s="55" t="s">
        <v>55</v>
      </c>
      <c r="G23" s="70"/>
      <c r="H23" s="20">
        <v>0</v>
      </c>
      <c r="I23" s="20">
        <v>0</v>
      </c>
      <c r="J23" s="3">
        <f t="shared" si="60"/>
        <v>0</v>
      </c>
      <c r="K23" s="3">
        <f t="shared" si="60"/>
        <v>0</v>
      </c>
      <c r="L23" s="4" t="e">
        <f t="shared" si="2"/>
        <v>#DIV/0!</v>
      </c>
      <c r="M23" s="5" t="e">
        <f t="shared" si="3"/>
        <v>#DIV/0!</v>
      </c>
      <c r="N23" s="6" t="e">
        <f t="shared" si="4"/>
        <v>#DIV/0!</v>
      </c>
      <c r="O23" s="66">
        <v>0</v>
      </c>
      <c r="P23" s="66">
        <v>0</v>
      </c>
      <c r="Q23" s="3">
        <f>+J23+O23</f>
        <v>0</v>
      </c>
      <c r="R23" s="3">
        <f t="shared" si="61"/>
        <v>0</v>
      </c>
      <c r="S23" s="56" t="e">
        <f t="shared" si="5"/>
        <v>#DIV/0!</v>
      </c>
      <c r="T23" s="57" t="e">
        <f t="shared" si="6"/>
        <v>#DIV/0!</v>
      </c>
      <c r="U23" s="57" t="e">
        <f t="shared" si="7"/>
        <v>#DIV/0!</v>
      </c>
      <c r="V23" s="66">
        <v>1</v>
      </c>
      <c r="W23" s="66">
        <v>1</v>
      </c>
      <c r="X23" s="3">
        <f t="shared" si="62"/>
        <v>1</v>
      </c>
      <c r="Y23" s="3">
        <f t="shared" si="62"/>
        <v>1</v>
      </c>
      <c r="Z23" s="56">
        <f>+V23/W23</f>
        <v>1</v>
      </c>
      <c r="AA23" s="57">
        <f>+X23/Y23</f>
        <v>1</v>
      </c>
      <c r="AB23" s="57">
        <f t="shared" si="8"/>
        <v>1</v>
      </c>
      <c r="AC23" s="20">
        <v>1</v>
      </c>
      <c r="AD23" s="20">
        <v>1</v>
      </c>
      <c r="AE23" s="3">
        <f>+X23+AC23</f>
        <v>2</v>
      </c>
      <c r="AF23" s="3">
        <f>+AD23+Y23</f>
        <v>2</v>
      </c>
      <c r="AG23" s="56">
        <f>+AC23/AD23</f>
        <v>1</v>
      </c>
      <c r="AH23" s="57">
        <f>+AE23/AF23</f>
        <v>1</v>
      </c>
      <c r="AI23" s="57">
        <f t="shared" si="9"/>
        <v>1</v>
      </c>
      <c r="AJ23" s="66">
        <v>1</v>
      </c>
      <c r="AK23" s="66">
        <v>1</v>
      </c>
      <c r="AL23" s="3">
        <f t="shared" si="63"/>
        <v>3</v>
      </c>
      <c r="AM23" s="3">
        <f t="shared" si="63"/>
        <v>3</v>
      </c>
      <c r="AN23" s="56">
        <f t="shared" si="10"/>
        <v>1</v>
      </c>
      <c r="AO23" s="57">
        <f t="shared" si="11"/>
        <v>1</v>
      </c>
      <c r="AP23" s="57">
        <f t="shared" si="12"/>
        <v>1</v>
      </c>
      <c r="AQ23" s="66">
        <v>0</v>
      </c>
      <c r="AR23" s="66">
        <v>0</v>
      </c>
      <c r="AS23" s="3">
        <f t="shared" si="64"/>
        <v>3</v>
      </c>
      <c r="AT23" s="3">
        <f t="shared" si="64"/>
        <v>3</v>
      </c>
      <c r="AU23" s="56" t="e">
        <f>+AQ23/AR23</f>
        <v>#DIV/0!</v>
      </c>
      <c r="AV23" s="57">
        <f>+AS23/AT23</f>
        <v>1</v>
      </c>
      <c r="AW23" s="57">
        <f t="shared" si="13"/>
        <v>1</v>
      </c>
      <c r="AX23" s="66">
        <v>0</v>
      </c>
      <c r="AY23" s="66">
        <v>0</v>
      </c>
      <c r="AZ23" s="3">
        <f t="shared" si="65"/>
        <v>3</v>
      </c>
      <c r="BA23" s="3">
        <f t="shared" si="65"/>
        <v>3</v>
      </c>
      <c r="BB23" s="56" t="e">
        <f t="shared" si="16"/>
        <v>#DIV/0!</v>
      </c>
      <c r="BC23" s="57">
        <f t="shared" si="17"/>
        <v>1</v>
      </c>
      <c r="BD23" s="57">
        <f t="shared" si="18"/>
        <v>1</v>
      </c>
      <c r="BE23" s="66">
        <v>0</v>
      </c>
      <c r="BF23" s="66">
        <v>0</v>
      </c>
      <c r="BG23" s="3">
        <f t="shared" si="66"/>
        <v>3</v>
      </c>
      <c r="BH23" s="3">
        <f t="shared" si="66"/>
        <v>3</v>
      </c>
      <c r="BI23" s="56" t="e">
        <f t="shared" si="21"/>
        <v>#DIV/0!</v>
      </c>
      <c r="BJ23" s="57">
        <f t="shared" si="22"/>
        <v>1</v>
      </c>
      <c r="BK23" s="57">
        <f t="shared" si="23"/>
        <v>1</v>
      </c>
      <c r="BL23" s="66">
        <v>1</v>
      </c>
      <c r="BM23" s="66">
        <v>1</v>
      </c>
      <c r="BN23" s="3">
        <f t="shared" si="67"/>
        <v>4</v>
      </c>
      <c r="BO23" s="3">
        <f t="shared" si="67"/>
        <v>4</v>
      </c>
      <c r="BP23" s="56">
        <f t="shared" si="26"/>
        <v>1</v>
      </c>
      <c r="BQ23" s="57">
        <f t="shared" si="27"/>
        <v>1</v>
      </c>
      <c r="BR23" s="57">
        <f t="shared" si="28"/>
        <v>1</v>
      </c>
      <c r="BS23" s="66">
        <v>1</v>
      </c>
      <c r="BT23" s="66">
        <v>1</v>
      </c>
      <c r="BU23" s="3">
        <f t="shared" si="68"/>
        <v>5</v>
      </c>
      <c r="BV23" s="3">
        <f t="shared" si="69"/>
        <v>5</v>
      </c>
      <c r="BW23" s="56">
        <f t="shared" si="31"/>
        <v>1</v>
      </c>
      <c r="BX23" s="57">
        <f t="shared" si="32"/>
        <v>1</v>
      </c>
      <c r="BY23" s="57">
        <f t="shared" si="33"/>
        <v>1</v>
      </c>
      <c r="BZ23" s="66"/>
      <c r="CA23" s="66"/>
      <c r="CB23" s="3">
        <f t="shared" si="70"/>
        <v>5</v>
      </c>
      <c r="CC23" s="3">
        <f t="shared" si="71"/>
        <v>5</v>
      </c>
      <c r="CD23" s="56" t="e">
        <f t="shared" si="36"/>
        <v>#DIV/0!</v>
      </c>
      <c r="CE23" s="57">
        <f t="shared" si="37"/>
        <v>1</v>
      </c>
      <c r="CF23" s="57">
        <f t="shared" si="38"/>
        <v>1</v>
      </c>
      <c r="CG23" s="66"/>
      <c r="CH23" s="66"/>
      <c r="CI23" s="3">
        <f t="shared" si="72"/>
        <v>5</v>
      </c>
      <c r="CJ23" s="3">
        <f t="shared" si="73"/>
        <v>5</v>
      </c>
      <c r="CK23" s="56" t="e">
        <f t="shared" si="41"/>
        <v>#DIV/0!</v>
      </c>
      <c r="CL23" s="57">
        <f t="shared" si="42"/>
        <v>1</v>
      </c>
      <c r="CM23" s="57">
        <f t="shared" si="43"/>
        <v>1</v>
      </c>
      <c r="CN23" s="60" t="str">
        <f>IF(CL23&gt;='Calendario PP'!Q20,"Aceptable",IF(CL23&lt;='Calendario PP'!R20,"En riesgo","En progreso"))</f>
        <v>Aceptable</v>
      </c>
    </row>
    <row r="24" spans="1:92" ht="40.5" customHeight="1" x14ac:dyDescent="0.25">
      <c r="A24" s="1">
        <v>18</v>
      </c>
      <c r="B24" s="19" t="s">
        <v>31</v>
      </c>
      <c r="C24" s="62" t="s">
        <v>96</v>
      </c>
      <c r="D24" s="19"/>
      <c r="E24" s="54">
        <v>1</v>
      </c>
      <c r="F24" s="55" t="s">
        <v>55</v>
      </c>
      <c r="G24" s="70"/>
      <c r="H24" s="20">
        <v>0</v>
      </c>
      <c r="I24" s="20">
        <v>0</v>
      </c>
      <c r="J24" s="3">
        <f t="shared" si="60"/>
        <v>0</v>
      </c>
      <c r="K24" s="3">
        <f t="shared" si="60"/>
        <v>0</v>
      </c>
      <c r="L24" s="4" t="e">
        <f t="shared" si="2"/>
        <v>#DIV/0!</v>
      </c>
      <c r="M24" s="5" t="e">
        <f t="shared" si="3"/>
        <v>#DIV/0!</v>
      </c>
      <c r="N24" s="6" t="e">
        <f t="shared" si="4"/>
        <v>#DIV/0!</v>
      </c>
      <c r="O24" s="66">
        <v>0</v>
      </c>
      <c r="P24" s="66">
        <v>0</v>
      </c>
      <c r="Q24" s="3">
        <f>+J24+O24</f>
        <v>0</v>
      </c>
      <c r="R24" s="3">
        <f t="shared" si="61"/>
        <v>0</v>
      </c>
      <c r="S24" s="56" t="e">
        <f t="shared" si="5"/>
        <v>#DIV/0!</v>
      </c>
      <c r="T24" s="57" t="e">
        <f t="shared" si="6"/>
        <v>#DIV/0!</v>
      </c>
      <c r="U24" s="57" t="e">
        <f t="shared" si="7"/>
        <v>#DIV/0!</v>
      </c>
      <c r="V24" s="66">
        <v>0</v>
      </c>
      <c r="W24" s="66">
        <v>0</v>
      </c>
      <c r="X24" s="3">
        <f t="shared" si="62"/>
        <v>0</v>
      </c>
      <c r="Y24" s="3">
        <f t="shared" si="62"/>
        <v>0</v>
      </c>
      <c r="Z24" s="56" t="e">
        <f>+V24/W24</f>
        <v>#DIV/0!</v>
      </c>
      <c r="AA24" s="57" t="e">
        <f>+X24/Y24</f>
        <v>#DIV/0!</v>
      </c>
      <c r="AB24" s="57" t="e">
        <f t="shared" si="8"/>
        <v>#DIV/0!</v>
      </c>
      <c r="AC24" s="20">
        <v>0</v>
      </c>
      <c r="AD24" s="20">
        <v>0</v>
      </c>
      <c r="AE24" s="3">
        <f>+X24+AC24</f>
        <v>0</v>
      </c>
      <c r="AF24" s="3">
        <f>+AD24+Y24</f>
        <v>0</v>
      </c>
      <c r="AG24" s="56" t="e">
        <f>+AC24/AD24</f>
        <v>#DIV/0!</v>
      </c>
      <c r="AH24" s="57" t="e">
        <f>+AE24/AF24</f>
        <v>#DIV/0!</v>
      </c>
      <c r="AI24" s="57" t="e">
        <f t="shared" si="9"/>
        <v>#DIV/0!</v>
      </c>
      <c r="AJ24" s="66">
        <v>0</v>
      </c>
      <c r="AK24" s="66">
        <v>0</v>
      </c>
      <c r="AL24" s="3">
        <f t="shared" si="63"/>
        <v>0</v>
      </c>
      <c r="AM24" s="3">
        <f t="shared" si="63"/>
        <v>0</v>
      </c>
      <c r="AN24" s="56" t="e">
        <f t="shared" si="10"/>
        <v>#DIV/0!</v>
      </c>
      <c r="AO24" s="57" t="e">
        <f t="shared" si="11"/>
        <v>#DIV/0!</v>
      </c>
      <c r="AP24" s="57" t="e">
        <f t="shared" si="12"/>
        <v>#DIV/0!</v>
      </c>
      <c r="AQ24" s="66">
        <v>0</v>
      </c>
      <c r="AR24" s="66">
        <v>0</v>
      </c>
      <c r="AS24" s="3">
        <f t="shared" si="64"/>
        <v>0</v>
      </c>
      <c r="AT24" s="3">
        <f t="shared" si="64"/>
        <v>0</v>
      </c>
      <c r="AU24" s="56" t="e">
        <f>+AQ24/AR24</f>
        <v>#DIV/0!</v>
      </c>
      <c r="AV24" s="57" t="e">
        <f>+AS24/AT24</f>
        <v>#DIV/0!</v>
      </c>
      <c r="AW24" s="57" t="e">
        <f t="shared" si="13"/>
        <v>#DIV/0!</v>
      </c>
      <c r="AX24" s="66">
        <v>0</v>
      </c>
      <c r="AY24" s="66">
        <v>0</v>
      </c>
      <c r="AZ24" s="3">
        <f t="shared" si="65"/>
        <v>0</v>
      </c>
      <c r="BA24" s="3">
        <f t="shared" si="65"/>
        <v>0</v>
      </c>
      <c r="BB24" s="56" t="e">
        <f t="shared" si="16"/>
        <v>#DIV/0!</v>
      </c>
      <c r="BC24" s="57" t="e">
        <f t="shared" si="17"/>
        <v>#DIV/0!</v>
      </c>
      <c r="BD24" s="57" t="e">
        <f t="shared" si="18"/>
        <v>#DIV/0!</v>
      </c>
      <c r="BE24" s="66">
        <v>0</v>
      </c>
      <c r="BF24" s="66">
        <v>0</v>
      </c>
      <c r="BG24" s="3">
        <f t="shared" si="66"/>
        <v>0</v>
      </c>
      <c r="BH24" s="3">
        <f t="shared" si="66"/>
        <v>0</v>
      </c>
      <c r="BI24" s="56" t="e">
        <f t="shared" si="21"/>
        <v>#DIV/0!</v>
      </c>
      <c r="BJ24" s="57" t="e">
        <f t="shared" si="22"/>
        <v>#DIV/0!</v>
      </c>
      <c r="BK24" s="57" t="e">
        <f t="shared" si="23"/>
        <v>#DIV/0!</v>
      </c>
      <c r="BL24" s="66">
        <v>0</v>
      </c>
      <c r="BM24" s="66">
        <v>0</v>
      </c>
      <c r="BN24" s="3">
        <f t="shared" si="67"/>
        <v>0</v>
      </c>
      <c r="BO24" s="3">
        <f t="shared" si="67"/>
        <v>0</v>
      </c>
      <c r="BP24" s="56" t="e">
        <f t="shared" si="26"/>
        <v>#DIV/0!</v>
      </c>
      <c r="BQ24" s="57" t="e">
        <f t="shared" si="27"/>
        <v>#DIV/0!</v>
      </c>
      <c r="BR24" s="57" t="e">
        <f t="shared" si="28"/>
        <v>#DIV/0!</v>
      </c>
      <c r="BS24" s="66">
        <v>0</v>
      </c>
      <c r="BT24" s="66">
        <v>0</v>
      </c>
      <c r="BU24" s="3">
        <f t="shared" si="68"/>
        <v>0</v>
      </c>
      <c r="BV24" s="3">
        <f t="shared" si="69"/>
        <v>0</v>
      </c>
      <c r="BW24" s="56" t="e">
        <f t="shared" si="31"/>
        <v>#DIV/0!</v>
      </c>
      <c r="BX24" s="57" t="e">
        <f t="shared" si="32"/>
        <v>#DIV/0!</v>
      </c>
      <c r="BY24" s="57" t="e">
        <f t="shared" si="33"/>
        <v>#DIV/0!</v>
      </c>
      <c r="BZ24" s="66"/>
      <c r="CA24" s="66"/>
      <c r="CB24" s="3">
        <f t="shared" si="70"/>
        <v>0</v>
      </c>
      <c r="CC24" s="3">
        <f t="shared" si="71"/>
        <v>0</v>
      </c>
      <c r="CD24" s="56" t="e">
        <f t="shared" si="36"/>
        <v>#DIV/0!</v>
      </c>
      <c r="CE24" s="57" t="e">
        <f t="shared" si="37"/>
        <v>#DIV/0!</v>
      </c>
      <c r="CF24" s="57" t="e">
        <f t="shared" si="38"/>
        <v>#DIV/0!</v>
      </c>
      <c r="CG24" s="66"/>
      <c r="CH24" s="66"/>
      <c r="CI24" s="3">
        <f t="shared" si="72"/>
        <v>0</v>
      </c>
      <c r="CJ24" s="3">
        <f t="shared" si="73"/>
        <v>0</v>
      </c>
      <c r="CK24" s="56" t="e">
        <f t="shared" si="41"/>
        <v>#DIV/0!</v>
      </c>
      <c r="CL24" s="57" t="e">
        <f t="shared" si="42"/>
        <v>#DIV/0!</v>
      </c>
      <c r="CM24" s="57" t="e">
        <f t="shared" si="43"/>
        <v>#DIV/0!</v>
      </c>
      <c r="CN24" s="60" t="e">
        <f>IF(CL24&gt;='Calendario PP'!Q21,"Aceptable",IF(CL24&lt;='Calendario PP'!R21,"En riesgo","En progreso"))</f>
        <v>#DIV/0!</v>
      </c>
    </row>
    <row r="25" spans="1:92" ht="40.5" customHeight="1" x14ac:dyDescent="0.25">
      <c r="A25" s="1">
        <v>19</v>
      </c>
      <c r="B25" s="19" t="s">
        <v>31</v>
      </c>
      <c r="C25" s="62" t="s">
        <v>44</v>
      </c>
      <c r="D25" s="19"/>
      <c r="E25" s="54">
        <v>1</v>
      </c>
      <c r="F25" s="55" t="s">
        <v>55</v>
      </c>
      <c r="G25" s="71"/>
      <c r="H25" s="20">
        <v>10</v>
      </c>
      <c r="I25" s="20">
        <v>10</v>
      </c>
      <c r="J25" s="3">
        <f t="shared" si="0"/>
        <v>10</v>
      </c>
      <c r="K25" s="3">
        <f t="shared" si="1"/>
        <v>10</v>
      </c>
      <c r="L25" s="4">
        <f t="shared" si="2"/>
        <v>1</v>
      </c>
      <c r="M25" s="5">
        <f t="shared" si="3"/>
        <v>1</v>
      </c>
      <c r="N25" s="6">
        <f t="shared" si="4"/>
        <v>1</v>
      </c>
      <c r="O25" s="66">
        <v>5</v>
      </c>
      <c r="P25" s="66">
        <v>5</v>
      </c>
      <c r="Q25" s="3">
        <f>+O25+J25</f>
        <v>15</v>
      </c>
      <c r="R25" s="3">
        <f t="shared" si="61"/>
        <v>15</v>
      </c>
      <c r="S25" s="56">
        <f t="shared" si="5"/>
        <v>1</v>
      </c>
      <c r="T25" s="57">
        <f t="shared" si="6"/>
        <v>1</v>
      </c>
      <c r="U25" s="57">
        <f t="shared" si="7"/>
        <v>1</v>
      </c>
      <c r="V25" s="66">
        <v>155</v>
      </c>
      <c r="W25" s="66">
        <v>155</v>
      </c>
      <c r="X25" s="3">
        <f>Q25+V25</f>
        <v>170</v>
      </c>
      <c r="Y25" s="3">
        <f>R25+W25</f>
        <v>170</v>
      </c>
      <c r="Z25" s="56">
        <f>+(V25/W25)</f>
        <v>1</v>
      </c>
      <c r="AA25" s="57">
        <f>+(X25/Y25)</f>
        <v>1</v>
      </c>
      <c r="AB25" s="57">
        <f t="shared" si="8"/>
        <v>1</v>
      </c>
      <c r="AC25" s="20">
        <v>25</v>
      </c>
      <c r="AD25" s="20">
        <v>25</v>
      </c>
      <c r="AE25" s="3">
        <f>X25+AC25</f>
        <v>195</v>
      </c>
      <c r="AF25" s="3">
        <f>Y25+AD25</f>
        <v>195</v>
      </c>
      <c r="AG25" s="56">
        <f>+(AC25/AD25)</f>
        <v>1</v>
      </c>
      <c r="AH25" s="57">
        <f>+(AE25/AF25)</f>
        <v>1</v>
      </c>
      <c r="AI25" s="57">
        <f t="shared" si="9"/>
        <v>1</v>
      </c>
      <c r="AJ25" s="66">
        <v>50</v>
      </c>
      <c r="AK25" s="66">
        <v>50</v>
      </c>
      <c r="AL25" s="3">
        <f>AE25+AJ25</f>
        <v>245</v>
      </c>
      <c r="AM25" s="3">
        <f>AF25+AK25</f>
        <v>245</v>
      </c>
      <c r="AN25" s="56">
        <f t="shared" si="10"/>
        <v>1</v>
      </c>
      <c r="AO25" s="57">
        <f t="shared" si="11"/>
        <v>1</v>
      </c>
      <c r="AP25" s="57">
        <f t="shared" si="12"/>
        <v>1</v>
      </c>
      <c r="AQ25" s="66">
        <v>2</v>
      </c>
      <c r="AR25" s="66">
        <v>2</v>
      </c>
      <c r="AS25" s="3">
        <f>AL25+AQ25</f>
        <v>247</v>
      </c>
      <c r="AT25" s="3">
        <f>AM25+AR25</f>
        <v>247</v>
      </c>
      <c r="AU25" s="56">
        <f>+(AQ25/AR25)</f>
        <v>1</v>
      </c>
      <c r="AV25" s="57">
        <f>+(AS25/AT25)</f>
        <v>1</v>
      </c>
      <c r="AW25" s="57">
        <f t="shared" si="13"/>
        <v>1</v>
      </c>
      <c r="AX25" s="66">
        <v>10</v>
      </c>
      <c r="AY25" s="66">
        <v>10</v>
      </c>
      <c r="AZ25" s="3">
        <f>AS25+AX25</f>
        <v>257</v>
      </c>
      <c r="BA25" s="3">
        <f>AT25+AY25</f>
        <v>257</v>
      </c>
      <c r="BB25" s="56">
        <f t="shared" si="16"/>
        <v>1</v>
      </c>
      <c r="BC25" s="57">
        <f t="shared" si="17"/>
        <v>1</v>
      </c>
      <c r="BD25" s="57">
        <f t="shared" si="18"/>
        <v>1</v>
      </c>
      <c r="BE25" s="66">
        <v>17</v>
      </c>
      <c r="BF25" s="66">
        <v>17</v>
      </c>
      <c r="BG25" s="3">
        <f>AZ25+BE25</f>
        <v>274</v>
      </c>
      <c r="BH25" s="3">
        <f>BA25+BF25</f>
        <v>274</v>
      </c>
      <c r="BI25" s="56">
        <f t="shared" si="21"/>
        <v>1</v>
      </c>
      <c r="BJ25" s="57">
        <f t="shared" si="22"/>
        <v>1</v>
      </c>
      <c r="BK25" s="57">
        <f t="shared" si="23"/>
        <v>1</v>
      </c>
      <c r="BL25" s="66">
        <v>28</v>
      </c>
      <c r="BM25" s="66">
        <v>28</v>
      </c>
      <c r="BN25" s="3">
        <f>BG25+BL25</f>
        <v>302</v>
      </c>
      <c r="BO25" s="3">
        <f>BH25+BM25</f>
        <v>302</v>
      </c>
      <c r="BP25" s="56">
        <f t="shared" si="26"/>
        <v>1</v>
      </c>
      <c r="BQ25" s="57">
        <f t="shared" si="27"/>
        <v>1</v>
      </c>
      <c r="BR25" s="57">
        <f t="shared" si="28"/>
        <v>1</v>
      </c>
      <c r="BS25" s="66">
        <v>388</v>
      </c>
      <c r="BT25" s="66">
        <v>388</v>
      </c>
      <c r="BU25" s="3">
        <f>BN25+BS25</f>
        <v>690</v>
      </c>
      <c r="BV25" s="3">
        <f>BO25+BT25</f>
        <v>690</v>
      </c>
      <c r="BW25" s="56">
        <f t="shared" si="31"/>
        <v>1</v>
      </c>
      <c r="BX25" s="57">
        <f t="shared" si="32"/>
        <v>1</v>
      </c>
      <c r="BY25" s="57">
        <f t="shared" si="33"/>
        <v>1</v>
      </c>
      <c r="BZ25" s="66"/>
      <c r="CA25" s="66"/>
      <c r="CB25" s="3">
        <f>BU25+BZ25</f>
        <v>690</v>
      </c>
      <c r="CC25" s="3">
        <f>BV25+CA25</f>
        <v>690</v>
      </c>
      <c r="CD25" s="56" t="e">
        <f t="shared" si="36"/>
        <v>#DIV/0!</v>
      </c>
      <c r="CE25" s="57">
        <f t="shared" si="37"/>
        <v>1</v>
      </c>
      <c r="CF25" s="57">
        <f t="shared" si="38"/>
        <v>1</v>
      </c>
      <c r="CG25" s="66"/>
      <c r="CH25" s="66"/>
      <c r="CI25" s="3">
        <f>CB25+CG25</f>
        <v>690</v>
      </c>
      <c r="CJ25" s="3">
        <f>CC25+CH25</f>
        <v>690</v>
      </c>
      <c r="CK25" s="56" t="e">
        <f t="shared" si="41"/>
        <v>#DIV/0!</v>
      </c>
      <c r="CL25" s="57">
        <f t="shared" si="42"/>
        <v>1</v>
      </c>
      <c r="CM25" s="57">
        <f t="shared" si="43"/>
        <v>1</v>
      </c>
      <c r="CN25" s="60" t="str">
        <f>IF(CL25&gt;='Calendario PP'!Q22,"Aceptable",IF(CL25&lt;='Calendario PP'!R22,"En riesgo","En progreso"))</f>
        <v>Aceptable</v>
      </c>
    </row>
    <row r="26" spans="1:92" ht="40.5" customHeight="1" x14ac:dyDescent="0.25">
      <c r="A26" s="1">
        <v>20</v>
      </c>
      <c r="B26" s="19" t="s">
        <v>31</v>
      </c>
      <c r="C26" s="62" t="s">
        <v>41</v>
      </c>
      <c r="D26" s="19"/>
      <c r="E26" s="54">
        <v>1</v>
      </c>
      <c r="F26" s="55" t="s">
        <v>55</v>
      </c>
      <c r="G26" s="71"/>
      <c r="H26" s="20">
        <v>10</v>
      </c>
      <c r="I26" s="20">
        <v>10</v>
      </c>
      <c r="J26" s="3">
        <f t="shared" si="0"/>
        <v>10</v>
      </c>
      <c r="K26" s="3">
        <f t="shared" si="1"/>
        <v>10</v>
      </c>
      <c r="L26" s="4">
        <f t="shared" si="2"/>
        <v>1</v>
      </c>
      <c r="M26" s="5">
        <f t="shared" si="3"/>
        <v>1</v>
      </c>
      <c r="N26" s="6">
        <f t="shared" si="4"/>
        <v>1</v>
      </c>
      <c r="O26" s="66">
        <v>5</v>
      </c>
      <c r="P26" s="66">
        <v>5</v>
      </c>
      <c r="Q26" s="3">
        <f>+O26+J26</f>
        <v>15</v>
      </c>
      <c r="R26" s="3">
        <f t="shared" si="61"/>
        <v>15</v>
      </c>
      <c r="S26" s="56">
        <f t="shared" si="5"/>
        <v>1</v>
      </c>
      <c r="T26" s="57">
        <f t="shared" si="6"/>
        <v>1</v>
      </c>
      <c r="U26" s="57">
        <f t="shared" si="7"/>
        <v>1</v>
      </c>
      <c r="V26" s="66">
        <v>70</v>
      </c>
      <c r="W26" s="66">
        <v>70</v>
      </c>
      <c r="X26" s="3">
        <f>Q26+V26</f>
        <v>85</v>
      </c>
      <c r="Y26" s="3">
        <f>R26+W26</f>
        <v>85</v>
      </c>
      <c r="Z26" s="56">
        <f>+(V26/W26)</f>
        <v>1</v>
      </c>
      <c r="AA26" s="57">
        <f>+(X26/Y26)</f>
        <v>1</v>
      </c>
      <c r="AB26" s="57">
        <f t="shared" si="8"/>
        <v>1</v>
      </c>
      <c r="AC26" s="20">
        <v>10</v>
      </c>
      <c r="AD26" s="20">
        <v>10</v>
      </c>
      <c r="AE26" s="3">
        <f>X26+AC26</f>
        <v>95</v>
      </c>
      <c r="AF26" s="3">
        <f>Y26+AD26</f>
        <v>95</v>
      </c>
      <c r="AG26" s="56">
        <f>+(AC26/AD26)</f>
        <v>1</v>
      </c>
      <c r="AH26" s="57">
        <f>+(AE26/AF26)</f>
        <v>1</v>
      </c>
      <c r="AI26" s="57">
        <f t="shared" si="9"/>
        <v>1</v>
      </c>
      <c r="AJ26" s="66">
        <v>50</v>
      </c>
      <c r="AK26" s="66">
        <v>50</v>
      </c>
      <c r="AL26" s="3">
        <f>AE26+AJ26</f>
        <v>145</v>
      </c>
      <c r="AM26" s="3">
        <f>AF26+AK26</f>
        <v>145</v>
      </c>
      <c r="AN26" s="56">
        <f t="shared" si="10"/>
        <v>1</v>
      </c>
      <c r="AO26" s="57">
        <f t="shared" si="11"/>
        <v>1</v>
      </c>
      <c r="AP26" s="57">
        <f t="shared" si="12"/>
        <v>1</v>
      </c>
      <c r="AQ26" s="66">
        <v>2</v>
      </c>
      <c r="AR26" s="66">
        <v>2</v>
      </c>
      <c r="AS26" s="3">
        <f>AL26+AQ26</f>
        <v>147</v>
      </c>
      <c r="AT26" s="3">
        <f>AM26+AR26</f>
        <v>147</v>
      </c>
      <c r="AU26" s="56">
        <f>+(AQ26/AR26)</f>
        <v>1</v>
      </c>
      <c r="AV26" s="57">
        <f>+(AS26/AT26)</f>
        <v>1</v>
      </c>
      <c r="AW26" s="57">
        <f t="shared" si="13"/>
        <v>1</v>
      </c>
      <c r="AX26" s="66">
        <v>4</v>
      </c>
      <c r="AY26" s="66">
        <v>4</v>
      </c>
      <c r="AZ26" s="3">
        <f>AS26+AX26</f>
        <v>151</v>
      </c>
      <c r="BA26" s="3">
        <f>AT26+AY26</f>
        <v>151</v>
      </c>
      <c r="BB26" s="56">
        <f t="shared" si="16"/>
        <v>1</v>
      </c>
      <c r="BC26" s="57">
        <f t="shared" si="17"/>
        <v>1</v>
      </c>
      <c r="BD26" s="57">
        <f t="shared" si="18"/>
        <v>1</v>
      </c>
      <c r="BE26" s="66">
        <v>11</v>
      </c>
      <c r="BF26" s="66">
        <v>11</v>
      </c>
      <c r="BG26" s="3">
        <f>AZ26+BE26</f>
        <v>162</v>
      </c>
      <c r="BH26" s="3">
        <f>BA26+BF26</f>
        <v>162</v>
      </c>
      <c r="BI26" s="56">
        <f t="shared" si="21"/>
        <v>1</v>
      </c>
      <c r="BJ26" s="57">
        <f t="shared" si="22"/>
        <v>1</v>
      </c>
      <c r="BK26" s="57">
        <f t="shared" si="23"/>
        <v>1</v>
      </c>
      <c r="BL26" s="66">
        <v>13</v>
      </c>
      <c r="BM26" s="66">
        <v>13</v>
      </c>
      <c r="BN26" s="3">
        <f>BG26+BL26</f>
        <v>175</v>
      </c>
      <c r="BO26" s="3">
        <f>BH26+BM26</f>
        <v>175</v>
      </c>
      <c r="BP26" s="56">
        <f t="shared" si="26"/>
        <v>1</v>
      </c>
      <c r="BQ26" s="57">
        <f t="shared" si="27"/>
        <v>1</v>
      </c>
      <c r="BR26" s="57">
        <f t="shared" si="28"/>
        <v>1</v>
      </c>
      <c r="BS26" s="66">
        <v>348</v>
      </c>
      <c r="BT26" s="66">
        <v>348</v>
      </c>
      <c r="BU26" s="3">
        <f>BN26+BS26</f>
        <v>523</v>
      </c>
      <c r="BV26" s="3">
        <f>BO26+BT26</f>
        <v>523</v>
      </c>
      <c r="BW26" s="56">
        <f t="shared" si="31"/>
        <v>1</v>
      </c>
      <c r="BX26" s="57">
        <f t="shared" si="32"/>
        <v>1</v>
      </c>
      <c r="BY26" s="57">
        <f t="shared" si="33"/>
        <v>1</v>
      </c>
      <c r="BZ26" s="66"/>
      <c r="CA26" s="66"/>
      <c r="CB26" s="3">
        <f>BU26+BZ26</f>
        <v>523</v>
      </c>
      <c r="CC26" s="3">
        <f>BV26+CA26</f>
        <v>523</v>
      </c>
      <c r="CD26" s="56" t="e">
        <f t="shared" si="36"/>
        <v>#DIV/0!</v>
      </c>
      <c r="CE26" s="57">
        <f t="shared" si="37"/>
        <v>1</v>
      </c>
      <c r="CF26" s="57">
        <f t="shared" si="38"/>
        <v>1</v>
      </c>
      <c r="CG26" s="66"/>
      <c r="CH26" s="66"/>
      <c r="CI26" s="3">
        <f>CB26+CG26</f>
        <v>523</v>
      </c>
      <c r="CJ26" s="3">
        <f>CC26+CH26</f>
        <v>523</v>
      </c>
      <c r="CK26" s="56" t="e">
        <f t="shared" si="41"/>
        <v>#DIV/0!</v>
      </c>
      <c r="CL26" s="57">
        <f t="shared" si="42"/>
        <v>1</v>
      </c>
      <c r="CM26" s="57">
        <f t="shared" si="43"/>
        <v>1</v>
      </c>
      <c r="CN26" s="60" t="str">
        <f>IF(CL26&gt;='Calendario PP'!Q23,"Aceptable",IF(CL26&lt;='Calendario PP'!R23,"En riesgo","En progreso"))</f>
        <v>Aceptable</v>
      </c>
    </row>
    <row r="27" spans="1:92" ht="40.5" customHeight="1" x14ac:dyDescent="0.25">
      <c r="A27" s="1">
        <v>21</v>
      </c>
      <c r="B27" s="19" t="s">
        <v>31</v>
      </c>
      <c r="C27" s="62" t="s">
        <v>97</v>
      </c>
      <c r="D27" s="19"/>
      <c r="E27" s="54">
        <v>1</v>
      </c>
      <c r="F27" s="55" t="s">
        <v>55</v>
      </c>
      <c r="G27" s="71"/>
      <c r="H27" s="20">
        <v>0</v>
      </c>
      <c r="I27" s="20">
        <v>0</v>
      </c>
      <c r="J27" s="3">
        <f>+H27</f>
        <v>0</v>
      </c>
      <c r="K27" s="3">
        <f>+I27</f>
        <v>0</v>
      </c>
      <c r="L27" s="4" t="e">
        <f t="shared" si="2"/>
        <v>#DIV/0!</v>
      </c>
      <c r="M27" s="5" t="e">
        <f t="shared" si="3"/>
        <v>#DIV/0!</v>
      </c>
      <c r="N27" s="6" t="e">
        <f t="shared" si="4"/>
        <v>#DIV/0!</v>
      </c>
      <c r="O27" s="66">
        <v>0</v>
      </c>
      <c r="P27" s="66">
        <v>0</v>
      </c>
      <c r="Q27" s="3">
        <f>+J27+O27</f>
        <v>0</v>
      </c>
      <c r="R27" s="3">
        <f t="shared" si="61"/>
        <v>0</v>
      </c>
      <c r="S27" s="56" t="e">
        <f t="shared" si="5"/>
        <v>#DIV/0!</v>
      </c>
      <c r="T27" s="57" t="e">
        <f t="shared" si="6"/>
        <v>#DIV/0!</v>
      </c>
      <c r="U27" s="57" t="e">
        <f t="shared" si="7"/>
        <v>#DIV/0!</v>
      </c>
      <c r="V27" s="66">
        <v>1</v>
      </c>
      <c r="W27" s="66">
        <v>1</v>
      </c>
      <c r="X27" s="3">
        <f>+V27+Q27</f>
        <v>1</v>
      </c>
      <c r="Y27" s="3">
        <f>+W27+R27</f>
        <v>1</v>
      </c>
      <c r="Z27" s="56">
        <f>+V27/W27</f>
        <v>1</v>
      </c>
      <c r="AA27" s="57">
        <f>+X27/Y27</f>
        <v>1</v>
      </c>
      <c r="AB27" s="57">
        <f t="shared" si="8"/>
        <v>1</v>
      </c>
      <c r="AC27" s="20">
        <v>0</v>
      </c>
      <c r="AD27" s="20">
        <v>0</v>
      </c>
      <c r="AE27" s="3">
        <f>+X27+AC27</f>
        <v>1</v>
      </c>
      <c r="AF27" s="3">
        <f>+AD27+Y27</f>
        <v>1</v>
      </c>
      <c r="AG27" s="56" t="e">
        <f>+AC27/AD27</f>
        <v>#DIV/0!</v>
      </c>
      <c r="AH27" s="57">
        <f>+AE27/AF27</f>
        <v>1</v>
      </c>
      <c r="AI27" s="57">
        <f t="shared" si="9"/>
        <v>1</v>
      </c>
      <c r="AJ27" s="66">
        <v>0</v>
      </c>
      <c r="AK27" s="66">
        <v>0</v>
      </c>
      <c r="AL27" s="3">
        <f>+AJ27+AE27</f>
        <v>1</v>
      </c>
      <c r="AM27" s="3">
        <f>+AK27+AF27</f>
        <v>1</v>
      </c>
      <c r="AN27" s="56" t="e">
        <f t="shared" si="10"/>
        <v>#DIV/0!</v>
      </c>
      <c r="AO27" s="57">
        <f t="shared" si="11"/>
        <v>1</v>
      </c>
      <c r="AP27" s="57">
        <f t="shared" si="12"/>
        <v>1</v>
      </c>
      <c r="AQ27" s="66">
        <v>0</v>
      </c>
      <c r="AR27" s="66">
        <v>0</v>
      </c>
      <c r="AS27" s="3">
        <f>+AQ27+AL27</f>
        <v>1</v>
      </c>
      <c r="AT27" s="3">
        <f>+AR27+AM27</f>
        <v>1</v>
      </c>
      <c r="AU27" s="56" t="e">
        <f>+AQ27/AR27</f>
        <v>#DIV/0!</v>
      </c>
      <c r="AV27" s="57">
        <f>+AS27/AT27</f>
        <v>1</v>
      </c>
      <c r="AW27" s="57">
        <f t="shared" si="13"/>
        <v>1</v>
      </c>
      <c r="AX27" s="66">
        <v>0</v>
      </c>
      <c r="AY27" s="66">
        <v>0</v>
      </c>
      <c r="AZ27" s="3">
        <f>+AX27+AS27</f>
        <v>1</v>
      </c>
      <c r="BA27" s="3">
        <f>+AY27+AT27</f>
        <v>1</v>
      </c>
      <c r="BB27" s="56" t="e">
        <f t="shared" si="16"/>
        <v>#DIV/0!</v>
      </c>
      <c r="BC27" s="57">
        <f t="shared" si="17"/>
        <v>1</v>
      </c>
      <c r="BD27" s="57">
        <f t="shared" si="18"/>
        <v>1</v>
      </c>
      <c r="BE27" s="66">
        <v>0</v>
      </c>
      <c r="BF27" s="66">
        <v>0</v>
      </c>
      <c r="BG27" s="3">
        <f>+BE27+AZ27</f>
        <v>1</v>
      </c>
      <c r="BH27" s="3">
        <f>+BF27+BA27</f>
        <v>1</v>
      </c>
      <c r="BI27" s="56" t="e">
        <f t="shared" si="21"/>
        <v>#DIV/0!</v>
      </c>
      <c r="BJ27" s="57">
        <f t="shared" si="22"/>
        <v>1</v>
      </c>
      <c r="BK27" s="57">
        <f t="shared" si="23"/>
        <v>1</v>
      </c>
      <c r="BL27" s="66">
        <v>0</v>
      </c>
      <c r="BM27" s="66">
        <v>0</v>
      </c>
      <c r="BN27" s="3">
        <f>+BL27+BG27</f>
        <v>1</v>
      </c>
      <c r="BO27" s="3">
        <f>+BM27+BH27</f>
        <v>1</v>
      </c>
      <c r="BP27" s="56" t="e">
        <f t="shared" si="26"/>
        <v>#DIV/0!</v>
      </c>
      <c r="BQ27" s="57">
        <f t="shared" si="27"/>
        <v>1</v>
      </c>
      <c r="BR27" s="57">
        <f t="shared" si="28"/>
        <v>1</v>
      </c>
      <c r="BS27" s="66">
        <v>5</v>
      </c>
      <c r="BT27" s="66">
        <v>5</v>
      </c>
      <c r="BU27" s="3">
        <f>+BS27+BN27</f>
        <v>6</v>
      </c>
      <c r="BV27" s="3">
        <f>+BT27+BO27</f>
        <v>6</v>
      </c>
      <c r="BW27" s="56">
        <f t="shared" si="31"/>
        <v>1</v>
      </c>
      <c r="BX27" s="57">
        <f t="shared" si="32"/>
        <v>1</v>
      </c>
      <c r="BY27" s="57">
        <f t="shared" si="33"/>
        <v>1</v>
      </c>
      <c r="BZ27" s="66"/>
      <c r="CA27" s="66"/>
      <c r="CB27" s="3">
        <f>+BZ27+BU27</f>
        <v>6</v>
      </c>
      <c r="CC27" s="3">
        <f>+CA27+BV27</f>
        <v>6</v>
      </c>
      <c r="CD27" s="56" t="e">
        <f t="shared" si="36"/>
        <v>#DIV/0!</v>
      </c>
      <c r="CE27" s="57">
        <f t="shared" si="37"/>
        <v>1</v>
      </c>
      <c r="CF27" s="57">
        <f t="shared" si="38"/>
        <v>1</v>
      </c>
      <c r="CG27" s="66"/>
      <c r="CH27" s="66"/>
      <c r="CI27" s="3">
        <f>+CG27+CB27</f>
        <v>6</v>
      </c>
      <c r="CJ27" s="3">
        <f>+CH27+CC27</f>
        <v>6</v>
      </c>
      <c r="CK27" s="56" t="e">
        <f t="shared" si="41"/>
        <v>#DIV/0!</v>
      </c>
      <c r="CL27" s="57">
        <f t="shared" si="42"/>
        <v>1</v>
      </c>
      <c r="CM27" s="57">
        <f t="shared" si="43"/>
        <v>1</v>
      </c>
      <c r="CN27" s="60" t="str">
        <f>IF(CL27&gt;='Calendario PP'!Q24,"Aceptable",IF(CL27&lt;='Calendario PP'!R24,"En riesgo","En progreso"))</f>
        <v>Aceptable</v>
      </c>
    </row>
    <row r="28" spans="1:92" ht="48" customHeight="1" x14ac:dyDescent="0.25">
      <c r="A28" s="1">
        <v>22</v>
      </c>
      <c r="B28" s="19" t="s">
        <v>31</v>
      </c>
      <c r="C28" s="62" t="s">
        <v>98</v>
      </c>
      <c r="D28" s="19"/>
      <c r="E28" s="54">
        <v>1</v>
      </c>
      <c r="F28" s="55" t="s">
        <v>55</v>
      </c>
      <c r="G28" s="71"/>
      <c r="H28" s="20">
        <v>111</v>
      </c>
      <c r="I28" s="20">
        <v>111</v>
      </c>
      <c r="J28" s="3">
        <f t="shared" si="0"/>
        <v>111</v>
      </c>
      <c r="K28" s="3">
        <f t="shared" si="1"/>
        <v>111</v>
      </c>
      <c r="L28" s="4">
        <f t="shared" si="2"/>
        <v>1</v>
      </c>
      <c r="M28" s="5">
        <f t="shared" si="3"/>
        <v>1</v>
      </c>
      <c r="N28" s="6">
        <f t="shared" si="4"/>
        <v>1</v>
      </c>
      <c r="O28" s="66">
        <v>0</v>
      </c>
      <c r="P28" s="66">
        <v>0</v>
      </c>
      <c r="Q28" s="3">
        <f>+O28+J28</f>
        <v>111</v>
      </c>
      <c r="R28" s="3">
        <f t="shared" si="61"/>
        <v>111</v>
      </c>
      <c r="S28" s="56" t="e">
        <f t="shared" si="5"/>
        <v>#DIV/0!</v>
      </c>
      <c r="T28" s="57">
        <f t="shared" si="6"/>
        <v>1</v>
      </c>
      <c r="U28" s="57">
        <f t="shared" si="7"/>
        <v>1</v>
      </c>
      <c r="V28" s="66">
        <v>0</v>
      </c>
      <c r="W28" s="66">
        <v>0</v>
      </c>
      <c r="X28" s="3">
        <f>Q28+V28</f>
        <v>111</v>
      </c>
      <c r="Y28" s="3">
        <f>R28+W28</f>
        <v>111</v>
      </c>
      <c r="Z28" s="56" t="e">
        <f>+(V28/W28)</f>
        <v>#DIV/0!</v>
      </c>
      <c r="AA28" s="57">
        <f>+(X28/Y28)</f>
        <v>1</v>
      </c>
      <c r="AB28" s="57">
        <f t="shared" si="8"/>
        <v>1</v>
      </c>
      <c r="AC28" s="20">
        <v>60</v>
      </c>
      <c r="AD28" s="20">
        <v>60</v>
      </c>
      <c r="AE28" s="3">
        <f>X28+AC28</f>
        <v>171</v>
      </c>
      <c r="AF28" s="3">
        <f>Y28+AD28</f>
        <v>171</v>
      </c>
      <c r="AG28" s="56">
        <f>+(AC28/AD28)</f>
        <v>1</v>
      </c>
      <c r="AH28" s="57">
        <f>+(AE28/AF28)</f>
        <v>1</v>
      </c>
      <c r="AI28" s="57">
        <f t="shared" si="9"/>
        <v>1</v>
      </c>
      <c r="AJ28" s="66">
        <v>86</v>
      </c>
      <c r="AK28" s="66">
        <v>86</v>
      </c>
      <c r="AL28" s="3">
        <f>AE28+AJ28</f>
        <v>257</v>
      </c>
      <c r="AM28" s="3">
        <f>AF28+AK28</f>
        <v>257</v>
      </c>
      <c r="AN28" s="56">
        <f t="shared" si="10"/>
        <v>1</v>
      </c>
      <c r="AO28" s="57">
        <f t="shared" si="11"/>
        <v>1</v>
      </c>
      <c r="AP28" s="57">
        <f t="shared" si="12"/>
        <v>1</v>
      </c>
      <c r="AQ28" s="66">
        <v>51</v>
      </c>
      <c r="AR28" s="66">
        <v>51</v>
      </c>
      <c r="AS28" s="3">
        <f>AL28+AQ28</f>
        <v>308</v>
      </c>
      <c r="AT28" s="3">
        <f>AM28+AR28</f>
        <v>308</v>
      </c>
      <c r="AU28" s="56">
        <f>+(AQ28/AR28)</f>
        <v>1</v>
      </c>
      <c r="AV28" s="57">
        <f>+(AS28/AT28)</f>
        <v>1</v>
      </c>
      <c r="AW28" s="57">
        <f t="shared" si="13"/>
        <v>1</v>
      </c>
      <c r="AX28" s="66">
        <v>31</v>
      </c>
      <c r="AY28" s="66">
        <v>31</v>
      </c>
      <c r="AZ28" s="3">
        <f>AS28+AX28</f>
        <v>339</v>
      </c>
      <c r="BA28" s="3">
        <f>AT28+AY28</f>
        <v>339</v>
      </c>
      <c r="BB28" s="56">
        <f t="shared" si="16"/>
        <v>1</v>
      </c>
      <c r="BC28" s="57">
        <f t="shared" si="17"/>
        <v>1</v>
      </c>
      <c r="BD28" s="57">
        <f t="shared" si="18"/>
        <v>1</v>
      </c>
      <c r="BE28" s="66">
        <v>648</v>
      </c>
      <c r="BF28" s="66">
        <v>648</v>
      </c>
      <c r="BG28" s="3">
        <f>AZ28+BE28</f>
        <v>987</v>
      </c>
      <c r="BH28" s="3">
        <f>BA28+BF28</f>
        <v>987</v>
      </c>
      <c r="BI28" s="56">
        <f t="shared" si="21"/>
        <v>1</v>
      </c>
      <c r="BJ28" s="57">
        <f t="shared" si="22"/>
        <v>1</v>
      </c>
      <c r="BK28" s="57">
        <f t="shared" si="23"/>
        <v>1</v>
      </c>
      <c r="BL28" s="66">
        <v>181</v>
      </c>
      <c r="BM28" s="66">
        <v>181</v>
      </c>
      <c r="BN28" s="3">
        <f>BG28+BL28</f>
        <v>1168</v>
      </c>
      <c r="BO28" s="3">
        <f>BH28+BM28</f>
        <v>1168</v>
      </c>
      <c r="BP28" s="56">
        <f t="shared" si="26"/>
        <v>1</v>
      </c>
      <c r="BQ28" s="57">
        <f t="shared" si="27"/>
        <v>1</v>
      </c>
      <c r="BR28" s="57">
        <f t="shared" si="28"/>
        <v>1</v>
      </c>
      <c r="BS28" s="66">
        <v>80</v>
      </c>
      <c r="BT28" s="66">
        <v>80</v>
      </c>
      <c r="BU28" s="3">
        <f>BN28+BS28</f>
        <v>1248</v>
      </c>
      <c r="BV28" s="3">
        <f>BO28+BT28</f>
        <v>1248</v>
      </c>
      <c r="BW28" s="56">
        <f t="shared" si="31"/>
        <v>1</v>
      </c>
      <c r="BX28" s="57">
        <f t="shared" si="32"/>
        <v>1</v>
      </c>
      <c r="BY28" s="57">
        <f t="shared" si="33"/>
        <v>1</v>
      </c>
      <c r="BZ28" s="66"/>
      <c r="CA28" s="66"/>
      <c r="CB28" s="3">
        <f>BU28+BZ28</f>
        <v>1248</v>
      </c>
      <c r="CC28" s="3">
        <f>BV28+CA28</f>
        <v>1248</v>
      </c>
      <c r="CD28" s="56" t="e">
        <f t="shared" si="36"/>
        <v>#DIV/0!</v>
      </c>
      <c r="CE28" s="57">
        <f t="shared" si="37"/>
        <v>1</v>
      </c>
      <c r="CF28" s="57">
        <f t="shared" si="38"/>
        <v>1</v>
      </c>
      <c r="CG28" s="66"/>
      <c r="CH28" s="66"/>
      <c r="CI28" s="3">
        <f>CB28+CG28</f>
        <v>1248</v>
      </c>
      <c r="CJ28" s="3">
        <f>CC28+CH28</f>
        <v>1248</v>
      </c>
      <c r="CK28" s="56" t="e">
        <f t="shared" si="41"/>
        <v>#DIV/0!</v>
      </c>
      <c r="CL28" s="57">
        <f t="shared" si="42"/>
        <v>1</v>
      </c>
      <c r="CM28" s="57">
        <f t="shared" si="43"/>
        <v>1</v>
      </c>
      <c r="CN28" s="60" t="str">
        <f>IF(CL28&gt;='Calendario PP'!Q25,"Aceptable",IF(CL28&lt;='Calendario PP'!R25,"En riesgo","En progreso"))</f>
        <v>Aceptable</v>
      </c>
    </row>
    <row r="29" spans="1:92" ht="40.5" customHeight="1" x14ac:dyDescent="0.25">
      <c r="A29" s="1">
        <v>23</v>
      </c>
      <c r="B29" s="19" t="s">
        <v>31</v>
      </c>
      <c r="C29" s="62" t="s">
        <v>99</v>
      </c>
      <c r="D29" s="19"/>
      <c r="E29" s="54">
        <v>1</v>
      </c>
      <c r="F29" s="55" t="s">
        <v>55</v>
      </c>
      <c r="G29" s="71"/>
      <c r="H29" s="20">
        <v>2</v>
      </c>
      <c r="I29" s="20">
        <v>2</v>
      </c>
      <c r="J29" s="3">
        <f>+H29</f>
        <v>2</v>
      </c>
      <c r="K29" s="3">
        <f>+I29</f>
        <v>2</v>
      </c>
      <c r="L29" s="4">
        <f t="shared" si="2"/>
        <v>1</v>
      </c>
      <c r="M29" s="5">
        <f t="shared" si="3"/>
        <v>1</v>
      </c>
      <c r="N29" s="6">
        <f t="shared" si="4"/>
        <v>1</v>
      </c>
      <c r="O29" s="66">
        <v>0</v>
      </c>
      <c r="P29" s="66">
        <v>0</v>
      </c>
      <c r="Q29" s="3">
        <f>+J29+O29</f>
        <v>2</v>
      </c>
      <c r="R29" s="3">
        <f t="shared" si="61"/>
        <v>2</v>
      </c>
      <c r="S29" s="56" t="e">
        <f t="shared" si="5"/>
        <v>#DIV/0!</v>
      </c>
      <c r="T29" s="57">
        <f t="shared" si="6"/>
        <v>1</v>
      </c>
      <c r="U29" s="57">
        <f t="shared" si="7"/>
        <v>1</v>
      </c>
      <c r="V29" s="66">
        <v>11</v>
      </c>
      <c r="W29" s="66">
        <v>11</v>
      </c>
      <c r="X29" s="3">
        <f>+V29+Q29</f>
        <v>13</v>
      </c>
      <c r="Y29" s="3">
        <f>+W29+R29</f>
        <v>13</v>
      </c>
      <c r="Z29" s="56">
        <f>+V29/W29</f>
        <v>1</v>
      </c>
      <c r="AA29" s="57">
        <f>+X29/Y29</f>
        <v>1</v>
      </c>
      <c r="AB29" s="57">
        <f t="shared" si="8"/>
        <v>1</v>
      </c>
      <c r="AC29" s="20">
        <v>5</v>
      </c>
      <c r="AD29" s="20">
        <v>5</v>
      </c>
      <c r="AE29" s="3">
        <f>+X29+AC29</f>
        <v>18</v>
      </c>
      <c r="AF29" s="3">
        <f>+AD29+Y29</f>
        <v>18</v>
      </c>
      <c r="AG29" s="56">
        <f>+AC29/AD29</f>
        <v>1</v>
      </c>
      <c r="AH29" s="57">
        <f>+AE29/AF29</f>
        <v>1</v>
      </c>
      <c r="AI29" s="57">
        <f t="shared" si="9"/>
        <v>1</v>
      </c>
      <c r="AJ29" s="66">
        <v>0</v>
      </c>
      <c r="AK29" s="66">
        <v>0</v>
      </c>
      <c r="AL29" s="3">
        <f>+AJ29+AE29</f>
        <v>18</v>
      </c>
      <c r="AM29" s="3">
        <f>+AK29+AF29</f>
        <v>18</v>
      </c>
      <c r="AN29" s="56" t="e">
        <f t="shared" si="10"/>
        <v>#DIV/0!</v>
      </c>
      <c r="AO29" s="57">
        <f t="shared" si="11"/>
        <v>1</v>
      </c>
      <c r="AP29" s="57">
        <f t="shared" si="12"/>
        <v>1</v>
      </c>
      <c r="AQ29" s="66">
        <v>0</v>
      </c>
      <c r="AR29" s="66">
        <v>0</v>
      </c>
      <c r="AS29" s="3">
        <f>+AQ29+AL29</f>
        <v>18</v>
      </c>
      <c r="AT29" s="3">
        <f>+AR29+AM29</f>
        <v>18</v>
      </c>
      <c r="AU29" s="56" t="e">
        <f>+AQ29/AR29</f>
        <v>#DIV/0!</v>
      </c>
      <c r="AV29" s="57">
        <f>+AS29/AT29</f>
        <v>1</v>
      </c>
      <c r="AW29" s="57">
        <f t="shared" si="13"/>
        <v>1</v>
      </c>
      <c r="AX29" s="66">
        <v>0</v>
      </c>
      <c r="AY29" s="66">
        <v>0</v>
      </c>
      <c r="AZ29" s="3">
        <f>+AX29+AS29</f>
        <v>18</v>
      </c>
      <c r="BA29" s="3">
        <f>+AY29+AT29</f>
        <v>18</v>
      </c>
      <c r="BB29" s="56" t="e">
        <f t="shared" si="16"/>
        <v>#DIV/0!</v>
      </c>
      <c r="BC29" s="57">
        <f t="shared" si="17"/>
        <v>1</v>
      </c>
      <c r="BD29" s="57">
        <f t="shared" si="18"/>
        <v>1</v>
      </c>
      <c r="BE29" s="66">
        <v>615</v>
      </c>
      <c r="BF29" s="66">
        <v>615</v>
      </c>
      <c r="BG29" s="3">
        <f>+BE29+AZ29</f>
        <v>633</v>
      </c>
      <c r="BH29" s="3">
        <f>+BF29+BA29</f>
        <v>633</v>
      </c>
      <c r="BI29" s="56">
        <f t="shared" si="21"/>
        <v>1</v>
      </c>
      <c r="BJ29" s="57">
        <f t="shared" si="22"/>
        <v>1</v>
      </c>
      <c r="BK29" s="57">
        <f t="shared" si="23"/>
        <v>1</v>
      </c>
      <c r="BL29" s="66">
        <v>0</v>
      </c>
      <c r="BM29" s="66">
        <v>0</v>
      </c>
      <c r="BN29" s="3">
        <f>+BL29+BG29</f>
        <v>633</v>
      </c>
      <c r="BO29" s="3">
        <f>+BM29+BH29</f>
        <v>633</v>
      </c>
      <c r="BP29" s="56" t="e">
        <f t="shared" si="26"/>
        <v>#DIV/0!</v>
      </c>
      <c r="BQ29" s="57">
        <f t="shared" si="27"/>
        <v>1</v>
      </c>
      <c r="BR29" s="57">
        <f t="shared" si="28"/>
        <v>1</v>
      </c>
      <c r="BS29" s="66">
        <v>2</v>
      </c>
      <c r="BT29" s="66">
        <v>2</v>
      </c>
      <c r="BU29" s="3">
        <f>+BS29+BN29</f>
        <v>635</v>
      </c>
      <c r="BV29" s="3">
        <f>+BT29+BO29</f>
        <v>635</v>
      </c>
      <c r="BW29" s="56">
        <f t="shared" si="31"/>
        <v>1</v>
      </c>
      <c r="BX29" s="57">
        <f t="shared" si="32"/>
        <v>1</v>
      </c>
      <c r="BY29" s="57">
        <f t="shared" si="33"/>
        <v>1</v>
      </c>
      <c r="BZ29" s="66"/>
      <c r="CA29" s="66"/>
      <c r="CB29" s="3">
        <f>+BZ29+BU29</f>
        <v>635</v>
      </c>
      <c r="CC29" s="3">
        <f>+CA29+BV29</f>
        <v>635</v>
      </c>
      <c r="CD29" s="56" t="e">
        <f t="shared" si="36"/>
        <v>#DIV/0!</v>
      </c>
      <c r="CE29" s="57">
        <f t="shared" si="37"/>
        <v>1</v>
      </c>
      <c r="CF29" s="57">
        <f t="shared" si="38"/>
        <v>1</v>
      </c>
      <c r="CG29" s="66"/>
      <c r="CH29" s="66"/>
      <c r="CI29" s="3">
        <f>+CG29+CB29</f>
        <v>635</v>
      </c>
      <c r="CJ29" s="3">
        <f>+CH29+CC29</f>
        <v>635</v>
      </c>
      <c r="CK29" s="56" t="e">
        <f t="shared" si="41"/>
        <v>#DIV/0!</v>
      </c>
      <c r="CL29" s="57">
        <f t="shared" si="42"/>
        <v>1</v>
      </c>
      <c r="CM29" s="57">
        <f t="shared" si="43"/>
        <v>1</v>
      </c>
      <c r="CN29" s="60" t="str">
        <f>IF(CL29&gt;='Calendario PP'!Q26,"Aceptable",IF(CL29&lt;='Calendario PP'!R26,"En riesgo","En progreso"))</f>
        <v>Aceptable</v>
      </c>
    </row>
    <row r="30" spans="1:92" ht="40.5" customHeight="1" x14ac:dyDescent="0.25">
      <c r="A30" s="1">
        <v>24</v>
      </c>
      <c r="B30" s="19" t="s">
        <v>31</v>
      </c>
      <c r="C30" s="62" t="s">
        <v>51</v>
      </c>
      <c r="D30" s="19"/>
      <c r="E30" s="54">
        <v>1</v>
      </c>
      <c r="F30" s="55" t="s">
        <v>55</v>
      </c>
      <c r="G30" s="71"/>
      <c r="H30" s="20">
        <v>111</v>
      </c>
      <c r="I30" s="20">
        <v>111</v>
      </c>
      <c r="J30" s="3">
        <f t="shared" si="0"/>
        <v>111</v>
      </c>
      <c r="K30" s="3">
        <f t="shared" si="1"/>
        <v>111</v>
      </c>
      <c r="L30" s="4">
        <f t="shared" si="2"/>
        <v>1</v>
      </c>
      <c r="M30" s="5">
        <f t="shared" si="3"/>
        <v>1</v>
      </c>
      <c r="N30" s="6">
        <f t="shared" si="4"/>
        <v>1</v>
      </c>
      <c r="O30" s="66">
        <v>0</v>
      </c>
      <c r="P30" s="66">
        <v>0</v>
      </c>
      <c r="Q30" s="3">
        <f>+O30+J30</f>
        <v>111</v>
      </c>
      <c r="R30" s="3">
        <f t="shared" si="61"/>
        <v>111</v>
      </c>
      <c r="S30" s="56" t="e">
        <f t="shared" si="5"/>
        <v>#DIV/0!</v>
      </c>
      <c r="T30" s="57">
        <f t="shared" si="6"/>
        <v>1</v>
      </c>
      <c r="U30" s="57">
        <f t="shared" si="7"/>
        <v>1</v>
      </c>
      <c r="V30" s="66">
        <v>0</v>
      </c>
      <c r="W30" s="66">
        <v>0</v>
      </c>
      <c r="X30" s="3">
        <f t="shared" ref="X30:Y32" si="74">Q30+V30</f>
        <v>111</v>
      </c>
      <c r="Y30" s="3">
        <f t="shared" si="74"/>
        <v>111</v>
      </c>
      <c r="Z30" s="56" t="e">
        <f>+(V30/W30)</f>
        <v>#DIV/0!</v>
      </c>
      <c r="AA30" s="57">
        <f>+(X30/Y30)</f>
        <v>1</v>
      </c>
      <c r="AB30" s="57">
        <f t="shared" si="8"/>
        <v>1</v>
      </c>
      <c r="AC30" s="20">
        <v>50</v>
      </c>
      <c r="AD30" s="20">
        <v>50</v>
      </c>
      <c r="AE30" s="3">
        <f t="shared" ref="AE30:AF32" si="75">X30+AC30</f>
        <v>161</v>
      </c>
      <c r="AF30" s="3">
        <f t="shared" si="75"/>
        <v>161</v>
      </c>
      <c r="AG30" s="56">
        <f>+(AC30/AD30)</f>
        <v>1</v>
      </c>
      <c r="AH30" s="57">
        <f>+(AE30/AF30)</f>
        <v>1</v>
      </c>
      <c r="AI30" s="57">
        <f t="shared" si="9"/>
        <v>1</v>
      </c>
      <c r="AJ30" s="66">
        <v>86</v>
      </c>
      <c r="AK30" s="66">
        <v>86</v>
      </c>
      <c r="AL30" s="3">
        <f t="shared" ref="AL30:AM32" si="76">AE30+AJ30</f>
        <v>247</v>
      </c>
      <c r="AM30" s="3">
        <f t="shared" si="76"/>
        <v>247</v>
      </c>
      <c r="AN30" s="56">
        <f t="shared" si="10"/>
        <v>1</v>
      </c>
      <c r="AO30" s="57">
        <f t="shared" si="11"/>
        <v>1</v>
      </c>
      <c r="AP30" s="57">
        <f t="shared" si="12"/>
        <v>1</v>
      </c>
      <c r="AQ30" s="66">
        <v>51</v>
      </c>
      <c r="AR30" s="66">
        <v>51</v>
      </c>
      <c r="AS30" s="3">
        <f t="shared" ref="AS30:AT32" si="77">AL30+AQ30</f>
        <v>298</v>
      </c>
      <c r="AT30" s="3">
        <f t="shared" si="77"/>
        <v>298</v>
      </c>
      <c r="AU30" s="56">
        <f>+(AQ30/AR30)</f>
        <v>1</v>
      </c>
      <c r="AV30" s="57">
        <f>+(AS30/AT30)</f>
        <v>1</v>
      </c>
      <c r="AW30" s="57">
        <f t="shared" si="13"/>
        <v>1</v>
      </c>
      <c r="AX30" s="66">
        <v>31</v>
      </c>
      <c r="AY30" s="66">
        <v>31</v>
      </c>
      <c r="AZ30" s="3">
        <f t="shared" ref="AZ30:BA32" si="78">AS30+AX30</f>
        <v>329</v>
      </c>
      <c r="BA30" s="3">
        <f t="shared" si="78"/>
        <v>329</v>
      </c>
      <c r="BB30" s="56">
        <f t="shared" si="16"/>
        <v>1</v>
      </c>
      <c r="BC30" s="57">
        <f t="shared" si="17"/>
        <v>1</v>
      </c>
      <c r="BD30" s="57">
        <f t="shared" si="18"/>
        <v>1</v>
      </c>
      <c r="BE30" s="66">
        <v>33</v>
      </c>
      <c r="BF30" s="66">
        <v>33</v>
      </c>
      <c r="BG30" s="3">
        <f t="shared" ref="BG30:BH32" si="79">AZ30+BE30</f>
        <v>362</v>
      </c>
      <c r="BH30" s="3">
        <f t="shared" si="79"/>
        <v>362</v>
      </c>
      <c r="BI30" s="56">
        <f t="shared" si="21"/>
        <v>1</v>
      </c>
      <c r="BJ30" s="57">
        <f t="shared" si="22"/>
        <v>1</v>
      </c>
      <c r="BK30" s="57">
        <f t="shared" si="23"/>
        <v>1</v>
      </c>
      <c r="BL30" s="66">
        <v>51</v>
      </c>
      <c r="BM30" s="66">
        <v>51</v>
      </c>
      <c r="BN30" s="3">
        <f t="shared" ref="BN30:BO32" si="80">BG30+BL30</f>
        <v>413</v>
      </c>
      <c r="BO30" s="3">
        <f t="shared" si="80"/>
        <v>413</v>
      </c>
      <c r="BP30" s="56">
        <f t="shared" si="26"/>
        <v>1</v>
      </c>
      <c r="BQ30" s="57">
        <f t="shared" si="27"/>
        <v>1</v>
      </c>
      <c r="BR30" s="57">
        <f t="shared" si="28"/>
        <v>1</v>
      </c>
      <c r="BS30" s="66">
        <v>40</v>
      </c>
      <c r="BT30" s="66">
        <v>40</v>
      </c>
      <c r="BU30" s="3">
        <f t="shared" ref="BU30:BU32" si="81">BN30+BS30</f>
        <v>453</v>
      </c>
      <c r="BV30" s="3">
        <f t="shared" ref="BV30:BV32" si="82">BO30+BT30</f>
        <v>453</v>
      </c>
      <c r="BW30" s="56">
        <f t="shared" si="31"/>
        <v>1</v>
      </c>
      <c r="BX30" s="57">
        <f t="shared" si="32"/>
        <v>1</v>
      </c>
      <c r="BY30" s="57">
        <f t="shared" si="33"/>
        <v>1</v>
      </c>
      <c r="BZ30" s="66"/>
      <c r="CA30" s="66"/>
      <c r="CB30" s="3">
        <f t="shared" ref="CB30:CB32" si="83">BU30+BZ30</f>
        <v>453</v>
      </c>
      <c r="CC30" s="3">
        <f t="shared" ref="CC30:CC32" si="84">BV30+CA30</f>
        <v>453</v>
      </c>
      <c r="CD30" s="56" t="e">
        <f t="shared" si="36"/>
        <v>#DIV/0!</v>
      </c>
      <c r="CE30" s="57">
        <f t="shared" si="37"/>
        <v>1</v>
      </c>
      <c r="CF30" s="57">
        <f t="shared" si="38"/>
        <v>1</v>
      </c>
      <c r="CG30" s="66"/>
      <c r="CH30" s="66"/>
      <c r="CI30" s="3">
        <f t="shared" ref="CI30:CI32" si="85">CB30+CG30</f>
        <v>453</v>
      </c>
      <c r="CJ30" s="3">
        <f t="shared" ref="CJ30:CJ32" si="86">CC30+CH30</f>
        <v>453</v>
      </c>
      <c r="CK30" s="56" t="e">
        <f t="shared" si="41"/>
        <v>#DIV/0!</v>
      </c>
      <c r="CL30" s="57">
        <f t="shared" si="42"/>
        <v>1</v>
      </c>
      <c r="CM30" s="57">
        <f t="shared" si="43"/>
        <v>1</v>
      </c>
      <c r="CN30" s="60" t="str">
        <f>IF(CL30&gt;='Calendario PP'!Q27,"Aceptable",IF(CL30&lt;='Calendario PP'!R27,"En riesgo","En progreso"))</f>
        <v>Aceptable</v>
      </c>
    </row>
    <row r="31" spans="1:92" ht="40.5" customHeight="1" x14ac:dyDescent="0.25">
      <c r="A31" s="1">
        <v>25</v>
      </c>
      <c r="B31" s="19" t="s">
        <v>31</v>
      </c>
      <c r="C31" s="62" t="s">
        <v>100</v>
      </c>
      <c r="D31" s="19"/>
      <c r="E31" s="54">
        <v>1</v>
      </c>
      <c r="F31" s="55" t="s">
        <v>54</v>
      </c>
      <c r="G31" s="72"/>
      <c r="H31" s="46">
        <v>10</v>
      </c>
      <c r="I31" s="46">
        <v>10</v>
      </c>
      <c r="J31" s="3">
        <f t="shared" si="0"/>
        <v>10</v>
      </c>
      <c r="K31" s="3">
        <f t="shared" si="1"/>
        <v>10</v>
      </c>
      <c r="L31" s="4">
        <f t="shared" si="2"/>
        <v>1</v>
      </c>
      <c r="M31" s="5">
        <f t="shared" si="3"/>
        <v>1</v>
      </c>
      <c r="N31" s="6">
        <f t="shared" si="4"/>
        <v>1</v>
      </c>
      <c r="O31" s="46">
        <v>17</v>
      </c>
      <c r="P31" s="46">
        <v>17</v>
      </c>
      <c r="Q31" s="3">
        <f>+O31+J31</f>
        <v>27</v>
      </c>
      <c r="R31" s="3">
        <f t="shared" si="61"/>
        <v>27</v>
      </c>
      <c r="S31" s="56">
        <f t="shared" si="5"/>
        <v>1</v>
      </c>
      <c r="T31" s="57">
        <f t="shared" si="6"/>
        <v>1</v>
      </c>
      <c r="U31" s="57">
        <f t="shared" si="7"/>
        <v>1</v>
      </c>
      <c r="V31" s="46">
        <v>19</v>
      </c>
      <c r="W31" s="46">
        <v>19</v>
      </c>
      <c r="X31" s="3">
        <f t="shared" si="74"/>
        <v>46</v>
      </c>
      <c r="Y31" s="3">
        <f t="shared" si="74"/>
        <v>46</v>
      </c>
      <c r="Z31" s="56">
        <f>+(V31/W31)</f>
        <v>1</v>
      </c>
      <c r="AA31" s="57">
        <f>+(X31/Y31)</f>
        <v>1</v>
      </c>
      <c r="AB31" s="57">
        <f t="shared" si="8"/>
        <v>1</v>
      </c>
      <c r="AC31" s="46">
        <v>35</v>
      </c>
      <c r="AD31" s="46">
        <v>35</v>
      </c>
      <c r="AE31" s="3">
        <f t="shared" si="75"/>
        <v>81</v>
      </c>
      <c r="AF31" s="3">
        <f t="shared" si="75"/>
        <v>81</v>
      </c>
      <c r="AG31" s="56">
        <f>+(AC31/AD31)</f>
        <v>1</v>
      </c>
      <c r="AH31" s="57">
        <f>+(AE31/AF31)</f>
        <v>1</v>
      </c>
      <c r="AI31" s="57">
        <f t="shared" si="9"/>
        <v>1</v>
      </c>
      <c r="AJ31" s="46">
        <v>24</v>
      </c>
      <c r="AK31" s="46">
        <v>24</v>
      </c>
      <c r="AL31" s="3">
        <f t="shared" si="76"/>
        <v>105</v>
      </c>
      <c r="AM31" s="3">
        <f t="shared" si="76"/>
        <v>105</v>
      </c>
      <c r="AN31" s="56">
        <f t="shared" si="10"/>
        <v>1</v>
      </c>
      <c r="AO31" s="57">
        <f t="shared" si="11"/>
        <v>1</v>
      </c>
      <c r="AP31" s="57">
        <f t="shared" si="12"/>
        <v>1</v>
      </c>
      <c r="AQ31" s="46">
        <v>25</v>
      </c>
      <c r="AR31" s="46">
        <v>25</v>
      </c>
      <c r="AS31" s="3">
        <f t="shared" si="77"/>
        <v>130</v>
      </c>
      <c r="AT31" s="3">
        <f t="shared" si="77"/>
        <v>130</v>
      </c>
      <c r="AU31" s="56">
        <f>+(AQ31/AR31)</f>
        <v>1</v>
      </c>
      <c r="AV31" s="57">
        <f>+(AS31/AT31)</f>
        <v>1</v>
      </c>
      <c r="AW31" s="57">
        <f t="shared" si="13"/>
        <v>1</v>
      </c>
      <c r="AX31" s="46">
        <v>0</v>
      </c>
      <c r="AY31" s="46">
        <v>0</v>
      </c>
      <c r="AZ31" s="3">
        <f t="shared" si="78"/>
        <v>130</v>
      </c>
      <c r="BA31" s="3">
        <f t="shared" si="78"/>
        <v>130</v>
      </c>
      <c r="BB31" s="56" t="e">
        <f t="shared" si="16"/>
        <v>#DIV/0!</v>
      </c>
      <c r="BC31" s="57">
        <f t="shared" si="17"/>
        <v>1</v>
      </c>
      <c r="BD31" s="57">
        <f t="shared" si="18"/>
        <v>1</v>
      </c>
      <c r="BE31" s="66">
        <v>164</v>
      </c>
      <c r="BF31" s="66">
        <v>164</v>
      </c>
      <c r="BG31" s="3">
        <f t="shared" si="79"/>
        <v>294</v>
      </c>
      <c r="BH31" s="3">
        <f t="shared" si="79"/>
        <v>294</v>
      </c>
      <c r="BI31" s="56">
        <f t="shared" si="21"/>
        <v>1</v>
      </c>
      <c r="BJ31" s="57">
        <f t="shared" si="22"/>
        <v>1</v>
      </c>
      <c r="BK31" s="57">
        <f t="shared" si="23"/>
        <v>1</v>
      </c>
      <c r="BL31" s="66">
        <v>0</v>
      </c>
      <c r="BM31" s="66">
        <v>0</v>
      </c>
      <c r="BN31" s="3">
        <f t="shared" si="80"/>
        <v>294</v>
      </c>
      <c r="BO31" s="3">
        <f t="shared" si="80"/>
        <v>294</v>
      </c>
      <c r="BP31" s="56" t="e">
        <f t="shared" si="26"/>
        <v>#DIV/0!</v>
      </c>
      <c r="BQ31" s="57">
        <f t="shared" si="27"/>
        <v>1</v>
      </c>
      <c r="BR31" s="57">
        <f t="shared" si="28"/>
        <v>1</v>
      </c>
      <c r="BS31" s="66">
        <v>14</v>
      </c>
      <c r="BT31" s="66">
        <v>14</v>
      </c>
      <c r="BU31" s="3">
        <f t="shared" si="81"/>
        <v>308</v>
      </c>
      <c r="BV31" s="3">
        <f t="shared" si="82"/>
        <v>308</v>
      </c>
      <c r="BW31" s="56">
        <f t="shared" si="31"/>
        <v>1</v>
      </c>
      <c r="BX31" s="57">
        <f t="shared" si="32"/>
        <v>1</v>
      </c>
      <c r="BY31" s="57">
        <f t="shared" si="33"/>
        <v>1</v>
      </c>
      <c r="BZ31" s="66"/>
      <c r="CA31" s="66"/>
      <c r="CB31" s="3">
        <f t="shared" si="83"/>
        <v>308</v>
      </c>
      <c r="CC31" s="3">
        <f t="shared" si="84"/>
        <v>308</v>
      </c>
      <c r="CD31" s="56" t="e">
        <f t="shared" si="36"/>
        <v>#DIV/0!</v>
      </c>
      <c r="CE31" s="57">
        <f t="shared" si="37"/>
        <v>1</v>
      </c>
      <c r="CF31" s="57">
        <f t="shared" si="38"/>
        <v>1</v>
      </c>
      <c r="CG31" s="66"/>
      <c r="CH31" s="66"/>
      <c r="CI31" s="3">
        <f t="shared" si="85"/>
        <v>308</v>
      </c>
      <c r="CJ31" s="3">
        <f t="shared" si="86"/>
        <v>308</v>
      </c>
      <c r="CK31" s="56" t="e">
        <f t="shared" si="41"/>
        <v>#DIV/0!</v>
      </c>
      <c r="CL31" s="57">
        <f t="shared" si="42"/>
        <v>1</v>
      </c>
      <c r="CM31" s="57">
        <f t="shared" si="43"/>
        <v>1</v>
      </c>
      <c r="CN31" s="60" t="str">
        <f>IF(CL31&gt;='Calendario PP'!Q28,"Aceptable",IF(CL31&lt;='Calendario PP'!R28,"En riesgo","En progreso"))</f>
        <v>Aceptable</v>
      </c>
    </row>
    <row r="32" spans="1:92" ht="40.5" customHeight="1" x14ac:dyDescent="0.25">
      <c r="A32" s="1">
        <v>26</v>
      </c>
      <c r="B32" s="19" t="s">
        <v>31</v>
      </c>
      <c r="C32" s="62" t="s">
        <v>52</v>
      </c>
      <c r="D32" s="19"/>
      <c r="E32" s="54">
        <v>1</v>
      </c>
      <c r="F32" s="55" t="s">
        <v>55</v>
      </c>
      <c r="G32" s="71"/>
      <c r="H32" s="20">
        <v>39</v>
      </c>
      <c r="I32" s="20">
        <v>39</v>
      </c>
      <c r="J32" s="3">
        <f t="shared" si="0"/>
        <v>39</v>
      </c>
      <c r="K32" s="3">
        <f t="shared" si="1"/>
        <v>39</v>
      </c>
      <c r="L32" s="4">
        <f t="shared" si="2"/>
        <v>1</v>
      </c>
      <c r="M32" s="5">
        <f t="shared" si="3"/>
        <v>1</v>
      </c>
      <c r="N32" s="6">
        <f t="shared" si="4"/>
        <v>1</v>
      </c>
      <c r="O32" s="66">
        <v>17</v>
      </c>
      <c r="P32" s="66">
        <v>17</v>
      </c>
      <c r="Q32" s="3">
        <f>+O32+J32</f>
        <v>56</v>
      </c>
      <c r="R32" s="3">
        <f t="shared" si="61"/>
        <v>56</v>
      </c>
      <c r="S32" s="56">
        <f t="shared" si="5"/>
        <v>1</v>
      </c>
      <c r="T32" s="57">
        <f t="shared" si="6"/>
        <v>1</v>
      </c>
      <c r="U32" s="57">
        <f t="shared" si="7"/>
        <v>1</v>
      </c>
      <c r="V32" s="66">
        <v>6</v>
      </c>
      <c r="W32" s="66">
        <v>6</v>
      </c>
      <c r="X32" s="3">
        <f t="shared" si="74"/>
        <v>62</v>
      </c>
      <c r="Y32" s="3">
        <f t="shared" si="74"/>
        <v>62</v>
      </c>
      <c r="Z32" s="56">
        <f>+(V32/W32)</f>
        <v>1</v>
      </c>
      <c r="AA32" s="57">
        <f>+(X32/Y32)</f>
        <v>1</v>
      </c>
      <c r="AB32" s="57">
        <f t="shared" si="8"/>
        <v>1</v>
      </c>
      <c r="AC32" s="20">
        <v>10</v>
      </c>
      <c r="AD32" s="20">
        <v>10</v>
      </c>
      <c r="AE32" s="3">
        <f t="shared" si="75"/>
        <v>72</v>
      </c>
      <c r="AF32" s="3">
        <f t="shared" si="75"/>
        <v>72</v>
      </c>
      <c r="AG32" s="56">
        <f>+(AC32/AD32)</f>
        <v>1</v>
      </c>
      <c r="AH32" s="57">
        <f>+(AE32/AF32)</f>
        <v>1</v>
      </c>
      <c r="AI32" s="57">
        <f t="shared" si="9"/>
        <v>1</v>
      </c>
      <c r="AJ32" s="66">
        <v>0</v>
      </c>
      <c r="AK32" s="66">
        <v>0</v>
      </c>
      <c r="AL32" s="3">
        <f t="shared" si="76"/>
        <v>72</v>
      </c>
      <c r="AM32" s="3">
        <f t="shared" si="76"/>
        <v>72</v>
      </c>
      <c r="AN32" s="56" t="e">
        <f t="shared" si="10"/>
        <v>#DIV/0!</v>
      </c>
      <c r="AO32" s="57">
        <f t="shared" si="11"/>
        <v>1</v>
      </c>
      <c r="AP32" s="57">
        <f t="shared" si="12"/>
        <v>1</v>
      </c>
      <c r="AQ32" s="66">
        <v>25</v>
      </c>
      <c r="AR32" s="66">
        <v>25</v>
      </c>
      <c r="AS32" s="3">
        <f t="shared" si="77"/>
        <v>97</v>
      </c>
      <c r="AT32" s="3">
        <f t="shared" si="77"/>
        <v>97</v>
      </c>
      <c r="AU32" s="56">
        <f>+(AQ32/AR32)</f>
        <v>1</v>
      </c>
      <c r="AV32" s="57">
        <f>+(AS32/AT32)</f>
        <v>1</v>
      </c>
      <c r="AW32" s="57">
        <f t="shared" si="13"/>
        <v>1</v>
      </c>
      <c r="AX32" s="66">
        <v>0</v>
      </c>
      <c r="AY32" s="66">
        <v>0</v>
      </c>
      <c r="AZ32" s="3">
        <f t="shared" si="78"/>
        <v>97</v>
      </c>
      <c r="BA32" s="3">
        <f t="shared" si="78"/>
        <v>97</v>
      </c>
      <c r="BB32" s="56" t="e">
        <f t="shared" si="16"/>
        <v>#DIV/0!</v>
      </c>
      <c r="BC32" s="57">
        <f t="shared" si="17"/>
        <v>1</v>
      </c>
      <c r="BD32" s="57">
        <f t="shared" si="18"/>
        <v>1</v>
      </c>
      <c r="BE32" s="66">
        <v>0</v>
      </c>
      <c r="BF32" s="66">
        <v>0</v>
      </c>
      <c r="BG32" s="3">
        <f t="shared" si="79"/>
        <v>97</v>
      </c>
      <c r="BH32" s="3">
        <f t="shared" si="79"/>
        <v>97</v>
      </c>
      <c r="BI32" s="56" t="e">
        <f t="shared" si="21"/>
        <v>#DIV/0!</v>
      </c>
      <c r="BJ32" s="57">
        <f t="shared" si="22"/>
        <v>1</v>
      </c>
      <c r="BK32" s="57">
        <f t="shared" si="23"/>
        <v>1</v>
      </c>
      <c r="BL32" s="66">
        <v>0</v>
      </c>
      <c r="BM32" s="66">
        <v>0</v>
      </c>
      <c r="BN32" s="3">
        <f t="shared" si="80"/>
        <v>97</v>
      </c>
      <c r="BO32" s="3">
        <f t="shared" si="80"/>
        <v>97</v>
      </c>
      <c r="BP32" s="56" t="e">
        <f t="shared" si="26"/>
        <v>#DIV/0!</v>
      </c>
      <c r="BQ32" s="57">
        <f t="shared" si="27"/>
        <v>1</v>
      </c>
      <c r="BR32" s="57">
        <f t="shared" si="28"/>
        <v>1</v>
      </c>
      <c r="BS32" s="66">
        <v>0</v>
      </c>
      <c r="BT32" s="66">
        <v>0</v>
      </c>
      <c r="BU32" s="3">
        <f t="shared" si="81"/>
        <v>97</v>
      </c>
      <c r="BV32" s="3">
        <f t="shared" si="82"/>
        <v>97</v>
      </c>
      <c r="BW32" s="56" t="e">
        <f t="shared" si="31"/>
        <v>#DIV/0!</v>
      </c>
      <c r="BX32" s="57">
        <f t="shared" si="32"/>
        <v>1</v>
      </c>
      <c r="BY32" s="57">
        <f t="shared" si="33"/>
        <v>1</v>
      </c>
      <c r="BZ32" s="66"/>
      <c r="CA32" s="66"/>
      <c r="CB32" s="3">
        <f t="shared" si="83"/>
        <v>97</v>
      </c>
      <c r="CC32" s="3">
        <f t="shared" si="84"/>
        <v>97</v>
      </c>
      <c r="CD32" s="56" t="e">
        <f t="shared" si="36"/>
        <v>#DIV/0!</v>
      </c>
      <c r="CE32" s="57">
        <f t="shared" si="37"/>
        <v>1</v>
      </c>
      <c r="CF32" s="57">
        <f t="shared" si="38"/>
        <v>1</v>
      </c>
      <c r="CG32" s="66"/>
      <c r="CH32" s="66"/>
      <c r="CI32" s="3">
        <f t="shared" si="85"/>
        <v>97</v>
      </c>
      <c r="CJ32" s="3">
        <f t="shared" si="86"/>
        <v>97</v>
      </c>
      <c r="CK32" s="56" t="e">
        <f t="shared" si="41"/>
        <v>#DIV/0!</v>
      </c>
      <c r="CL32" s="57">
        <f t="shared" si="42"/>
        <v>1</v>
      </c>
      <c r="CM32" s="57">
        <f t="shared" si="43"/>
        <v>1</v>
      </c>
      <c r="CN32" s="60" t="str">
        <f>IF(CL32&gt;='Calendario PP'!Q29,"Aceptable",IF(CL32&lt;='Calendario PP'!R29,"En riesgo","En progreso"))</f>
        <v>Aceptable</v>
      </c>
    </row>
    <row r="33" spans="1:92" ht="40.5" customHeight="1" x14ac:dyDescent="0.25">
      <c r="A33" s="1">
        <v>27</v>
      </c>
      <c r="B33" s="19" t="s">
        <v>31</v>
      </c>
      <c r="C33" s="62" t="s">
        <v>101</v>
      </c>
      <c r="D33" s="19"/>
      <c r="E33" s="54">
        <v>1</v>
      </c>
      <c r="F33" s="55" t="s">
        <v>55</v>
      </c>
      <c r="G33" s="70"/>
      <c r="H33" s="20">
        <v>1</v>
      </c>
      <c r="I33" s="20">
        <v>1</v>
      </c>
      <c r="J33" s="3">
        <f>+H33</f>
        <v>1</v>
      </c>
      <c r="K33" s="3">
        <f>+I33</f>
        <v>1</v>
      </c>
      <c r="L33" s="4">
        <f t="shared" si="2"/>
        <v>1</v>
      </c>
      <c r="M33" s="5">
        <f t="shared" si="3"/>
        <v>1</v>
      </c>
      <c r="N33" s="6">
        <f t="shared" si="4"/>
        <v>1</v>
      </c>
      <c r="O33" s="66">
        <v>0</v>
      </c>
      <c r="P33" s="66">
        <v>0</v>
      </c>
      <c r="Q33" s="3">
        <f>+J33+O33</f>
        <v>1</v>
      </c>
      <c r="R33" s="3">
        <f t="shared" si="61"/>
        <v>1</v>
      </c>
      <c r="S33" s="56" t="e">
        <f t="shared" si="5"/>
        <v>#DIV/0!</v>
      </c>
      <c r="T33" s="57">
        <f t="shared" si="6"/>
        <v>1</v>
      </c>
      <c r="U33" s="57">
        <f t="shared" si="7"/>
        <v>1</v>
      </c>
      <c r="V33" s="66">
        <v>2</v>
      </c>
      <c r="W33" s="66">
        <v>2</v>
      </c>
      <c r="X33" s="3">
        <f>+V33+Q33</f>
        <v>3</v>
      </c>
      <c r="Y33" s="3">
        <f>+W33+R33</f>
        <v>3</v>
      </c>
      <c r="Z33" s="56">
        <f>+V33/W33</f>
        <v>1</v>
      </c>
      <c r="AA33" s="57">
        <f>+X33/Y33</f>
        <v>1</v>
      </c>
      <c r="AB33" s="57">
        <f t="shared" si="8"/>
        <v>1</v>
      </c>
      <c r="AC33" s="20">
        <v>1</v>
      </c>
      <c r="AD33" s="20">
        <v>1</v>
      </c>
      <c r="AE33" s="3">
        <f>+X33+AC33</f>
        <v>4</v>
      </c>
      <c r="AF33" s="3">
        <f>+AD33+Y33</f>
        <v>4</v>
      </c>
      <c r="AG33" s="56">
        <f>+AC33/AD33</f>
        <v>1</v>
      </c>
      <c r="AH33" s="57">
        <f>+AE33/AF33</f>
        <v>1</v>
      </c>
      <c r="AI33" s="57">
        <f t="shared" si="9"/>
        <v>1</v>
      </c>
      <c r="AJ33" s="66">
        <v>1</v>
      </c>
      <c r="AK33" s="66">
        <v>1</v>
      </c>
      <c r="AL33" s="3">
        <f>+AJ33+AE33</f>
        <v>5</v>
      </c>
      <c r="AM33" s="3">
        <f>+AK33+AF33</f>
        <v>5</v>
      </c>
      <c r="AN33" s="56">
        <f t="shared" si="10"/>
        <v>1</v>
      </c>
      <c r="AO33" s="57">
        <f t="shared" si="11"/>
        <v>1</v>
      </c>
      <c r="AP33" s="57">
        <f t="shared" si="12"/>
        <v>1</v>
      </c>
      <c r="AQ33" s="66">
        <v>0</v>
      </c>
      <c r="AR33" s="66">
        <v>0</v>
      </c>
      <c r="AS33" s="3">
        <f>+AQ33+AL33</f>
        <v>5</v>
      </c>
      <c r="AT33" s="3">
        <f>+AR33+AM33</f>
        <v>5</v>
      </c>
      <c r="AU33" s="56" t="e">
        <f>+AQ33/AR33</f>
        <v>#DIV/0!</v>
      </c>
      <c r="AV33" s="57">
        <f>+AS33/AT33</f>
        <v>1</v>
      </c>
      <c r="AW33" s="57">
        <f t="shared" si="13"/>
        <v>1</v>
      </c>
      <c r="AX33" s="66">
        <v>0</v>
      </c>
      <c r="AY33" s="66">
        <v>0</v>
      </c>
      <c r="AZ33" s="3">
        <f>+AX33+AS33</f>
        <v>5</v>
      </c>
      <c r="BA33" s="3">
        <f>+AY33+AT33</f>
        <v>5</v>
      </c>
      <c r="BB33" s="56" t="e">
        <f t="shared" si="16"/>
        <v>#DIV/0!</v>
      </c>
      <c r="BC33" s="57">
        <f t="shared" si="17"/>
        <v>1</v>
      </c>
      <c r="BD33" s="57">
        <f t="shared" si="18"/>
        <v>1</v>
      </c>
      <c r="BE33" s="66">
        <v>12</v>
      </c>
      <c r="BF33" s="66">
        <v>12</v>
      </c>
      <c r="BG33" s="3">
        <f>+BE33+AZ33</f>
        <v>17</v>
      </c>
      <c r="BH33" s="3">
        <f>+BF33+BA33</f>
        <v>17</v>
      </c>
      <c r="BI33" s="56">
        <f t="shared" si="21"/>
        <v>1</v>
      </c>
      <c r="BJ33" s="57">
        <f t="shared" si="22"/>
        <v>1</v>
      </c>
      <c r="BK33" s="57">
        <f t="shared" si="23"/>
        <v>1</v>
      </c>
      <c r="BL33" s="66">
        <v>0</v>
      </c>
      <c r="BM33" s="66">
        <v>0</v>
      </c>
      <c r="BN33" s="3">
        <f>+BL33+BG33</f>
        <v>17</v>
      </c>
      <c r="BO33" s="3">
        <f>+BM33+BH33</f>
        <v>17</v>
      </c>
      <c r="BP33" s="56" t="e">
        <f t="shared" si="26"/>
        <v>#DIV/0!</v>
      </c>
      <c r="BQ33" s="57">
        <f t="shared" si="27"/>
        <v>1</v>
      </c>
      <c r="BR33" s="57">
        <f t="shared" si="28"/>
        <v>1</v>
      </c>
      <c r="BS33" s="66">
        <v>0</v>
      </c>
      <c r="BT33" s="66">
        <v>0</v>
      </c>
      <c r="BU33" s="3">
        <f>+BS33+BN33</f>
        <v>17</v>
      </c>
      <c r="BV33" s="3">
        <f>+BT33+BO33</f>
        <v>17</v>
      </c>
      <c r="BW33" s="56" t="e">
        <f t="shared" si="31"/>
        <v>#DIV/0!</v>
      </c>
      <c r="BX33" s="57">
        <f t="shared" si="32"/>
        <v>1</v>
      </c>
      <c r="BY33" s="57">
        <f t="shared" si="33"/>
        <v>1</v>
      </c>
      <c r="BZ33" s="66"/>
      <c r="CA33" s="66"/>
      <c r="CB33" s="3">
        <f>+BZ33+BU33</f>
        <v>17</v>
      </c>
      <c r="CC33" s="3">
        <f>+CA33+BV33</f>
        <v>17</v>
      </c>
      <c r="CD33" s="56" t="e">
        <f t="shared" si="36"/>
        <v>#DIV/0!</v>
      </c>
      <c r="CE33" s="57">
        <f t="shared" si="37"/>
        <v>1</v>
      </c>
      <c r="CF33" s="57">
        <f t="shared" si="38"/>
        <v>1</v>
      </c>
      <c r="CG33" s="66"/>
      <c r="CH33" s="66"/>
      <c r="CI33" s="3">
        <f>+CG33+CB33</f>
        <v>17</v>
      </c>
      <c r="CJ33" s="3">
        <f>+CH33+CC33</f>
        <v>17</v>
      </c>
      <c r="CK33" s="56" t="e">
        <f t="shared" si="41"/>
        <v>#DIV/0!</v>
      </c>
      <c r="CL33" s="57">
        <f t="shared" si="42"/>
        <v>1</v>
      </c>
      <c r="CM33" s="57">
        <f t="shared" si="43"/>
        <v>1</v>
      </c>
      <c r="CN33" s="60" t="str">
        <f>IF(CL33&gt;='Calendario PP'!Q30,"Aceptable",IF(CL33&lt;='Calendario PP'!R30,"En riesgo","En progreso"))</f>
        <v>Aceptable</v>
      </c>
    </row>
    <row r="34" spans="1:92" ht="40.5" customHeight="1" x14ac:dyDescent="0.25">
      <c r="A34" s="1">
        <v>28</v>
      </c>
      <c r="B34" s="19" t="s">
        <v>31</v>
      </c>
      <c r="C34" s="62" t="s">
        <v>102</v>
      </c>
      <c r="D34" s="19"/>
      <c r="E34" s="54">
        <v>1</v>
      </c>
      <c r="F34" s="55" t="s">
        <v>55</v>
      </c>
      <c r="G34" s="70"/>
      <c r="H34" s="20">
        <v>0</v>
      </c>
      <c r="I34" s="20">
        <v>0</v>
      </c>
      <c r="J34" s="3">
        <f>+H34</f>
        <v>0</v>
      </c>
      <c r="K34" s="3">
        <f>+I34</f>
        <v>0</v>
      </c>
      <c r="L34" s="4" t="e">
        <f t="shared" si="2"/>
        <v>#DIV/0!</v>
      </c>
      <c r="M34" s="5" t="e">
        <f t="shared" si="3"/>
        <v>#DIV/0!</v>
      </c>
      <c r="N34" s="6" t="e">
        <f t="shared" si="4"/>
        <v>#DIV/0!</v>
      </c>
      <c r="O34" s="66">
        <v>0</v>
      </c>
      <c r="P34" s="66">
        <v>0</v>
      </c>
      <c r="Q34" s="3">
        <f>+J34+O34</f>
        <v>0</v>
      </c>
      <c r="R34" s="3">
        <f t="shared" si="61"/>
        <v>0</v>
      </c>
      <c r="S34" s="56" t="e">
        <f t="shared" si="5"/>
        <v>#DIV/0!</v>
      </c>
      <c r="T34" s="57" t="e">
        <f t="shared" si="6"/>
        <v>#DIV/0!</v>
      </c>
      <c r="U34" s="57" t="e">
        <f t="shared" si="7"/>
        <v>#DIV/0!</v>
      </c>
      <c r="V34" s="66">
        <v>0</v>
      </c>
      <c r="W34" s="66">
        <v>0</v>
      </c>
      <c r="X34" s="3">
        <f>+V34+Q34</f>
        <v>0</v>
      </c>
      <c r="Y34" s="3">
        <f>+W34+R34</f>
        <v>0</v>
      </c>
      <c r="Z34" s="56" t="e">
        <f>+V34/W34</f>
        <v>#DIV/0!</v>
      </c>
      <c r="AA34" s="57" t="e">
        <f>+X34/Y34</f>
        <v>#DIV/0!</v>
      </c>
      <c r="AB34" s="57" t="e">
        <f t="shared" si="8"/>
        <v>#DIV/0!</v>
      </c>
      <c r="AC34" s="20">
        <v>0</v>
      </c>
      <c r="AD34" s="20">
        <v>0</v>
      </c>
      <c r="AE34" s="3">
        <f>+X34+AC34</f>
        <v>0</v>
      </c>
      <c r="AF34" s="3">
        <f>+AD34+Y34</f>
        <v>0</v>
      </c>
      <c r="AG34" s="56" t="e">
        <f>+AC34/AD34</f>
        <v>#DIV/0!</v>
      </c>
      <c r="AH34" s="57" t="e">
        <f>+AE34/AF34</f>
        <v>#DIV/0!</v>
      </c>
      <c r="AI34" s="57" t="e">
        <f t="shared" si="9"/>
        <v>#DIV/0!</v>
      </c>
      <c r="AJ34" s="66">
        <v>1</v>
      </c>
      <c r="AK34" s="66">
        <v>1</v>
      </c>
      <c r="AL34" s="3">
        <f>+AJ34+AE34</f>
        <v>1</v>
      </c>
      <c r="AM34" s="3">
        <f>+AK34+AF34</f>
        <v>1</v>
      </c>
      <c r="AN34" s="56">
        <f t="shared" si="10"/>
        <v>1</v>
      </c>
      <c r="AO34" s="57">
        <f t="shared" si="11"/>
        <v>1</v>
      </c>
      <c r="AP34" s="57">
        <f t="shared" si="12"/>
        <v>1</v>
      </c>
      <c r="AQ34" s="66">
        <v>0</v>
      </c>
      <c r="AR34" s="66">
        <v>0</v>
      </c>
      <c r="AS34" s="3">
        <f>+AQ34+AL34</f>
        <v>1</v>
      </c>
      <c r="AT34" s="3">
        <f>+AR34+AM34</f>
        <v>1</v>
      </c>
      <c r="AU34" s="56" t="e">
        <f>+AQ34/AR34</f>
        <v>#DIV/0!</v>
      </c>
      <c r="AV34" s="57">
        <f>+AS34/AT34</f>
        <v>1</v>
      </c>
      <c r="AW34" s="57">
        <f t="shared" si="13"/>
        <v>1</v>
      </c>
      <c r="AX34" s="66">
        <v>0</v>
      </c>
      <c r="AY34" s="66">
        <v>0</v>
      </c>
      <c r="AZ34" s="3">
        <f>+AX34+AS34</f>
        <v>1</v>
      </c>
      <c r="BA34" s="3">
        <f>+AY34+AT34</f>
        <v>1</v>
      </c>
      <c r="BB34" s="56" t="e">
        <f t="shared" si="16"/>
        <v>#DIV/0!</v>
      </c>
      <c r="BC34" s="57">
        <f t="shared" si="17"/>
        <v>1</v>
      </c>
      <c r="BD34" s="57">
        <f t="shared" si="18"/>
        <v>1</v>
      </c>
      <c r="BE34" s="66">
        <v>0</v>
      </c>
      <c r="BF34" s="66">
        <v>0</v>
      </c>
      <c r="BG34" s="3">
        <f>+BE34+AZ34</f>
        <v>1</v>
      </c>
      <c r="BH34" s="3">
        <f>+BF34+BA34</f>
        <v>1</v>
      </c>
      <c r="BI34" s="56" t="e">
        <f t="shared" si="21"/>
        <v>#DIV/0!</v>
      </c>
      <c r="BJ34" s="57">
        <f t="shared" si="22"/>
        <v>1</v>
      </c>
      <c r="BK34" s="57">
        <f t="shared" si="23"/>
        <v>1</v>
      </c>
      <c r="BL34" s="66">
        <v>0</v>
      </c>
      <c r="BM34" s="66">
        <v>0</v>
      </c>
      <c r="BN34" s="3">
        <f>+BL34+BG34</f>
        <v>1</v>
      </c>
      <c r="BO34" s="3">
        <f>+BM34+BH34</f>
        <v>1</v>
      </c>
      <c r="BP34" s="56" t="e">
        <f t="shared" si="26"/>
        <v>#DIV/0!</v>
      </c>
      <c r="BQ34" s="57">
        <f t="shared" si="27"/>
        <v>1</v>
      </c>
      <c r="BR34" s="57">
        <f t="shared" si="28"/>
        <v>1</v>
      </c>
      <c r="BS34" s="66">
        <v>0</v>
      </c>
      <c r="BT34" s="66">
        <v>0</v>
      </c>
      <c r="BU34" s="3">
        <f>+BS34+BN34</f>
        <v>1</v>
      </c>
      <c r="BV34" s="3">
        <f>+BT34+BO34</f>
        <v>1</v>
      </c>
      <c r="BW34" s="56" t="e">
        <f t="shared" si="31"/>
        <v>#DIV/0!</v>
      </c>
      <c r="BX34" s="57">
        <f t="shared" si="32"/>
        <v>1</v>
      </c>
      <c r="BY34" s="57">
        <f t="shared" si="33"/>
        <v>1</v>
      </c>
      <c r="BZ34" s="66"/>
      <c r="CA34" s="66"/>
      <c r="CB34" s="3">
        <f>+BZ34+BU34</f>
        <v>1</v>
      </c>
      <c r="CC34" s="3">
        <f>+CA34+BV34</f>
        <v>1</v>
      </c>
      <c r="CD34" s="56" t="e">
        <f t="shared" si="36"/>
        <v>#DIV/0!</v>
      </c>
      <c r="CE34" s="57">
        <f t="shared" si="37"/>
        <v>1</v>
      </c>
      <c r="CF34" s="57">
        <f t="shared" si="38"/>
        <v>1</v>
      </c>
      <c r="CG34" s="66"/>
      <c r="CH34" s="66"/>
      <c r="CI34" s="3">
        <f>+CG34+CB34</f>
        <v>1</v>
      </c>
      <c r="CJ34" s="3">
        <f>+CH34+CC34</f>
        <v>1</v>
      </c>
      <c r="CK34" s="56" t="e">
        <f t="shared" si="41"/>
        <v>#DIV/0!</v>
      </c>
      <c r="CL34" s="57">
        <f t="shared" si="42"/>
        <v>1</v>
      </c>
      <c r="CM34" s="57">
        <f t="shared" si="43"/>
        <v>1</v>
      </c>
      <c r="CN34" s="60" t="str">
        <f>IF(CL34&gt;='Calendario PP'!Q31,"Aceptable",IF(CL34&lt;='Calendario PP'!R31,"En riesgo","En progreso"))</f>
        <v>Aceptable</v>
      </c>
    </row>
  </sheetData>
  <sheetProtection algorithmName="SHA-512" hashValue="8+673dQtZo49oab/gqc/jezikMfRDIV7I8DzpSYQ70TIWZR4Mqs6O8jWehnuI4NirZjfOHkoMwpM6cpKC1HsVQ==" saltValue="Bz79phPj/rQS0ypj3m9dGA==" spinCount="100000" sheet="1" objects="1" scenarios="1" autoFilter="0"/>
  <autoFilter ref="A6:CN34" xr:uid="{00000000-0009-0000-0000-000000000000}"/>
  <mergeCells count="26">
    <mergeCell ref="CI5:CJ5"/>
    <mergeCell ref="BS5:BT5"/>
    <mergeCell ref="BU5:BV5"/>
    <mergeCell ref="BZ5:CA5"/>
    <mergeCell ref="CB5:CC5"/>
    <mergeCell ref="CG5:CH5"/>
    <mergeCell ref="BE5:BF5"/>
    <mergeCell ref="BG5:BH5"/>
    <mergeCell ref="BL5:BM5"/>
    <mergeCell ref="BN5:BO5"/>
    <mergeCell ref="AX5:AY5"/>
    <mergeCell ref="AZ5:BA5"/>
    <mergeCell ref="AQ5:AR5"/>
    <mergeCell ref="AS5:AT5"/>
    <mergeCell ref="V5:W5"/>
    <mergeCell ref="X5:Y5"/>
    <mergeCell ref="AC5:AD5"/>
    <mergeCell ref="AE5:AF5"/>
    <mergeCell ref="AJ5:AK5"/>
    <mergeCell ref="AL5:AM5"/>
    <mergeCell ref="A1:G5"/>
    <mergeCell ref="O4:R4"/>
    <mergeCell ref="H5:I5"/>
    <mergeCell ref="J5:K5"/>
    <mergeCell ref="O5:P5"/>
    <mergeCell ref="Q5:R5"/>
  </mergeCells>
  <conditionalFormatting sqref="A6">
    <cfRule type="duplicateValues" dxfId="7" priority="172"/>
  </conditionalFormatting>
  <conditionalFormatting sqref="CN7:CN34">
    <cfRule type="containsText" dxfId="6" priority="1" operator="containsText" text="Aceptable">
      <formula>NOT(ISERROR(SEARCH("Aceptable",CN7)))</formula>
    </cfRule>
    <cfRule type="containsText" dxfId="5" priority="2" operator="containsText" text="En progreso">
      <formula>NOT(ISERROR(SEARCH("En progreso",CN7)))</formula>
    </cfRule>
    <cfRule type="containsText" dxfId="4" priority="3" operator="containsText" text="En riesgo">
      <formula>NOT(ISERROR(SEARCH("En riesgo",CN7)))</formula>
    </cfRule>
  </conditionalFormatting>
  <pageMargins left="0.25" right="0.25" top="0.75" bottom="0.75" header="0.3" footer="0.3"/>
  <pageSetup scale="1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31"/>
  <sheetViews>
    <sheetView zoomScaleNormal="100" workbookViewId="0">
      <pane xSplit="1" ySplit="3" topLeftCell="B4" activePane="bottomRight" state="frozen"/>
      <selection pane="topRight" activeCell="D1" sqref="D1"/>
      <selection pane="bottomLeft" activeCell="A6" sqref="A6"/>
      <selection pane="bottomRight" activeCell="B26" sqref="B26"/>
    </sheetView>
  </sheetViews>
  <sheetFormatPr baseColWidth="10" defaultColWidth="11.5703125" defaultRowHeight="15.75" x14ac:dyDescent="0.25"/>
  <cols>
    <col min="1" max="1" width="5.7109375" style="18" customWidth="1"/>
    <col min="2" max="2" width="27.42578125" style="8" customWidth="1"/>
    <col min="3" max="12" width="5.7109375" style="17" bestFit="1" customWidth="1"/>
    <col min="13" max="13" width="4.7109375" style="17" bestFit="1" customWidth="1"/>
    <col min="14" max="14" width="5.5703125" style="17" bestFit="1" customWidth="1"/>
    <col min="15" max="15" width="12.28515625" style="18" bestFit="1" customWidth="1"/>
    <col min="16" max="16" width="4.85546875" style="18" customWidth="1"/>
    <col min="17" max="18" width="8.42578125" style="18" customWidth="1"/>
    <col min="19" max="19" width="4.5703125" style="18" customWidth="1"/>
    <col min="20" max="22" width="8.85546875" style="18" customWidth="1"/>
    <col min="23" max="16384" width="11.5703125" style="18"/>
  </cols>
  <sheetData>
    <row r="2" spans="1:22" s="17" customFormat="1" ht="15.95" customHeight="1" x14ac:dyDescent="0.25">
      <c r="C2" s="77" t="s">
        <v>5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Q2" s="17" t="s">
        <v>39</v>
      </c>
      <c r="T2" s="17" t="s">
        <v>104</v>
      </c>
      <c r="U2" s="17" t="s">
        <v>53</v>
      </c>
      <c r="V2" s="17" t="s">
        <v>53</v>
      </c>
    </row>
    <row r="3" spans="1:22" s="17" customFormat="1" x14ac:dyDescent="0.25">
      <c r="B3" s="32" t="s">
        <v>1</v>
      </c>
      <c r="C3" s="9" t="s">
        <v>9</v>
      </c>
      <c r="D3" s="10" t="s">
        <v>10</v>
      </c>
      <c r="E3" s="9" t="s">
        <v>11</v>
      </c>
      <c r="F3" s="11" t="s">
        <v>12</v>
      </c>
      <c r="G3" s="9" t="s">
        <v>11</v>
      </c>
      <c r="H3" s="12" t="s">
        <v>13</v>
      </c>
      <c r="I3" s="9" t="s">
        <v>14</v>
      </c>
      <c r="J3" s="10" t="s">
        <v>15</v>
      </c>
      <c r="K3" s="11" t="s">
        <v>16</v>
      </c>
      <c r="L3" s="9" t="s">
        <v>17</v>
      </c>
      <c r="M3" s="13" t="s">
        <v>18</v>
      </c>
      <c r="N3" s="9" t="s">
        <v>19</v>
      </c>
      <c r="O3" s="33" t="s">
        <v>8</v>
      </c>
      <c r="Q3" s="14" t="s">
        <v>27</v>
      </c>
      <c r="R3" s="15" t="s">
        <v>26</v>
      </c>
      <c r="T3" s="18" t="s">
        <v>8</v>
      </c>
      <c r="U3" s="14" t="s">
        <v>27</v>
      </c>
      <c r="V3" s="15" t="s">
        <v>26</v>
      </c>
    </row>
    <row r="4" spans="1:22" x14ac:dyDescent="0.25">
      <c r="A4" s="18">
        <v>1</v>
      </c>
      <c r="B4" s="31" t="s">
        <v>89</v>
      </c>
      <c r="C4" s="17">
        <v>0</v>
      </c>
      <c r="N4" s="17">
        <v>6000</v>
      </c>
      <c r="O4" s="18">
        <f>SUM(C4:N4)</f>
        <v>6000</v>
      </c>
      <c r="Q4" s="45">
        <v>0.8</v>
      </c>
      <c r="R4" s="45">
        <v>0.5</v>
      </c>
      <c r="T4" s="18">
        <f>SUM(C4:K4)</f>
        <v>0</v>
      </c>
      <c r="U4" s="18">
        <f>+T4*Q4</f>
        <v>0</v>
      </c>
      <c r="V4" s="18">
        <f>+T4*R4</f>
        <v>0</v>
      </c>
    </row>
    <row r="5" spans="1:22" x14ac:dyDescent="0.25">
      <c r="A5" s="18">
        <v>2</v>
      </c>
      <c r="B5" s="31" t="s">
        <v>90</v>
      </c>
      <c r="C5" s="17">
        <v>0</v>
      </c>
      <c r="N5" s="17">
        <v>7500</v>
      </c>
      <c r="O5" s="18">
        <f t="shared" ref="O5:O31" si="0">SUM(C5:N5)</f>
        <v>7500</v>
      </c>
      <c r="Q5" s="45">
        <v>0.8</v>
      </c>
      <c r="R5" s="45">
        <v>0.5</v>
      </c>
      <c r="T5" s="18">
        <f t="shared" ref="T5:T31" si="1">SUM(C5:K5)</f>
        <v>0</v>
      </c>
      <c r="U5" s="18">
        <f t="shared" ref="U5:U31" si="2">+T5*Q5</f>
        <v>0</v>
      </c>
      <c r="V5" s="18">
        <f t="shared" ref="V5:V31" si="3">+T5*R5</f>
        <v>0</v>
      </c>
    </row>
    <row r="6" spans="1:22" x14ac:dyDescent="0.25">
      <c r="A6" s="18">
        <v>3</v>
      </c>
      <c r="B6" s="31" t="s">
        <v>91</v>
      </c>
      <c r="C6" s="17">
        <v>0</v>
      </c>
      <c r="N6" s="17">
        <v>2108</v>
      </c>
      <c r="O6" s="18">
        <f t="shared" si="0"/>
        <v>2108</v>
      </c>
      <c r="Q6" s="45">
        <v>0.8</v>
      </c>
      <c r="R6" s="45">
        <v>0.5</v>
      </c>
      <c r="T6" s="18">
        <f t="shared" si="1"/>
        <v>0</v>
      </c>
      <c r="U6" s="18">
        <f t="shared" si="2"/>
        <v>0</v>
      </c>
      <c r="V6" s="18">
        <f t="shared" si="3"/>
        <v>0</v>
      </c>
    </row>
    <row r="7" spans="1:22" x14ac:dyDescent="0.25">
      <c r="A7" s="18">
        <v>4</v>
      </c>
      <c r="B7" s="31" t="s">
        <v>92</v>
      </c>
      <c r="C7" s="17">
        <v>0</v>
      </c>
      <c r="H7" s="17">
        <v>652</v>
      </c>
      <c r="N7" s="17">
        <v>652</v>
      </c>
      <c r="O7" s="18">
        <f t="shared" si="0"/>
        <v>1304</v>
      </c>
      <c r="Q7" s="45">
        <v>0.8</v>
      </c>
      <c r="R7" s="45">
        <v>0.5</v>
      </c>
      <c r="T7" s="18">
        <f t="shared" si="1"/>
        <v>652</v>
      </c>
      <c r="U7" s="18">
        <f t="shared" si="2"/>
        <v>521.6</v>
      </c>
      <c r="V7" s="18">
        <f t="shared" si="3"/>
        <v>326</v>
      </c>
    </row>
    <row r="8" spans="1:22" x14ac:dyDescent="0.25">
      <c r="A8" s="18">
        <v>5</v>
      </c>
      <c r="B8" s="31" t="s">
        <v>93</v>
      </c>
      <c r="C8" s="17">
        <v>0</v>
      </c>
      <c r="H8" s="17">
        <v>402</v>
      </c>
      <c r="N8" s="17">
        <v>402</v>
      </c>
      <c r="O8" s="18">
        <f t="shared" si="0"/>
        <v>804</v>
      </c>
      <c r="Q8" s="45">
        <v>0.8</v>
      </c>
      <c r="R8" s="45">
        <v>0.5</v>
      </c>
      <c r="T8" s="18">
        <f t="shared" si="1"/>
        <v>402</v>
      </c>
      <c r="U8" s="18">
        <f t="shared" si="2"/>
        <v>321.60000000000002</v>
      </c>
      <c r="V8" s="18">
        <f t="shared" si="3"/>
        <v>201</v>
      </c>
    </row>
    <row r="9" spans="1:22" x14ac:dyDescent="0.25">
      <c r="A9" s="18">
        <v>6</v>
      </c>
      <c r="B9" s="31" t="s">
        <v>32</v>
      </c>
      <c r="C9" s="17">
        <v>0</v>
      </c>
      <c r="N9" s="17">
        <v>828</v>
      </c>
      <c r="O9" s="18">
        <f t="shared" si="0"/>
        <v>828</v>
      </c>
      <c r="Q9" s="45">
        <v>0.8</v>
      </c>
      <c r="R9" s="45">
        <v>0.5</v>
      </c>
      <c r="T9" s="18">
        <f t="shared" si="1"/>
        <v>0</v>
      </c>
      <c r="U9" s="18">
        <f t="shared" si="2"/>
        <v>0</v>
      </c>
      <c r="V9" s="18">
        <f t="shared" si="3"/>
        <v>0</v>
      </c>
    </row>
    <row r="10" spans="1:22" x14ac:dyDescent="0.25">
      <c r="A10" s="18">
        <v>7</v>
      </c>
      <c r="B10" s="31" t="s">
        <v>43</v>
      </c>
      <c r="C10" s="17">
        <v>0</v>
      </c>
      <c r="H10" s="17">
        <v>270</v>
      </c>
      <c r="N10" s="17">
        <v>270</v>
      </c>
      <c r="O10" s="18">
        <f t="shared" si="0"/>
        <v>540</v>
      </c>
      <c r="Q10" s="45">
        <v>0.8</v>
      </c>
      <c r="R10" s="45">
        <v>0.5</v>
      </c>
      <c r="T10" s="18">
        <f t="shared" si="1"/>
        <v>270</v>
      </c>
      <c r="U10" s="18">
        <f t="shared" si="2"/>
        <v>216</v>
      </c>
      <c r="V10" s="18">
        <f t="shared" si="3"/>
        <v>135</v>
      </c>
    </row>
    <row r="11" spans="1:22" x14ac:dyDescent="0.25">
      <c r="A11" s="18">
        <v>8</v>
      </c>
      <c r="B11" s="31" t="s">
        <v>42</v>
      </c>
      <c r="C11" s="17">
        <v>0</v>
      </c>
      <c r="N11" s="17">
        <v>288</v>
      </c>
      <c r="O11" s="18">
        <f t="shared" si="0"/>
        <v>288</v>
      </c>
      <c r="Q11" s="45">
        <v>0.8</v>
      </c>
      <c r="R11" s="45">
        <v>0.5</v>
      </c>
      <c r="T11" s="18">
        <f t="shared" si="1"/>
        <v>0</v>
      </c>
      <c r="U11" s="18">
        <f t="shared" si="2"/>
        <v>0</v>
      </c>
      <c r="V11" s="18">
        <f t="shared" si="3"/>
        <v>0</v>
      </c>
    </row>
    <row r="12" spans="1:22" x14ac:dyDescent="0.25">
      <c r="A12" s="18">
        <v>9</v>
      </c>
      <c r="B12" s="31" t="s">
        <v>50</v>
      </c>
      <c r="C12" s="17">
        <v>0</v>
      </c>
      <c r="H12" s="17">
        <v>108</v>
      </c>
      <c r="N12" s="17">
        <v>108</v>
      </c>
      <c r="O12" s="18">
        <f t="shared" si="0"/>
        <v>216</v>
      </c>
      <c r="Q12" s="45">
        <v>0.8</v>
      </c>
      <c r="R12" s="45">
        <v>0.5</v>
      </c>
      <c r="T12" s="18">
        <f t="shared" si="1"/>
        <v>108</v>
      </c>
      <c r="U12" s="18">
        <f t="shared" si="2"/>
        <v>86.4</v>
      </c>
      <c r="V12" s="18">
        <f t="shared" si="3"/>
        <v>54</v>
      </c>
    </row>
    <row r="13" spans="1:22" x14ac:dyDescent="0.25">
      <c r="A13" s="18">
        <v>10</v>
      </c>
      <c r="B13" s="31" t="s">
        <v>103</v>
      </c>
      <c r="C13" s="17">
        <v>4</v>
      </c>
      <c r="D13" s="17">
        <v>4</v>
      </c>
      <c r="E13" s="17">
        <v>4</v>
      </c>
      <c r="F13" s="17">
        <v>4</v>
      </c>
      <c r="G13" s="17">
        <v>25</v>
      </c>
      <c r="H13" s="17">
        <v>25</v>
      </c>
      <c r="I13" s="17">
        <v>25</v>
      </c>
      <c r="J13" s="17">
        <v>25</v>
      </c>
      <c r="K13" s="17">
        <v>25</v>
      </c>
      <c r="L13" s="17">
        <v>25</v>
      </c>
      <c r="M13" s="17">
        <v>25</v>
      </c>
      <c r="N13" s="17">
        <v>25</v>
      </c>
      <c r="O13" s="18">
        <f t="shared" si="0"/>
        <v>216</v>
      </c>
      <c r="Q13" s="45">
        <v>0.8</v>
      </c>
      <c r="R13" s="45">
        <v>0.5</v>
      </c>
      <c r="T13" s="18">
        <f t="shared" si="1"/>
        <v>141</v>
      </c>
      <c r="U13" s="18">
        <f t="shared" si="2"/>
        <v>112.80000000000001</v>
      </c>
      <c r="V13" s="18">
        <f t="shared" si="3"/>
        <v>70.5</v>
      </c>
    </row>
    <row r="14" spans="1:22" x14ac:dyDescent="0.25">
      <c r="A14" s="18">
        <v>11</v>
      </c>
      <c r="B14" s="31" t="s">
        <v>33</v>
      </c>
      <c r="C14" s="17">
        <v>0</v>
      </c>
      <c r="N14" s="17">
        <v>2100</v>
      </c>
      <c r="O14" s="18">
        <f t="shared" si="0"/>
        <v>2100</v>
      </c>
      <c r="Q14" s="45">
        <v>0.8</v>
      </c>
      <c r="R14" s="45">
        <v>0.5</v>
      </c>
      <c r="T14" s="18">
        <f t="shared" si="1"/>
        <v>0</v>
      </c>
      <c r="U14" s="18">
        <f t="shared" si="2"/>
        <v>0</v>
      </c>
      <c r="V14" s="18">
        <f t="shared" si="3"/>
        <v>0</v>
      </c>
    </row>
    <row r="15" spans="1:22" x14ac:dyDescent="0.25">
      <c r="A15" s="18">
        <v>12</v>
      </c>
      <c r="B15" s="31" t="s">
        <v>34</v>
      </c>
      <c r="C15" s="17">
        <v>0</v>
      </c>
      <c r="H15" s="17">
        <v>400</v>
      </c>
      <c r="N15" s="17">
        <v>400</v>
      </c>
      <c r="O15" s="18">
        <f t="shared" si="0"/>
        <v>800</v>
      </c>
      <c r="Q15" s="45">
        <v>0.8</v>
      </c>
      <c r="R15" s="45">
        <v>0.5</v>
      </c>
      <c r="T15" s="18">
        <f t="shared" si="1"/>
        <v>400</v>
      </c>
      <c r="U15" s="18">
        <f t="shared" si="2"/>
        <v>320</v>
      </c>
      <c r="V15" s="18">
        <f t="shared" si="3"/>
        <v>200</v>
      </c>
    </row>
    <row r="16" spans="1:22" x14ac:dyDescent="0.25">
      <c r="A16" s="18">
        <v>13</v>
      </c>
      <c r="B16" s="31" t="s">
        <v>35</v>
      </c>
      <c r="C16" s="17">
        <v>0</v>
      </c>
      <c r="H16" s="17">
        <v>350</v>
      </c>
      <c r="N16" s="17">
        <v>350</v>
      </c>
      <c r="O16" s="18">
        <f t="shared" si="0"/>
        <v>700</v>
      </c>
      <c r="Q16" s="45">
        <v>0.8</v>
      </c>
      <c r="R16" s="45">
        <v>0.5</v>
      </c>
      <c r="T16" s="18">
        <f t="shared" si="1"/>
        <v>350</v>
      </c>
      <c r="U16" s="18">
        <f t="shared" si="2"/>
        <v>280</v>
      </c>
      <c r="V16" s="18">
        <f t="shared" si="3"/>
        <v>175</v>
      </c>
    </row>
    <row r="17" spans="1:22" x14ac:dyDescent="0.25">
      <c r="A17" s="18">
        <v>14</v>
      </c>
      <c r="B17" s="31" t="s">
        <v>36</v>
      </c>
      <c r="C17" s="17">
        <v>0</v>
      </c>
      <c r="H17" s="17">
        <v>300</v>
      </c>
      <c r="N17" s="17">
        <v>300</v>
      </c>
      <c r="O17" s="18">
        <f t="shared" si="0"/>
        <v>600</v>
      </c>
      <c r="Q17" s="45">
        <v>0.8</v>
      </c>
      <c r="R17" s="45">
        <v>0.5</v>
      </c>
      <c r="T17" s="18">
        <f t="shared" si="1"/>
        <v>300</v>
      </c>
      <c r="U17" s="18">
        <f t="shared" si="2"/>
        <v>240</v>
      </c>
      <c r="V17" s="18">
        <f t="shared" si="3"/>
        <v>150</v>
      </c>
    </row>
    <row r="18" spans="1:22" x14ac:dyDescent="0.25">
      <c r="A18" s="18">
        <v>15</v>
      </c>
      <c r="B18" s="31" t="s">
        <v>45</v>
      </c>
      <c r="C18" s="17">
        <v>0</v>
      </c>
      <c r="N18" s="17">
        <v>1000</v>
      </c>
      <c r="O18" s="18">
        <f t="shared" si="0"/>
        <v>1000</v>
      </c>
      <c r="Q18" s="45">
        <v>0.8</v>
      </c>
      <c r="R18" s="45">
        <v>0.5</v>
      </c>
      <c r="T18" s="18">
        <f t="shared" si="1"/>
        <v>0</v>
      </c>
      <c r="U18" s="18">
        <f t="shared" si="2"/>
        <v>0</v>
      </c>
      <c r="V18" s="18">
        <f t="shared" si="3"/>
        <v>0</v>
      </c>
    </row>
    <row r="19" spans="1:22" x14ac:dyDescent="0.25">
      <c r="A19" s="18">
        <v>16</v>
      </c>
      <c r="B19" s="31" t="s">
        <v>94</v>
      </c>
      <c r="C19" s="17">
        <v>0</v>
      </c>
      <c r="H19" s="17">
        <v>6</v>
      </c>
      <c r="N19" s="17">
        <v>4</v>
      </c>
      <c r="O19" s="18">
        <f t="shared" si="0"/>
        <v>10</v>
      </c>
      <c r="Q19" s="45">
        <v>0.8</v>
      </c>
      <c r="R19" s="45">
        <v>0.5</v>
      </c>
      <c r="T19" s="18">
        <f t="shared" si="1"/>
        <v>6</v>
      </c>
      <c r="U19" s="18">
        <f t="shared" si="2"/>
        <v>4.8000000000000007</v>
      </c>
      <c r="V19" s="18">
        <f t="shared" si="3"/>
        <v>3</v>
      </c>
    </row>
    <row r="20" spans="1:22" x14ac:dyDescent="0.25">
      <c r="A20" s="18">
        <v>17</v>
      </c>
      <c r="B20" s="31" t="s">
        <v>95</v>
      </c>
      <c r="C20" s="17">
        <v>0</v>
      </c>
      <c r="H20" s="17">
        <v>4</v>
      </c>
      <c r="N20" s="17">
        <v>8</v>
      </c>
      <c r="O20" s="18">
        <f t="shared" si="0"/>
        <v>12</v>
      </c>
      <c r="Q20" s="45">
        <v>0.8</v>
      </c>
      <c r="R20" s="45">
        <v>0.5</v>
      </c>
      <c r="T20" s="18">
        <f t="shared" si="1"/>
        <v>4</v>
      </c>
      <c r="U20" s="18">
        <f t="shared" si="2"/>
        <v>3.2</v>
      </c>
      <c r="V20" s="18">
        <f t="shared" si="3"/>
        <v>2</v>
      </c>
    </row>
    <row r="21" spans="1:22" x14ac:dyDescent="0.25">
      <c r="A21" s="18">
        <v>18</v>
      </c>
      <c r="B21" s="31" t="s">
        <v>96</v>
      </c>
      <c r="C21" s="17">
        <v>0</v>
      </c>
      <c r="N21" s="17">
        <v>1</v>
      </c>
      <c r="O21" s="18">
        <f t="shared" si="0"/>
        <v>1</v>
      </c>
      <c r="Q21" s="45">
        <v>0.8</v>
      </c>
      <c r="R21" s="45">
        <v>0.5</v>
      </c>
      <c r="T21" s="18">
        <f t="shared" si="1"/>
        <v>0</v>
      </c>
      <c r="U21" s="18">
        <f t="shared" si="2"/>
        <v>0</v>
      </c>
      <c r="V21" s="18">
        <f t="shared" si="3"/>
        <v>0</v>
      </c>
    </row>
    <row r="22" spans="1:22" x14ac:dyDescent="0.25">
      <c r="A22" s="18">
        <v>19</v>
      </c>
      <c r="B22" s="31" t="s">
        <v>44</v>
      </c>
      <c r="C22" s="17">
        <v>0</v>
      </c>
      <c r="N22" s="17">
        <v>500</v>
      </c>
      <c r="O22" s="18">
        <f t="shared" si="0"/>
        <v>500</v>
      </c>
      <c r="Q22" s="45">
        <v>0.8</v>
      </c>
      <c r="R22" s="45">
        <v>0.5</v>
      </c>
      <c r="T22" s="18">
        <f t="shared" si="1"/>
        <v>0</v>
      </c>
      <c r="U22" s="18">
        <f t="shared" si="2"/>
        <v>0</v>
      </c>
      <c r="V22" s="18">
        <f t="shared" si="3"/>
        <v>0</v>
      </c>
    </row>
    <row r="23" spans="1:22" x14ac:dyDescent="0.25">
      <c r="A23" s="18">
        <v>20</v>
      </c>
      <c r="B23" s="31" t="s">
        <v>41</v>
      </c>
      <c r="C23" s="17">
        <v>4</v>
      </c>
      <c r="D23" s="17">
        <v>4</v>
      </c>
      <c r="E23" s="17">
        <v>4</v>
      </c>
      <c r="F23" s="17">
        <v>4</v>
      </c>
      <c r="G23" s="17">
        <v>23</v>
      </c>
      <c r="H23" s="17">
        <v>23</v>
      </c>
      <c r="I23" s="17">
        <v>30</v>
      </c>
      <c r="J23" s="17">
        <v>30</v>
      </c>
      <c r="K23" s="17">
        <v>30</v>
      </c>
      <c r="L23" s="17">
        <v>30</v>
      </c>
      <c r="M23" s="17">
        <v>30</v>
      </c>
      <c r="N23" s="17">
        <v>0</v>
      </c>
      <c r="O23" s="18">
        <f t="shared" si="0"/>
        <v>212</v>
      </c>
      <c r="Q23" s="45">
        <v>0.8</v>
      </c>
      <c r="R23" s="45">
        <v>0.5</v>
      </c>
      <c r="T23" s="18">
        <f t="shared" si="1"/>
        <v>152</v>
      </c>
      <c r="U23" s="18">
        <f t="shared" si="2"/>
        <v>121.60000000000001</v>
      </c>
      <c r="V23" s="18">
        <f t="shared" si="3"/>
        <v>76</v>
      </c>
    </row>
    <row r="24" spans="1:22" x14ac:dyDescent="0.25">
      <c r="A24" s="18">
        <v>21</v>
      </c>
      <c r="B24" s="31" t="s">
        <v>97</v>
      </c>
      <c r="C24" s="17">
        <v>0</v>
      </c>
      <c r="E24" s="17">
        <v>1</v>
      </c>
      <c r="L24" s="17">
        <v>1</v>
      </c>
      <c r="N24" s="17">
        <v>1</v>
      </c>
      <c r="O24" s="18">
        <f t="shared" si="0"/>
        <v>3</v>
      </c>
      <c r="Q24" s="45">
        <v>0.8</v>
      </c>
      <c r="R24" s="45">
        <v>0.5</v>
      </c>
      <c r="T24" s="18">
        <f t="shared" si="1"/>
        <v>1</v>
      </c>
      <c r="U24" s="18">
        <f t="shared" si="2"/>
        <v>0.8</v>
      </c>
      <c r="V24" s="18">
        <f t="shared" si="3"/>
        <v>0.5</v>
      </c>
    </row>
    <row r="25" spans="1:22" x14ac:dyDescent="0.25">
      <c r="A25" s="18">
        <v>22</v>
      </c>
      <c r="B25" s="31" t="s">
        <v>98</v>
      </c>
      <c r="C25" s="17">
        <v>0</v>
      </c>
      <c r="N25" s="17">
        <v>1000</v>
      </c>
      <c r="O25" s="18">
        <f t="shared" si="0"/>
        <v>1000</v>
      </c>
      <c r="Q25" s="45">
        <v>0.8</v>
      </c>
      <c r="R25" s="45">
        <v>0.5</v>
      </c>
      <c r="T25" s="18">
        <f t="shared" si="1"/>
        <v>0</v>
      </c>
      <c r="U25" s="18">
        <f t="shared" si="2"/>
        <v>0</v>
      </c>
      <c r="V25" s="18">
        <f t="shared" si="3"/>
        <v>0</v>
      </c>
    </row>
    <row r="26" spans="1:22" x14ac:dyDescent="0.25">
      <c r="A26" s="18">
        <v>23</v>
      </c>
      <c r="B26" s="31" t="s">
        <v>99</v>
      </c>
      <c r="C26" s="17">
        <v>0</v>
      </c>
      <c r="G26" s="17">
        <v>1</v>
      </c>
      <c r="J26" s="17">
        <v>1</v>
      </c>
      <c r="K26" s="17">
        <v>1</v>
      </c>
      <c r="N26" s="17">
        <v>1</v>
      </c>
      <c r="O26" s="18">
        <f t="shared" si="0"/>
        <v>4</v>
      </c>
      <c r="Q26" s="45">
        <v>0.8</v>
      </c>
      <c r="R26" s="45">
        <v>0.5</v>
      </c>
      <c r="T26" s="18">
        <f t="shared" si="1"/>
        <v>3</v>
      </c>
      <c r="U26" s="18">
        <f t="shared" si="2"/>
        <v>2.4000000000000004</v>
      </c>
      <c r="V26" s="18">
        <f t="shared" si="3"/>
        <v>1.5</v>
      </c>
    </row>
    <row r="27" spans="1:22" x14ac:dyDescent="0.25">
      <c r="A27" s="18">
        <v>24</v>
      </c>
      <c r="B27" s="31" t="s">
        <v>51</v>
      </c>
      <c r="C27" s="17">
        <v>0</v>
      </c>
      <c r="E27" s="17">
        <v>113</v>
      </c>
      <c r="H27" s="17">
        <v>113</v>
      </c>
      <c r="K27" s="17">
        <v>162</v>
      </c>
      <c r="N27" s="17">
        <v>162</v>
      </c>
      <c r="O27" s="18">
        <f t="shared" si="0"/>
        <v>550</v>
      </c>
      <c r="Q27" s="45">
        <v>0.8</v>
      </c>
      <c r="R27" s="45">
        <v>0.5</v>
      </c>
      <c r="T27" s="18">
        <f t="shared" si="1"/>
        <v>388</v>
      </c>
      <c r="U27" s="18">
        <f t="shared" si="2"/>
        <v>310.40000000000003</v>
      </c>
      <c r="V27" s="18">
        <f t="shared" si="3"/>
        <v>194</v>
      </c>
    </row>
    <row r="28" spans="1:22" x14ac:dyDescent="0.25">
      <c r="A28" s="18">
        <v>25</v>
      </c>
      <c r="B28" s="31" t="s">
        <v>100</v>
      </c>
      <c r="C28" s="17">
        <v>0</v>
      </c>
      <c r="N28" s="17">
        <v>550</v>
      </c>
      <c r="O28" s="18">
        <f t="shared" si="0"/>
        <v>550</v>
      </c>
      <c r="Q28" s="45">
        <v>0.8</v>
      </c>
      <c r="R28" s="45">
        <v>0.5</v>
      </c>
      <c r="T28" s="18">
        <f t="shared" si="1"/>
        <v>0</v>
      </c>
      <c r="U28" s="18">
        <f t="shared" si="2"/>
        <v>0</v>
      </c>
      <c r="V28" s="18">
        <f t="shared" si="3"/>
        <v>0</v>
      </c>
    </row>
    <row r="29" spans="1:22" x14ac:dyDescent="0.25">
      <c r="A29" s="18">
        <v>26</v>
      </c>
      <c r="B29" s="31" t="s">
        <v>52</v>
      </c>
      <c r="C29" s="17">
        <v>0</v>
      </c>
      <c r="N29" s="17">
        <v>140</v>
      </c>
      <c r="O29" s="18">
        <f t="shared" si="0"/>
        <v>140</v>
      </c>
      <c r="Q29" s="45">
        <v>0.8</v>
      </c>
      <c r="R29" s="45">
        <v>0.5</v>
      </c>
      <c r="T29" s="18">
        <f t="shared" si="1"/>
        <v>0</v>
      </c>
      <c r="U29" s="18">
        <f t="shared" si="2"/>
        <v>0</v>
      </c>
      <c r="V29" s="18">
        <f t="shared" si="3"/>
        <v>0</v>
      </c>
    </row>
    <row r="30" spans="1:22" x14ac:dyDescent="0.25">
      <c r="A30" s="18">
        <v>27</v>
      </c>
      <c r="B30" s="31" t="s">
        <v>101</v>
      </c>
      <c r="C30" s="17">
        <v>0</v>
      </c>
      <c r="N30" s="17">
        <v>22</v>
      </c>
      <c r="O30" s="18">
        <f t="shared" si="0"/>
        <v>22</v>
      </c>
      <c r="Q30" s="45">
        <v>0.8</v>
      </c>
      <c r="R30" s="45">
        <v>0.5</v>
      </c>
      <c r="T30" s="18">
        <f t="shared" si="1"/>
        <v>0</v>
      </c>
      <c r="U30" s="18">
        <f t="shared" si="2"/>
        <v>0</v>
      </c>
      <c r="V30" s="18">
        <f t="shared" si="3"/>
        <v>0</v>
      </c>
    </row>
    <row r="31" spans="1:22" x14ac:dyDescent="0.25">
      <c r="A31" s="18">
        <v>28</v>
      </c>
      <c r="B31" s="31" t="s">
        <v>102</v>
      </c>
      <c r="C31" s="17">
        <v>0</v>
      </c>
      <c r="I31" s="17">
        <v>1</v>
      </c>
      <c r="O31" s="18">
        <f t="shared" si="0"/>
        <v>1</v>
      </c>
      <c r="Q31" s="45">
        <v>0.8</v>
      </c>
      <c r="R31" s="45">
        <v>0.5</v>
      </c>
      <c r="T31" s="18">
        <f t="shared" si="1"/>
        <v>1</v>
      </c>
      <c r="U31" s="18">
        <f t="shared" si="2"/>
        <v>0.8</v>
      </c>
      <c r="V31" s="18">
        <f t="shared" si="3"/>
        <v>0.5</v>
      </c>
    </row>
  </sheetData>
  <sheetProtection sort="0" autoFilter="0"/>
  <autoFilter ref="A3:V31" xr:uid="{00000000-0009-0000-0000-000001000000}"/>
  <mergeCells count="1">
    <mergeCell ref="C2:N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24"/>
  <sheetViews>
    <sheetView showGridLines="0" zoomScale="60" zoomScaleNormal="60" workbookViewId="0">
      <pane xSplit="5" ySplit="6" topLeftCell="BL13" activePane="bottomRight" state="frozen"/>
      <selection pane="topRight" activeCell="G1" sqref="G1"/>
      <selection pane="bottomLeft" activeCell="A7" sqref="A7"/>
      <selection pane="bottomRight" activeCell="BQ1" sqref="BQ1"/>
    </sheetView>
  </sheetViews>
  <sheetFormatPr baseColWidth="10" defaultColWidth="11.5703125" defaultRowHeight="15.75" x14ac:dyDescent="0.25"/>
  <cols>
    <col min="1" max="1" width="9.42578125" style="18" customWidth="1"/>
    <col min="2" max="2" width="42.85546875" style="64" customWidth="1"/>
    <col min="3" max="3" width="12.42578125" style="64" bestFit="1" customWidth="1"/>
    <col min="4" max="4" width="16.42578125" style="8" customWidth="1"/>
    <col min="5" max="5" width="11.7109375" style="18" customWidth="1"/>
    <col min="6" max="10" width="17" style="16" customWidth="1"/>
    <col min="11" max="12" width="18" style="8" customWidth="1"/>
    <col min="13" max="17" width="17" style="16" customWidth="1"/>
    <col min="18" max="19" width="18" style="8" customWidth="1"/>
    <col min="20" max="24" width="17" style="16" customWidth="1"/>
    <col min="25" max="26" width="18" style="8" customWidth="1"/>
    <col min="27" max="31" width="17" style="16" customWidth="1"/>
    <col min="32" max="33" width="18" style="8" customWidth="1"/>
    <col min="34" max="38" width="17" style="16" customWidth="1"/>
    <col min="39" max="40" width="18" style="8" customWidth="1"/>
    <col min="41" max="45" width="17" style="16" customWidth="1"/>
    <col min="46" max="47" width="18" style="8" customWidth="1"/>
    <col min="48" max="52" width="17" style="16" customWidth="1"/>
    <col min="53" max="54" width="18" style="8" customWidth="1"/>
    <col min="55" max="59" width="17" style="16" customWidth="1"/>
    <col min="60" max="61" width="18" style="8" customWidth="1"/>
    <col min="62" max="66" width="17" style="16" customWidth="1"/>
    <col min="67" max="68" width="18" style="8" customWidth="1"/>
    <col min="69" max="73" width="17" style="16" customWidth="1"/>
    <col min="74" max="75" width="18" style="8" customWidth="1"/>
    <col min="76" max="80" width="17" style="16" customWidth="1"/>
    <col min="81" max="82" width="18" style="8" customWidth="1"/>
    <col min="83" max="87" width="17" style="16" customWidth="1"/>
    <col min="88" max="89" width="18" style="8" customWidth="1"/>
    <col min="90" max="90" width="22.5703125" style="8" customWidth="1"/>
    <col min="91" max="16384" width="11.5703125" style="8"/>
  </cols>
  <sheetData>
    <row r="1" spans="1:90" ht="15.75" customHeight="1" x14ac:dyDescent="0.25">
      <c r="A1" s="73" t="s">
        <v>38</v>
      </c>
      <c r="B1" s="73"/>
      <c r="C1" s="73"/>
      <c r="D1" s="73"/>
      <c r="E1" s="73"/>
      <c r="F1" s="8"/>
      <c r="G1" s="8"/>
      <c r="H1" s="8"/>
      <c r="I1" s="8"/>
      <c r="J1" s="8"/>
      <c r="M1" s="8"/>
      <c r="N1" s="8"/>
      <c r="O1" s="8"/>
      <c r="P1" s="8"/>
      <c r="Q1" s="8"/>
      <c r="T1" s="8"/>
      <c r="U1" s="8"/>
      <c r="V1" s="8"/>
      <c r="W1" s="8"/>
      <c r="X1" s="8"/>
      <c r="AA1" s="8"/>
      <c r="AB1" s="8"/>
      <c r="AC1" s="8"/>
      <c r="AD1" s="8"/>
      <c r="AE1" s="8"/>
      <c r="AH1" s="8"/>
      <c r="AI1" s="8"/>
      <c r="AJ1" s="8"/>
      <c r="AK1" s="8"/>
      <c r="AL1" s="8"/>
      <c r="AO1" s="8"/>
      <c r="AP1" s="8"/>
      <c r="AQ1" s="8"/>
      <c r="AR1" s="8"/>
      <c r="AS1" s="8"/>
      <c r="AV1" s="8"/>
      <c r="AW1" s="8"/>
      <c r="AX1" s="8"/>
      <c r="AY1" s="8"/>
      <c r="AZ1" s="8"/>
      <c r="BC1" s="8"/>
      <c r="BD1" s="8"/>
      <c r="BE1" s="8"/>
      <c r="BF1" s="8"/>
      <c r="BG1" s="8"/>
      <c r="BJ1" s="8"/>
      <c r="BK1" s="8"/>
      <c r="BL1" s="8"/>
      <c r="BM1" s="8"/>
      <c r="BN1" s="8"/>
      <c r="BQ1" s="8"/>
      <c r="BR1" s="8"/>
      <c r="BS1" s="8"/>
      <c r="BT1" s="8"/>
      <c r="BU1" s="8"/>
      <c r="BX1" s="8"/>
      <c r="BY1" s="8"/>
      <c r="BZ1" s="8"/>
      <c r="CA1" s="8"/>
      <c r="CB1" s="8"/>
      <c r="CE1" s="8"/>
      <c r="CF1" s="8"/>
      <c r="CG1" s="8"/>
      <c r="CH1" s="8"/>
      <c r="CI1" s="8"/>
    </row>
    <row r="2" spans="1:90" ht="14.45" customHeight="1" x14ac:dyDescent="0.25">
      <c r="A2" s="73"/>
      <c r="B2" s="73"/>
      <c r="C2" s="73"/>
      <c r="D2" s="73"/>
      <c r="E2" s="73"/>
      <c r="F2" s="8"/>
      <c r="G2" s="8"/>
      <c r="H2" s="8"/>
      <c r="I2" s="8"/>
      <c r="J2" s="8"/>
      <c r="M2" s="8"/>
      <c r="N2" s="8"/>
      <c r="O2" s="8"/>
      <c r="P2" s="8"/>
      <c r="Q2" s="8"/>
      <c r="T2" s="8"/>
      <c r="U2" s="8"/>
      <c r="V2" s="8"/>
      <c r="W2" s="8"/>
      <c r="X2" s="8"/>
      <c r="AA2" s="8"/>
      <c r="AB2" s="8"/>
      <c r="AC2" s="8"/>
      <c r="AD2" s="8"/>
      <c r="AE2" s="8"/>
      <c r="AH2" s="8"/>
      <c r="AI2" s="8"/>
      <c r="AJ2" s="8"/>
      <c r="AK2" s="8"/>
      <c r="AL2" s="8"/>
      <c r="AO2" s="8"/>
      <c r="AP2" s="8"/>
      <c r="AQ2" s="8"/>
      <c r="AR2" s="8"/>
      <c r="AS2" s="8"/>
      <c r="AV2" s="8"/>
      <c r="AW2" s="8"/>
      <c r="AX2" s="8"/>
      <c r="AY2" s="8"/>
      <c r="AZ2" s="8"/>
      <c r="BC2" s="8"/>
      <c r="BD2" s="8"/>
      <c r="BE2" s="8"/>
      <c r="BF2" s="8"/>
      <c r="BG2" s="8"/>
      <c r="BJ2" s="8"/>
      <c r="BK2" s="8"/>
      <c r="BL2" s="8"/>
      <c r="BM2" s="8"/>
      <c r="BN2" s="8"/>
      <c r="BQ2" s="8"/>
      <c r="BR2" s="8"/>
      <c r="BS2" s="8"/>
      <c r="BT2" s="8"/>
      <c r="BU2" s="8"/>
      <c r="BX2" s="8"/>
      <c r="BY2" s="8"/>
      <c r="BZ2" s="8"/>
      <c r="CA2" s="8"/>
      <c r="CB2" s="8"/>
      <c r="CE2" s="8"/>
      <c r="CF2" s="8"/>
      <c r="CG2" s="8"/>
      <c r="CH2" s="8"/>
      <c r="CI2" s="8"/>
    </row>
    <row r="3" spans="1:90" ht="14.45" customHeight="1" x14ac:dyDescent="0.25">
      <c r="A3" s="73"/>
      <c r="B3" s="73"/>
      <c r="C3" s="73"/>
      <c r="D3" s="73"/>
      <c r="E3" s="73"/>
      <c r="F3" s="8"/>
      <c r="G3" s="8"/>
      <c r="H3" s="8"/>
      <c r="I3" s="8"/>
      <c r="J3" s="8"/>
      <c r="M3" s="8"/>
      <c r="N3" s="8"/>
      <c r="O3" s="8"/>
      <c r="P3" s="8"/>
      <c r="Q3" s="8"/>
      <c r="T3" s="8"/>
      <c r="U3" s="8"/>
      <c r="V3" s="8"/>
      <c r="W3" s="8"/>
      <c r="X3" s="8"/>
      <c r="AA3" s="8"/>
      <c r="AB3" s="8"/>
      <c r="AC3" s="8"/>
      <c r="AD3" s="8"/>
      <c r="AE3" s="8"/>
      <c r="AH3" s="8"/>
      <c r="AI3" s="8"/>
      <c r="AJ3" s="8"/>
      <c r="AK3" s="8"/>
      <c r="AL3" s="8"/>
      <c r="AO3" s="8"/>
      <c r="AP3" s="8"/>
      <c r="AQ3" s="8"/>
      <c r="AR3" s="8"/>
      <c r="AS3" s="8"/>
      <c r="AV3" s="8"/>
      <c r="AW3" s="8"/>
      <c r="AX3" s="8"/>
      <c r="AY3" s="8"/>
      <c r="AZ3" s="8"/>
      <c r="BC3" s="8"/>
      <c r="BD3" s="8"/>
      <c r="BE3" s="8"/>
      <c r="BF3" s="8"/>
      <c r="BG3" s="8"/>
      <c r="BJ3" s="8"/>
      <c r="BK3" s="8"/>
      <c r="BL3" s="8"/>
      <c r="BM3" s="8"/>
      <c r="BN3" s="8"/>
      <c r="BQ3" s="8"/>
      <c r="BR3" s="8"/>
      <c r="BS3" s="8"/>
      <c r="BT3" s="8"/>
      <c r="BU3" s="8"/>
      <c r="BX3" s="8"/>
      <c r="BY3" s="8"/>
      <c r="BZ3" s="8"/>
      <c r="CA3" s="8"/>
      <c r="CB3" s="8"/>
      <c r="CE3" s="8"/>
      <c r="CF3" s="8"/>
      <c r="CG3" s="8"/>
      <c r="CH3" s="8"/>
      <c r="CI3" s="8"/>
    </row>
    <row r="4" spans="1:90" ht="14.45" customHeight="1" x14ac:dyDescent="0.25">
      <c r="A4" s="73"/>
      <c r="B4" s="73"/>
      <c r="C4" s="73"/>
      <c r="D4" s="73"/>
      <c r="E4" s="73"/>
      <c r="F4" s="8"/>
      <c r="G4" s="8"/>
      <c r="H4" s="8"/>
      <c r="I4" s="8"/>
      <c r="J4" s="8"/>
      <c r="M4" s="48"/>
      <c r="N4" s="48"/>
      <c r="O4" s="48"/>
      <c r="P4" s="48"/>
      <c r="Q4" s="8"/>
      <c r="T4" s="74"/>
      <c r="U4" s="74"/>
      <c r="V4" s="74"/>
      <c r="W4" s="74"/>
      <c r="X4" s="8"/>
      <c r="AA4" s="74"/>
      <c r="AB4" s="74"/>
      <c r="AC4" s="74"/>
      <c r="AD4" s="74"/>
      <c r="AE4" s="8"/>
      <c r="AH4" s="74"/>
      <c r="AI4" s="74"/>
      <c r="AJ4" s="74"/>
      <c r="AK4" s="74"/>
      <c r="AL4" s="8"/>
      <c r="AO4" s="74"/>
      <c r="AP4" s="74"/>
      <c r="AQ4" s="74"/>
      <c r="AR4" s="74"/>
      <c r="AS4" s="8"/>
      <c r="AV4" s="74"/>
      <c r="AW4" s="74"/>
      <c r="AX4" s="74"/>
      <c r="AY4" s="74"/>
      <c r="AZ4" s="8"/>
      <c r="BC4" s="74"/>
      <c r="BD4" s="74"/>
      <c r="BE4" s="74"/>
      <c r="BF4" s="74"/>
      <c r="BG4" s="8"/>
      <c r="BJ4" s="74"/>
      <c r="BK4" s="74"/>
      <c r="BL4" s="74"/>
      <c r="BM4" s="74"/>
      <c r="BN4" s="8"/>
      <c r="BQ4" s="74"/>
      <c r="BR4" s="74"/>
      <c r="BS4" s="74"/>
      <c r="BT4" s="74"/>
      <c r="BU4" s="8"/>
      <c r="BX4" s="74"/>
      <c r="BY4" s="74"/>
      <c r="BZ4" s="74"/>
      <c r="CA4" s="74"/>
      <c r="CB4" s="8"/>
      <c r="CE4" s="74"/>
      <c r="CF4" s="74"/>
      <c r="CG4" s="74"/>
      <c r="CH4" s="74"/>
      <c r="CI4" s="8"/>
    </row>
    <row r="5" spans="1:90" ht="36" customHeight="1" x14ac:dyDescent="0.25">
      <c r="A5" s="73"/>
      <c r="B5" s="73"/>
      <c r="C5" s="73"/>
      <c r="D5" s="73"/>
      <c r="E5" s="73"/>
      <c r="F5" s="75" t="s">
        <v>3</v>
      </c>
      <c r="G5" s="75"/>
      <c r="H5" s="75" t="s">
        <v>25</v>
      </c>
      <c r="I5" s="75"/>
      <c r="J5" s="8"/>
      <c r="M5" s="75" t="s">
        <v>22</v>
      </c>
      <c r="N5" s="75"/>
      <c r="O5" s="75" t="s">
        <v>25</v>
      </c>
      <c r="P5" s="75"/>
      <c r="Q5" s="8"/>
      <c r="T5" s="75" t="s">
        <v>21</v>
      </c>
      <c r="U5" s="75"/>
      <c r="V5" s="75" t="s">
        <v>25</v>
      </c>
      <c r="W5" s="75"/>
      <c r="X5" s="8"/>
      <c r="AA5" s="75" t="s">
        <v>47</v>
      </c>
      <c r="AB5" s="75"/>
      <c r="AC5" s="75" t="s">
        <v>25</v>
      </c>
      <c r="AD5" s="75"/>
      <c r="AE5" s="8"/>
      <c r="AH5" s="75" t="s">
        <v>48</v>
      </c>
      <c r="AI5" s="75"/>
      <c r="AJ5" s="75" t="s">
        <v>25</v>
      </c>
      <c r="AK5" s="75"/>
      <c r="AL5" s="8"/>
      <c r="AO5" s="75" t="s">
        <v>49</v>
      </c>
      <c r="AP5" s="75"/>
      <c r="AQ5" s="75" t="s">
        <v>25</v>
      </c>
      <c r="AR5" s="75"/>
      <c r="AS5" s="8"/>
      <c r="AV5" s="76" t="s">
        <v>56</v>
      </c>
      <c r="AW5" s="76"/>
      <c r="AX5" s="75" t="s">
        <v>57</v>
      </c>
      <c r="AY5" s="75"/>
      <c r="AZ5" s="8"/>
      <c r="BC5" s="76" t="s">
        <v>85</v>
      </c>
      <c r="BD5" s="76"/>
      <c r="BE5" s="75" t="s">
        <v>86</v>
      </c>
      <c r="BF5" s="75"/>
      <c r="BG5" s="8"/>
      <c r="BJ5" s="76" t="s">
        <v>87</v>
      </c>
      <c r="BK5" s="76"/>
      <c r="BL5" s="75" t="s">
        <v>88</v>
      </c>
      <c r="BM5" s="75"/>
      <c r="BN5" s="8"/>
      <c r="BQ5" s="76" t="s">
        <v>106</v>
      </c>
      <c r="BR5" s="76"/>
      <c r="BS5" s="75" t="s">
        <v>107</v>
      </c>
      <c r="BT5" s="75"/>
      <c r="BU5" s="8"/>
      <c r="BX5" s="76" t="s">
        <v>108</v>
      </c>
      <c r="BY5" s="76"/>
      <c r="BZ5" s="75" t="s">
        <v>109</v>
      </c>
      <c r="CA5" s="75"/>
      <c r="CB5" s="8"/>
      <c r="CE5" s="76" t="s">
        <v>110</v>
      </c>
      <c r="CF5" s="76"/>
      <c r="CG5" s="75" t="s">
        <v>111</v>
      </c>
      <c r="CH5" s="75"/>
      <c r="CI5" s="8"/>
      <c r="CL5" s="49" t="s">
        <v>105</v>
      </c>
    </row>
    <row r="6" spans="1:90" ht="58.5" customHeight="1" x14ac:dyDescent="0.25">
      <c r="A6" s="49" t="s">
        <v>0</v>
      </c>
      <c r="B6" s="50" t="s">
        <v>1</v>
      </c>
      <c r="C6" s="50" t="s">
        <v>8</v>
      </c>
      <c r="D6" s="51" t="s">
        <v>4</v>
      </c>
      <c r="E6" s="50" t="s">
        <v>2</v>
      </c>
      <c r="F6" s="50" t="s">
        <v>23</v>
      </c>
      <c r="G6" s="50" t="s">
        <v>24</v>
      </c>
      <c r="H6" s="50" t="s">
        <v>23</v>
      </c>
      <c r="I6" s="50" t="s">
        <v>24</v>
      </c>
      <c r="J6" s="52" t="s">
        <v>20</v>
      </c>
      <c r="K6" s="52" t="s">
        <v>6</v>
      </c>
      <c r="L6" s="50" t="s">
        <v>7</v>
      </c>
      <c r="M6" s="50" t="s">
        <v>23</v>
      </c>
      <c r="N6" s="50" t="s">
        <v>24</v>
      </c>
      <c r="O6" s="50" t="s">
        <v>23</v>
      </c>
      <c r="P6" s="50" t="s">
        <v>24</v>
      </c>
      <c r="Q6" s="52" t="s">
        <v>20</v>
      </c>
      <c r="R6" s="52" t="s">
        <v>6</v>
      </c>
      <c r="S6" s="50" t="s">
        <v>7</v>
      </c>
      <c r="T6" s="50" t="s">
        <v>23</v>
      </c>
      <c r="U6" s="50" t="s">
        <v>24</v>
      </c>
      <c r="V6" s="50" t="s">
        <v>23</v>
      </c>
      <c r="W6" s="50" t="s">
        <v>24</v>
      </c>
      <c r="X6" s="52" t="s">
        <v>20</v>
      </c>
      <c r="Y6" s="52" t="s">
        <v>6</v>
      </c>
      <c r="Z6" s="50" t="s">
        <v>7</v>
      </c>
      <c r="AA6" s="50" t="s">
        <v>23</v>
      </c>
      <c r="AB6" s="50" t="s">
        <v>24</v>
      </c>
      <c r="AC6" s="50" t="s">
        <v>23</v>
      </c>
      <c r="AD6" s="50" t="s">
        <v>24</v>
      </c>
      <c r="AE6" s="52" t="s">
        <v>20</v>
      </c>
      <c r="AF6" s="52" t="s">
        <v>6</v>
      </c>
      <c r="AG6" s="50" t="s">
        <v>7</v>
      </c>
      <c r="AH6" s="50" t="s">
        <v>23</v>
      </c>
      <c r="AI6" s="50" t="s">
        <v>24</v>
      </c>
      <c r="AJ6" s="50" t="s">
        <v>23</v>
      </c>
      <c r="AK6" s="50" t="s">
        <v>24</v>
      </c>
      <c r="AL6" s="52" t="s">
        <v>20</v>
      </c>
      <c r="AM6" s="52" t="s">
        <v>6</v>
      </c>
      <c r="AN6" s="50" t="s">
        <v>7</v>
      </c>
      <c r="AO6" s="50" t="s">
        <v>23</v>
      </c>
      <c r="AP6" s="50" t="s">
        <v>24</v>
      </c>
      <c r="AQ6" s="50" t="s">
        <v>23</v>
      </c>
      <c r="AR6" s="50" t="s">
        <v>24</v>
      </c>
      <c r="AS6" s="52" t="s">
        <v>20</v>
      </c>
      <c r="AT6" s="52" t="s">
        <v>6</v>
      </c>
      <c r="AU6" s="50" t="s">
        <v>7</v>
      </c>
      <c r="AV6" s="50" t="s">
        <v>23</v>
      </c>
      <c r="AW6" s="50" t="s">
        <v>24</v>
      </c>
      <c r="AX6" s="50" t="s">
        <v>23</v>
      </c>
      <c r="AY6" s="50" t="s">
        <v>24</v>
      </c>
      <c r="AZ6" s="52" t="s">
        <v>20</v>
      </c>
      <c r="BA6" s="52" t="s">
        <v>6</v>
      </c>
      <c r="BB6" s="50" t="s">
        <v>7</v>
      </c>
      <c r="BC6" s="50" t="s">
        <v>23</v>
      </c>
      <c r="BD6" s="50" t="s">
        <v>24</v>
      </c>
      <c r="BE6" s="50" t="s">
        <v>23</v>
      </c>
      <c r="BF6" s="50" t="s">
        <v>24</v>
      </c>
      <c r="BG6" s="52" t="s">
        <v>20</v>
      </c>
      <c r="BH6" s="52" t="s">
        <v>6</v>
      </c>
      <c r="BI6" s="50" t="s">
        <v>7</v>
      </c>
      <c r="BJ6" s="50" t="s">
        <v>23</v>
      </c>
      <c r="BK6" s="50" t="s">
        <v>24</v>
      </c>
      <c r="BL6" s="50" t="s">
        <v>23</v>
      </c>
      <c r="BM6" s="50" t="s">
        <v>24</v>
      </c>
      <c r="BN6" s="52" t="s">
        <v>20</v>
      </c>
      <c r="BO6" s="52" t="s">
        <v>6</v>
      </c>
      <c r="BP6" s="50" t="s">
        <v>7</v>
      </c>
      <c r="BQ6" s="50" t="s">
        <v>23</v>
      </c>
      <c r="BR6" s="50" t="s">
        <v>24</v>
      </c>
      <c r="BS6" s="50" t="s">
        <v>23</v>
      </c>
      <c r="BT6" s="50" t="s">
        <v>24</v>
      </c>
      <c r="BU6" s="52" t="s">
        <v>20</v>
      </c>
      <c r="BV6" s="52" t="s">
        <v>6</v>
      </c>
      <c r="BW6" s="50" t="s">
        <v>7</v>
      </c>
      <c r="BX6" s="50" t="s">
        <v>23</v>
      </c>
      <c r="BY6" s="50" t="s">
        <v>24</v>
      </c>
      <c r="BZ6" s="50" t="s">
        <v>23</v>
      </c>
      <c r="CA6" s="50" t="s">
        <v>24</v>
      </c>
      <c r="CB6" s="52" t="s">
        <v>20</v>
      </c>
      <c r="CC6" s="52" t="s">
        <v>6</v>
      </c>
      <c r="CD6" s="50" t="s">
        <v>7</v>
      </c>
      <c r="CE6" s="50" t="s">
        <v>23</v>
      </c>
      <c r="CF6" s="50" t="s">
        <v>24</v>
      </c>
      <c r="CG6" s="50" t="s">
        <v>23</v>
      </c>
      <c r="CH6" s="50" t="s">
        <v>24</v>
      </c>
      <c r="CI6" s="52" t="s">
        <v>20</v>
      </c>
      <c r="CJ6" s="52" t="s">
        <v>6</v>
      </c>
      <c r="CK6" s="50" t="s">
        <v>7</v>
      </c>
      <c r="CL6" s="50" t="s">
        <v>28</v>
      </c>
    </row>
    <row r="7" spans="1:90" ht="47.65" customHeight="1" x14ac:dyDescent="0.25">
      <c r="A7" s="1">
        <v>1</v>
      </c>
      <c r="B7" s="53" t="s">
        <v>59</v>
      </c>
      <c r="C7" s="54">
        <v>1</v>
      </c>
      <c r="D7" s="55" t="s">
        <v>55</v>
      </c>
      <c r="E7" s="65"/>
      <c r="F7" s="20">
        <v>73</v>
      </c>
      <c r="G7" s="20">
        <v>73</v>
      </c>
      <c r="H7" s="3">
        <f t="shared" ref="H7:H14" si="0">+F7</f>
        <v>73</v>
      </c>
      <c r="I7" s="3">
        <f t="shared" ref="I7:I14" si="1">+G7</f>
        <v>73</v>
      </c>
      <c r="J7" s="7">
        <f t="shared" ref="J7:J14" si="2">+(F7/G7)</f>
        <v>1</v>
      </c>
      <c r="K7" s="6">
        <f t="shared" ref="K7:K14" si="3">+(H7/I7)</f>
        <v>1</v>
      </c>
      <c r="L7" s="6">
        <f>+(K7/C7)</f>
        <v>1</v>
      </c>
      <c r="M7" s="66">
        <v>132</v>
      </c>
      <c r="N7" s="66">
        <v>132</v>
      </c>
      <c r="O7" s="3">
        <f t="shared" ref="O7:O14" si="4">H7+M7</f>
        <v>205</v>
      </c>
      <c r="P7" s="3">
        <f t="shared" ref="P7:P14" si="5">I7+N7</f>
        <v>205</v>
      </c>
      <c r="Q7" s="56">
        <f t="shared" ref="Q7:Q14" si="6">+(M7/N7)</f>
        <v>1</v>
      </c>
      <c r="R7" s="57">
        <f t="shared" ref="R7:R14" si="7">+(O7/P7)</f>
        <v>1</v>
      </c>
      <c r="S7" s="57">
        <f>+(R7/C7)</f>
        <v>1</v>
      </c>
      <c r="T7" s="66">
        <v>29</v>
      </c>
      <c r="U7" s="66">
        <v>29</v>
      </c>
      <c r="V7" s="3">
        <f t="shared" ref="V7:V24" si="8">O7+T7</f>
        <v>234</v>
      </c>
      <c r="W7" s="3">
        <f t="shared" ref="W7:W24" si="9">P7+U7</f>
        <v>234</v>
      </c>
      <c r="X7" s="58">
        <f t="shared" ref="X7:X24" si="10">+(T7/U7)</f>
        <v>1</v>
      </c>
      <c r="Y7" s="57">
        <f t="shared" ref="Y7:Y14" si="11">+(V7/W7)</f>
        <v>1</v>
      </c>
      <c r="Z7" s="59">
        <f>Y7/C7</f>
        <v>1</v>
      </c>
      <c r="AA7" s="66">
        <v>29</v>
      </c>
      <c r="AB7" s="66">
        <v>29</v>
      </c>
      <c r="AC7" s="3">
        <f t="shared" ref="AC7:AC24" si="12">V7+AA7</f>
        <v>263</v>
      </c>
      <c r="AD7" s="3">
        <f t="shared" ref="AD7:AD24" si="13">W7+AB7</f>
        <v>263</v>
      </c>
      <c r="AE7" s="58">
        <f t="shared" ref="AE7:AE24" si="14">+(AA7/AB7)</f>
        <v>1</v>
      </c>
      <c r="AF7" s="57">
        <f t="shared" ref="AF7:AF24" si="15">+(AC7/AD7)</f>
        <v>1</v>
      </c>
      <c r="AG7" s="59">
        <f>AF7/$C7</f>
        <v>1</v>
      </c>
      <c r="AH7" s="2">
        <v>0</v>
      </c>
      <c r="AI7" s="2">
        <v>0</v>
      </c>
      <c r="AJ7" s="3">
        <f t="shared" ref="AJ7:AJ24" si="16">AC7+AH7</f>
        <v>263</v>
      </c>
      <c r="AK7" s="3">
        <f t="shared" ref="AK7:AK24" si="17">AD7+AI7</f>
        <v>263</v>
      </c>
      <c r="AL7" s="58" t="e">
        <f t="shared" ref="AL7:AL24" si="18">+(AH7/AI7)</f>
        <v>#DIV/0!</v>
      </c>
      <c r="AM7" s="57">
        <f t="shared" ref="AM7:AM24" si="19">+(AJ7/AK7)</f>
        <v>1</v>
      </c>
      <c r="AN7" s="59">
        <f>AM7/$C7</f>
        <v>1</v>
      </c>
      <c r="AO7" s="66">
        <v>323</v>
      </c>
      <c r="AP7" s="66">
        <v>323</v>
      </c>
      <c r="AQ7" s="3">
        <f t="shared" ref="AQ7:AQ24" si="20">AJ7+AO7</f>
        <v>586</v>
      </c>
      <c r="AR7" s="3">
        <f t="shared" ref="AR7:AR24" si="21">AK7+AP7</f>
        <v>586</v>
      </c>
      <c r="AS7" s="58">
        <f t="shared" ref="AS7:AS24" si="22">+(AO7/AP7)</f>
        <v>1</v>
      </c>
      <c r="AT7" s="57">
        <f>+(AQ7/AR7)</f>
        <v>1</v>
      </c>
      <c r="AU7" s="59">
        <f>AT7/$C7</f>
        <v>1</v>
      </c>
      <c r="AV7" s="66">
        <v>82</v>
      </c>
      <c r="AW7" s="66">
        <v>82</v>
      </c>
      <c r="AX7" s="3">
        <f t="shared" ref="AX7:AX24" si="23">AQ7+AV7</f>
        <v>668</v>
      </c>
      <c r="AY7" s="3">
        <f t="shared" ref="AY7:AY24" si="24">AR7+AW7</f>
        <v>668</v>
      </c>
      <c r="AZ7" s="58">
        <f>+(AV7/AW7)</f>
        <v>1</v>
      </c>
      <c r="BA7" s="57">
        <f>+(AX7/AY7)</f>
        <v>1</v>
      </c>
      <c r="BB7" s="59">
        <f>BA7/$C7</f>
        <v>1</v>
      </c>
      <c r="BC7" s="66">
        <v>38</v>
      </c>
      <c r="BD7" s="66">
        <v>38</v>
      </c>
      <c r="BE7" s="3">
        <f t="shared" ref="BE7:BE24" si="25">AX7+BC7</f>
        <v>706</v>
      </c>
      <c r="BF7" s="3">
        <f t="shared" ref="BF7:BF24" si="26">AY7+BD7</f>
        <v>706</v>
      </c>
      <c r="BG7" s="58">
        <f t="shared" ref="BG7:BG24" si="27">+(BC7/BD7)</f>
        <v>1</v>
      </c>
      <c r="BH7" s="57">
        <f t="shared" ref="BH7:BH24" si="28">+(BE7/BF7)</f>
        <v>1</v>
      </c>
      <c r="BI7" s="57">
        <f>BH7/$C7</f>
        <v>1</v>
      </c>
      <c r="BJ7" s="66">
        <v>50</v>
      </c>
      <c r="BK7" s="66">
        <v>50</v>
      </c>
      <c r="BL7" s="3">
        <f t="shared" ref="BL7:BL24" si="29">BE7+BJ7</f>
        <v>756</v>
      </c>
      <c r="BM7" s="3">
        <f t="shared" ref="BM7:BM24" si="30">BF7+BK7</f>
        <v>756</v>
      </c>
      <c r="BN7" s="58">
        <f t="shared" ref="BN7:BN24" si="31">+(BJ7/BK7)</f>
        <v>1</v>
      </c>
      <c r="BO7" s="57">
        <f t="shared" ref="BO7:BO24" si="32">+(BL7/BM7)</f>
        <v>1</v>
      </c>
      <c r="BP7" s="57">
        <f>BO7/$C7</f>
        <v>1</v>
      </c>
      <c r="BQ7" s="66">
        <v>116</v>
      </c>
      <c r="BR7" s="66">
        <v>116</v>
      </c>
      <c r="BS7" s="3">
        <f t="shared" ref="BS7:BS24" si="33">BL7+BQ7</f>
        <v>872</v>
      </c>
      <c r="BT7" s="3">
        <f t="shared" ref="BT7:BT24" si="34">BM7+BR7</f>
        <v>872</v>
      </c>
      <c r="BU7" s="58">
        <f t="shared" ref="BU7:BU24" si="35">+(BQ7/BR7)</f>
        <v>1</v>
      </c>
      <c r="BV7" s="57">
        <f t="shared" ref="BV7:BV24" si="36">+(BS7/BT7)</f>
        <v>1</v>
      </c>
      <c r="BW7" s="57">
        <f>BV7/$C7</f>
        <v>1</v>
      </c>
      <c r="BX7" s="66"/>
      <c r="BY7" s="66"/>
      <c r="BZ7" s="3">
        <f t="shared" ref="BZ7:BZ24" si="37">BS7+BX7</f>
        <v>872</v>
      </c>
      <c r="CA7" s="3">
        <f t="shared" ref="CA7:CA24" si="38">BT7+BY7</f>
        <v>872</v>
      </c>
      <c r="CB7" s="58" t="e">
        <f t="shared" ref="CB7:CB24" si="39">+(BX7/BY7)</f>
        <v>#DIV/0!</v>
      </c>
      <c r="CC7" s="57">
        <f t="shared" ref="CC7:CC24" si="40">+(BZ7/CA7)</f>
        <v>1</v>
      </c>
      <c r="CD7" s="57">
        <f>CC7/$C7</f>
        <v>1</v>
      </c>
      <c r="CE7" s="66"/>
      <c r="CF7" s="66"/>
      <c r="CG7" s="3">
        <f t="shared" ref="CG7:CG24" si="41">BZ7+CE7</f>
        <v>872</v>
      </c>
      <c r="CH7" s="3">
        <f t="shared" ref="CH7:CH24" si="42">CA7+CF7</f>
        <v>872</v>
      </c>
      <c r="CI7" s="58" t="e">
        <f t="shared" ref="CI7:CI24" si="43">+(CE7/CF7)</f>
        <v>#DIV/0!</v>
      </c>
      <c r="CJ7" s="57">
        <f t="shared" ref="CJ7:CJ24" si="44">+(CG7/CH7)</f>
        <v>1</v>
      </c>
      <c r="CK7" s="57">
        <f>CJ7/$C7</f>
        <v>1</v>
      </c>
      <c r="CL7" s="60" t="str">
        <f>IF(CJ7&gt;='Calendario POA'!Q4,"Aceptable",IF(CJ7&lt;='Calendario POA'!R4,"En riesgo","En progreso"))</f>
        <v>Aceptable</v>
      </c>
    </row>
    <row r="8" spans="1:90" ht="47.65" customHeight="1" x14ac:dyDescent="0.25">
      <c r="A8" s="1">
        <v>2</v>
      </c>
      <c r="B8" s="53" t="s">
        <v>60</v>
      </c>
      <c r="C8" s="19">
        <v>2</v>
      </c>
      <c r="D8" s="55" t="s">
        <v>77</v>
      </c>
      <c r="E8" s="65"/>
      <c r="F8" s="20">
        <v>0</v>
      </c>
      <c r="G8" s="3">
        <f>+'Calendario POA'!C5</f>
        <v>0</v>
      </c>
      <c r="H8" s="3">
        <f t="shared" si="0"/>
        <v>0</v>
      </c>
      <c r="I8" s="3">
        <f t="shared" si="1"/>
        <v>0</v>
      </c>
      <c r="J8" s="7" t="e">
        <f t="shared" si="2"/>
        <v>#DIV/0!</v>
      </c>
      <c r="K8" s="6" t="e">
        <f t="shared" si="3"/>
        <v>#DIV/0!</v>
      </c>
      <c r="L8" s="6">
        <f>+(H8/C8)</f>
        <v>0</v>
      </c>
      <c r="M8" s="20">
        <v>0</v>
      </c>
      <c r="N8" s="3">
        <f>+'Calendario POA'!D5</f>
        <v>0</v>
      </c>
      <c r="O8" s="3">
        <f t="shared" si="4"/>
        <v>0</v>
      </c>
      <c r="P8" s="3">
        <f t="shared" si="5"/>
        <v>0</v>
      </c>
      <c r="Q8" s="56" t="e">
        <f t="shared" si="6"/>
        <v>#DIV/0!</v>
      </c>
      <c r="R8" s="57" t="e">
        <f t="shared" si="7"/>
        <v>#DIV/0!</v>
      </c>
      <c r="S8" s="57">
        <f>+(O8/C8)</f>
        <v>0</v>
      </c>
      <c r="T8" s="20">
        <v>0</v>
      </c>
      <c r="U8" s="3">
        <f>+'Calendario POA'!E5</f>
        <v>0</v>
      </c>
      <c r="V8" s="3">
        <f t="shared" si="8"/>
        <v>0</v>
      </c>
      <c r="W8" s="3">
        <f t="shared" si="9"/>
        <v>0</v>
      </c>
      <c r="X8" s="58" t="e">
        <f t="shared" si="10"/>
        <v>#DIV/0!</v>
      </c>
      <c r="Y8" s="57" t="e">
        <f t="shared" si="11"/>
        <v>#DIV/0!</v>
      </c>
      <c r="Z8" s="57">
        <f>V8/C8</f>
        <v>0</v>
      </c>
      <c r="AA8" s="20">
        <v>0</v>
      </c>
      <c r="AB8" s="3">
        <f>+'Calendario POA'!F5</f>
        <v>0</v>
      </c>
      <c r="AC8" s="3">
        <f t="shared" si="12"/>
        <v>0</v>
      </c>
      <c r="AD8" s="3">
        <f t="shared" si="13"/>
        <v>0</v>
      </c>
      <c r="AE8" s="58" t="e">
        <f t="shared" si="14"/>
        <v>#DIV/0!</v>
      </c>
      <c r="AF8" s="57" t="e">
        <f t="shared" si="15"/>
        <v>#DIV/0!</v>
      </c>
      <c r="AG8" s="57">
        <f t="shared" ref="AG8:AG21" si="45">AC8/$C8</f>
        <v>0</v>
      </c>
      <c r="AH8" s="19">
        <v>0</v>
      </c>
      <c r="AI8" s="3">
        <f>+'Calendario POA'!G5</f>
        <v>0</v>
      </c>
      <c r="AJ8" s="3">
        <f t="shared" si="16"/>
        <v>0</v>
      </c>
      <c r="AK8" s="3">
        <f t="shared" si="17"/>
        <v>0</v>
      </c>
      <c r="AL8" s="58" t="e">
        <f t="shared" si="18"/>
        <v>#DIV/0!</v>
      </c>
      <c r="AM8" s="57" t="e">
        <f t="shared" si="19"/>
        <v>#DIV/0!</v>
      </c>
      <c r="AN8" s="57">
        <f t="shared" ref="AN8:AN21" si="46">AJ8/$C8</f>
        <v>0</v>
      </c>
      <c r="AO8" s="20">
        <v>1</v>
      </c>
      <c r="AP8" s="3">
        <f>+'Calendario POA'!H5</f>
        <v>1</v>
      </c>
      <c r="AQ8" s="3">
        <f t="shared" si="20"/>
        <v>1</v>
      </c>
      <c r="AR8" s="3">
        <f t="shared" si="21"/>
        <v>1</v>
      </c>
      <c r="AS8" s="58">
        <f t="shared" si="22"/>
        <v>1</v>
      </c>
      <c r="AT8" s="57">
        <f t="shared" ref="AT8:AT24" si="47">+(AQ8/AR8)</f>
        <v>1</v>
      </c>
      <c r="AU8" s="57">
        <f t="shared" ref="AU8:AU21" si="48">AQ8/$C8</f>
        <v>0.5</v>
      </c>
      <c r="AV8" s="20">
        <v>0</v>
      </c>
      <c r="AW8" s="3">
        <f>+'Calendario POA'!I5</f>
        <v>0</v>
      </c>
      <c r="AX8" s="3">
        <f t="shared" si="23"/>
        <v>1</v>
      </c>
      <c r="AY8" s="3">
        <f t="shared" si="24"/>
        <v>1</v>
      </c>
      <c r="AZ8" s="58" t="e">
        <f t="shared" ref="AZ8:AZ24" si="49">+(AV8/AW8)</f>
        <v>#DIV/0!</v>
      </c>
      <c r="BA8" s="57">
        <f t="shared" ref="BA8:BA24" si="50">+(AX8/AY8)</f>
        <v>1</v>
      </c>
      <c r="BB8" s="57">
        <f t="shared" ref="BB8:BB21" si="51">AX8/$C8</f>
        <v>0.5</v>
      </c>
      <c r="BC8" s="66">
        <v>0</v>
      </c>
      <c r="BD8" s="3">
        <f>+'Calendario POA'!J5</f>
        <v>0</v>
      </c>
      <c r="BE8" s="3">
        <f t="shared" si="25"/>
        <v>1</v>
      </c>
      <c r="BF8" s="3">
        <f t="shared" si="26"/>
        <v>1</v>
      </c>
      <c r="BG8" s="58" t="e">
        <f t="shared" si="27"/>
        <v>#DIV/0!</v>
      </c>
      <c r="BH8" s="57">
        <f t="shared" si="28"/>
        <v>1</v>
      </c>
      <c r="BI8" s="57">
        <f>BE8/$C8</f>
        <v>0.5</v>
      </c>
      <c r="BJ8" s="66">
        <v>0</v>
      </c>
      <c r="BK8" s="3">
        <f>+'Calendario POA'!K5</f>
        <v>0</v>
      </c>
      <c r="BL8" s="3">
        <f t="shared" si="29"/>
        <v>1</v>
      </c>
      <c r="BM8" s="3">
        <f t="shared" si="30"/>
        <v>1</v>
      </c>
      <c r="BN8" s="58" t="e">
        <f t="shared" si="31"/>
        <v>#DIV/0!</v>
      </c>
      <c r="BO8" s="57">
        <f t="shared" si="32"/>
        <v>1</v>
      </c>
      <c r="BP8" s="57">
        <f>BL8/$C8</f>
        <v>0.5</v>
      </c>
      <c r="BQ8" s="66">
        <v>0</v>
      </c>
      <c r="BR8" s="3">
        <f>+'Calendario POA'!L5</f>
        <v>1</v>
      </c>
      <c r="BS8" s="3">
        <f t="shared" si="33"/>
        <v>1</v>
      </c>
      <c r="BT8" s="3">
        <f t="shared" si="34"/>
        <v>2</v>
      </c>
      <c r="BU8" s="58">
        <f t="shared" si="35"/>
        <v>0</v>
      </c>
      <c r="BV8" s="57">
        <f t="shared" si="36"/>
        <v>0.5</v>
      </c>
      <c r="BW8" s="57">
        <f>BS8/$C8</f>
        <v>0.5</v>
      </c>
      <c r="BX8" s="66"/>
      <c r="BY8" s="3">
        <f>+'Calendario POA'!M5</f>
        <v>0</v>
      </c>
      <c r="BZ8" s="3">
        <f t="shared" si="37"/>
        <v>1</v>
      </c>
      <c r="CA8" s="3">
        <f t="shared" si="38"/>
        <v>2</v>
      </c>
      <c r="CB8" s="58" t="e">
        <f t="shared" si="39"/>
        <v>#DIV/0!</v>
      </c>
      <c r="CC8" s="57">
        <f t="shared" si="40"/>
        <v>0.5</v>
      </c>
      <c r="CD8" s="57">
        <f>BZ8/$C8</f>
        <v>0.5</v>
      </c>
      <c r="CE8" s="66"/>
      <c r="CF8" s="3">
        <f>+'Calendario POA'!N5</f>
        <v>0</v>
      </c>
      <c r="CG8" s="3">
        <f t="shared" si="41"/>
        <v>1</v>
      </c>
      <c r="CH8" s="3">
        <f t="shared" si="42"/>
        <v>2</v>
      </c>
      <c r="CI8" s="58" t="e">
        <f t="shared" si="43"/>
        <v>#DIV/0!</v>
      </c>
      <c r="CJ8" s="57">
        <f t="shared" si="44"/>
        <v>0.5</v>
      </c>
      <c r="CK8" s="57">
        <f>CG8/$C8</f>
        <v>0.5</v>
      </c>
      <c r="CL8" s="60" t="str">
        <f>IF(CG8&gt;='Calendario POA'!Q5,"Aceptable",IF(CG8&lt;='Calendario POA'!R5,"En riesgo","En progreso"))</f>
        <v>Aceptable</v>
      </c>
    </row>
    <row r="9" spans="1:90" ht="47.65" customHeight="1" x14ac:dyDescent="0.25">
      <c r="A9" s="1">
        <v>3</v>
      </c>
      <c r="B9" s="53" t="s">
        <v>76</v>
      </c>
      <c r="C9" s="54">
        <v>1</v>
      </c>
      <c r="D9" s="55" t="s">
        <v>55</v>
      </c>
      <c r="E9" s="65"/>
      <c r="F9" s="20">
        <v>0</v>
      </c>
      <c r="G9" s="66">
        <v>0</v>
      </c>
      <c r="H9" s="3">
        <f t="shared" si="0"/>
        <v>0</v>
      </c>
      <c r="I9" s="3">
        <f t="shared" si="1"/>
        <v>0</v>
      </c>
      <c r="J9" s="7" t="e">
        <f>+(F9/G9)</f>
        <v>#DIV/0!</v>
      </c>
      <c r="K9" s="6" t="e">
        <f>+(H9/I9)</f>
        <v>#DIV/0!</v>
      </c>
      <c r="L9" s="6" t="e">
        <f>+(K9/C9)</f>
        <v>#DIV/0!</v>
      </c>
      <c r="M9" s="20">
        <v>162</v>
      </c>
      <c r="N9" s="20">
        <v>162</v>
      </c>
      <c r="O9" s="3">
        <f t="shared" si="4"/>
        <v>162</v>
      </c>
      <c r="P9" s="3">
        <f t="shared" si="5"/>
        <v>162</v>
      </c>
      <c r="Q9" s="56">
        <f>+(M9/N9)</f>
        <v>1</v>
      </c>
      <c r="R9" s="57">
        <f>+(O9/P9)</f>
        <v>1</v>
      </c>
      <c r="S9" s="57">
        <f>+(R9/C9)</f>
        <v>1</v>
      </c>
      <c r="T9" s="20">
        <v>0</v>
      </c>
      <c r="U9" s="20">
        <v>0</v>
      </c>
      <c r="V9" s="3">
        <f t="shared" si="8"/>
        <v>162</v>
      </c>
      <c r="W9" s="3">
        <f t="shared" si="9"/>
        <v>162</v>
      </c>
      <c r="X9" s="58" t="e">
        <f t="shared" si="10"/>
        <v>#DIV/0!</v>
      </c>
      <c r="Y9" s="57">
        <f t="shared" si="11"/>
        <v>1</v>
      </c>
      <c r="Z9" s="61">
        <f>Y9/C9</f>
        <v>1</v>
      </c>
      <c r="AA9" s="20">
        <v>0</v>
      </c>
      <c r="AB9" s="20">
        <v>0</v>
      </c>
      <c r="AC9" s="3">
        <f t="shared" si="12"/>
        <v>162</v>
      </c>
      <c r="AD9" s="3">
        <f t="shared" si="13"/>
        <v>162</v>
      </c>
      <c r="AE9" s="58" t="e">
        <f t="shared" si="14"/>
        <v>#DIV/0!</v>
      </c>
      <c r="AF9" s="57">
        <f t="shared" si="15"/>
        <v>1</v>
      </c>
      <c r="AG9" s="61">
        <f>AF9/$C9</f>
        <v>1</v>
      </c>
      <c r="AH9" s="20">
        <v>0</v>
      </c>
      <c r="AI9" s="20">
        <v>0</v>
      </c>
      <c r="AJ9" s="3">
        <f t="shared" si="16"/>
        <v>162</v>
      </c>
      <c r="AK9" s="3">
        <f t="shared" si="17"/>
        <v>162</v>
      </c>
      <c r="AL9" s="58" t="e">
        <f t="shared" si="18"/>
        <v>#DIV/0!</v>
      </c>
      <c r="AM9" s="57">
        <f t="shared" si="19"/>
        <v>1</v>
      </c>
      <c r="AN9" s="61">
        <f>AM9/$C9</f>
        <v>1</v>
      </c>
      <c r="AO9" s="66">
        <v>0</v>
      </c>
      <c r="AP9" s="66">
        <v>0</v>
      </c>
      <c r="AQ9" s="3">
        <f t="shared" si="20"/>
        <v>162</v>
      </c>
      <c r="AR9" s="3">
        <f t="shared" si="21"/>
        <v>162</v>
      </c>
      <c r="AS9" s="58" t="e">
        <f t="shared" si="22"/>
        <v>#DIV/0!</v>
      </c>
      <c r="AT9" s="57">
        <f t="shared" si="47"/>
        <v>1</v>
      </c>
      <c r="AU9" s="61">
        <f>AT9/$C9</f>
        <v>1</v>
      </c>
      <c r="AV9" s="66">
        <v>0</v>
      </c>
      <c r="AW9" s="66">
        <v>0</v>
      </c>
      <c r="AX9" s="3">
        <f t="shared" si="23"/>
        <v>162</v>
      </c>
      <c r="AY9" s="3">
        <f t="shared" si="24"/>
        <v>162</v>
      </c>
      <c r="AZ9" s="58" t="e">
        <f t="shared" si="49"/>
        <v>#DIV/0!</v>
      </c>
      <c r="BA9" s="57">
        <f t="shared" si="50"/>
        <v>1</v>
      </c>
      <c r="BB9" s="61">
        <f>BA9/$C9</f>
        <v>1</v>
      </c>
      <c r="BC9" s="66">
        <v>0</v>
      </c>
      <c r="BD9" s="66">
        <v>0</v>
      </c>
      <c r="BE9" s="3">
        <f t="shared" si="25"/>
        <v>162</v>
      </c>
      <c r="BF9" s="3">
        <f t="shared" si="26"/>
        <v>162</v>
      </c>
      <c r="BG9" s="58" t="e">
        <f t="shared" si="27"/>
        <v>#DIV/0!</v>
      </c>
      <c r="BH9" s="57">
        <f t="shared" si="28"/>
        <v>1</v>
      </c>
      <c r="BI9" s="57">
        <f>BH9/$C9</f>
        <v>1</v>
      </c>
      <c r="BJ9" s="66">
        <v>14</v>
      </c>
      <c r="BK9" s="66">
        <v>14</v>
      </c>
      <c r="BL9" s="3">
        <f t="shared" si="29"/>
        <v>176</v>
      </c>
      <c r="BM9" s="3">
        <f t="shared" si="30"/>
        <v>176</v>
      </c>
      <c r="BN9" s="58">
        <f t="shared" si="31"/>
        <v>1</v>
      </c>
      <c r="BO9" s="57">
        <f t="shared" si="32"/>
        <v>1</v>
      </c>
      <c r="BP9" s="57">
        <f>BO9/$C9</f>
        <v>1</v>
      </c>
      <c r="BQ9" s="66">
        <v>0</v>
      </c>
      <c r="BR9" s="66">
        <v>0</v>
      </c>
      <c r="BS9" s="3">
        <f t="shared" si="33"/>
        <v>176</v>
      </c>
      <c r="BT9" s="3">
        <f t="shared" si="34"/>
        <v>176</v>
      </c>
      <c r="BU9" s="58" t="e">
        <f t="shared" si="35"/>
        <v>#DIV/0!</v>
      </c>
      <c r="BV9" s="57">
        <f t="shared" si="36"/>
        <v>1</v>
      </c>
      <c r="BW9" s="57">
        <f>BV9/$C9</f>
        <v>1</v>
      </c>
      <c r="BX9" s="66"/>
      <c r="BY9" s="66"/>
      <c r="BZ9" s="3">
        <f t="shared" si="37"/>
        <v>176</v>
      </c>
      <c r="CA9" s="3">
        <f t="shared" si="38"/>
        <v>176</v>
      </c>
      <c r="CB9" s="58" t="e">
        <f t="shared" si="39"/>
        <v>#DIV/0!</v>
      </c>
      <c r="CC9" s="57">
        <f t="shared" si="40"/>
        <v>1</v>
      </c>
      <c r="CD9" s="57">
        <f>CC9/$C9</f>
        <v>1</v>
      </c>
      <c r="CE9" s="66"/>
      <c r="CF9" s="66"/>
      <c r="CG9" s="3">
        <f t="shared" si="41"/>
        <v>176</v>
      </c>
      <c r="CH9" s="3">
        <f t="shared" si="42"/>
        <v>176</v>
      </c>
      <c r="CI9" s="58" t="e">
        <f t="shared" si="43"/>
        <v>#DIV/0!</v>
      </c>
      <c r="CJ9" s="57">
        <f t="shared" si="44"/>
        <v>1</v>
      </c>
      <c r="CK9" s="57">
        <f>CJ9/$C9</f>
        <v>1</v>
      </c>
      <c r="CL9" s="60" t="str">
        <f>IF(CJ9&gt;='Calendario POA'!Q6,"Aceptable",IF(CJ9&lt;='Calendario POA'!R6,"En riesgo","En progreso"))</f>
        <v>Aceptable</v>
      </c>
    </row>
    <row r="10" spans="1:90" ht="47.65" customHeight="1" x14ac:dyDescent="0.25">
      <c r="A10" s="1">
        <v>4</v>
      </c>
      <c r="B10" s="53" t="s">
        <v>61</v>
      </c>
      <c r="C10" s="54">
        <v>1</v>
      </c>
      <c r="D10" s="55" t="s">
        <v>55</v>
      </c>
      <c r="E10" s="65"/>
      <c r="F10" s="20">
        <v>0</v>
      </c>
      <c r="G10" s="66">
        <v>0</v>
      </c>
      <c r="H10" s="3">
        <f t="shared" si="0"/>
        <v>0</v>
      </c>
      <c r="I10" s="3">
        <f t="shared" si="1"/>
        <v>0</v>
      </c>
      <c r="J10" s="7" t="e">
        <f>+(F10/G10)</f>
        <v>#DIV/0!</v>
      </c>
      <c r="K10" s="6" t="e">
        <f>+(H10/I10)</f>
        <v>#DIV/0!</v>
      </c>
      <c r="L10" s="6" t="e">
        <f>+(K10/C10)</f>
        <v>#DIV/0!</v>
      </c>
      <c r="M10" s="20">
        <v>2</v>
      </c>
      <c r="N10" s="20">
        <v>2</v>
      </c>
      <c r="O10" s="3">
        <f t="shared" si="4"/>
        <v>2</v>
      </c>
      <c r="P10" s="3">
        <f t="shared" si="5"/>
        <v>2</v>
      </c>
      <c r="Q10" s="56">
        <f>+(M10/N10)</f>
        <v>1</v>
      </c>
      <c r="R10" s="57">
        <f>+(O10/P10)</f>
        <v>1</v>
      </c>
      <c r="S10" s="57">
        <f>+(R10/C10)</f>
        <v>1</v>
      </c>
      <c r="T10" s="20">
        <v>0</v>
      </c>
      <c r="U10" s="20">
        <v>0</v>
      </c>
      <c r="V10" s="3">
        <f t="shared" si="8"/>
        <v>2</v>
      </c>
      <c r="W10" s="3">
        <f t="shared" si="9"/>
        <v>2</v>
      </c>
      <c r="X10" s="58" t="e">
        <f t="shared" si="10"/>
        <v>#DIV/0!</v>
      </c>
      <c r="Y10" s="57">
        <f t="shared" si="11"/>
        <v>1</v>
      </c>
      <c r="Z10" s="61">
        <f>Y10/C10</f>
        <v>1</v>
      </c>
      <c r="AA10" s="66">
        <v>0</v>
      </c>
      <c r="AB10" s="66">
        <v>0</v>
      </c>
      <c r="AC10" s="3">
        <f t="shared" si="12"/>
        <v>2</v>
      </c>
      <c r="AD10" s="3">
        <f t="shared" si="13"/>
        <v>2</v>
      </c>
      <c r="AE10" s="58" t="e">
        <f t="shared" si="14"/>
        <v>#DIV/0!</v>
      </c>
      <c r="AF10" s="57">
        <f t="shared" si="15"/>
        <v>1</v>
      </c>
      <c r="AG10" s="61">
        <f>AF10/$C10</f>
        <v>1</v>
      </c>
      <c r="AH10" s="20">
        <v>0</v>
      </c>
      <c r="AI10" s="20">
        <v>0</v>
      </c>
      <c r="AJ10" s="3">
        <f t="shared" si="16"/>
        <v>2</v>
      </c>
      <c r="AK10" s="3">
        <f t="shared" si="17"/>
        <v>2</v>
      </c>
      <c r="AL10" s="58" t="e">
        <f t="shared" si="18"/>
        <v>#DIV/0!</v>
      </c>
      <c r="AM10" s="57">
        <f t="shared" si="19"/>
        <v>1</v>
      </c>
      <c r="AN10" s="61">
        <f>AM10/$C10</f>
        <v>1</v>
      </c>
      <c r="AO10" s="66">
        <v>0</v>
      </c>
      <c r="AP10" s="66">
        <v>0</v>
      </c>
      <c r="AQ10" s="3">
        <f t="shared" si="20"/>
        <v>2</v>
      </c>
      <c r="AR10" s="3">
        <f t="shared" si="21"/>
        <v>2</v>
      </c>
      <c r="AS10" s="58" t="e">
        <f t="shared" si="22"/>
        <v>#DIV/0!</v>
      </c>
      <c r="AT10" s="57">
        <f t="shared" si="47"/>
        <v>1</v>
      </c>
      <c r="AU10" s="61">
        <f>AT10/$C10</f>
        <v>1</v>
      </c>
      <c r="AV10" s="67">
        <v>0</v>
      </c>
      <c r="AW10" s="67">
        <v>0</v>
      </c>
      <c r="AX10" s="3">
        <f t="shared" si="23"/>
        <v>2</v>
      </c>
      <c r="AY10" s="3">
        <f t="shared" si="24"/>
        <v>2</v>
      </c>
      <c r="AZ10" s="58" t="e">
        <f t="shared" si="49"/>
        <v>#DIV/0!</v>
      </c>
      <c r="BA10" s="57">
        <f t="shared" si="50"/>
        <v>1</v>
      </c>
      <c r="BB10" s="61">
        <f>BA10/$C10</f>
        <v>1</v>
      </c>
      <c r="BC10" s="66">
        <v>2</v>
      </c>
      <c r="BD10" s="66">
        <v>2</v>
      </c>
      <c r="BE10" s="3">
        <f t="shared" si="25"/>
        <v>4</v>
      </c>
      <c r="BF10" s="3">
        <f t="shared" si="26"/>
        <v>4</v>
      </c>
      <c r="BG10" s="58">
        <f t="shared" si="27"/>
        <v>1</v>
      </c>
      <c r="BH10" s="57">
        <f t="shared" si="28"/>
        <v>1</v>
      </c>
      <c r="BI10" s="57">
        <f>BH10/$C10</f>
        <v>1</v>
      </c>
      <c r="BJ10" s="66">
        <v>0</v>
      </c>
      <c r="BK10" s="66">
        <v>0</v>
      </c>
      <c r="BL10" s="3">
        <f t="shared" si="29"/>
        <v>4</v>
      </c>
      <c r="BM10" s="3">
        <f t="shared" si="30"/>
        <v>4</v>
      </c>
      <c r="BN10" s="58" t="e">
        <f t="shared" si="31"/>
        <v>#DIV/0!</v>
      </c>
      <c r="BO10" s="57">
        <f t="shared" si="32"/>
        <v>1</v>
      </c>
      <c r="BP10" s="57">
        <f>BO10/$C10</f>
        <v>1</v>
      </c>
      <c r="BQ10" s="66">
        <v>3</v>
      </c>
      <c r="BR10" s="66">
        <v>3</v>
      </c>
      <c r="BS10" s="3">
        <f t="shared" si="33"/>
        <v>7</v>
      </c>
      <c r="BT10" s="3">
        <f t="shared" si="34"/>
        <v>7</v>
      </c>
      <c r="BU10" s="58">
        <f t="shared" si="35"/>
        <v>1</v>
      </c>
      <c r="BV10" s="57">
        <f t="shared" si="36"/>
        <v>1</v>
      </c>
      <c r="BW10" s="57">
        <f>BV10/$C10</f>
        <v>1</v>
      </c>
      <c r="BX10" s="66"/>
      <c r="BY10" s="66"/>
      <c r="BZ10" s="3">
        <f t="shared" si="37"/>
        <v>7</v>
      </c>
      <c r="CA10" s="3">
        <f t="shared" si="38"/>
        <v>7</v>
      </c>
      <c r="CB10" s="58" t="e">
        <f t="shared" si="39"/>
        <v>#DIV/0!</v>
      </c>
      <c r="CC10" s="57">
        <f t="shared" si="40"/>
        <v>1</v>
      </c>
      <c r="CD10" s="57">
        <f>CC10/$C10</f>
        <v>1</v>
      </c>
      <c r="CE10" s="66"/>
      <c r="CF10" s="66"/>
      <c r="CG10" s="3">
        <f t="shared" si="41"/>
        <v>7</v>
      </c>
      <c r="CH10" s="3">
        <f t="shared" si="42"/>
        <v>7</v>
      </c>
      <c r="CI10" s="58" t="e">
        <f t="shared" si="43"/>
        <v>#DIV/0!</v>
      </c>
      <c r="CJ10" s="57">
        <f t="shared" si="44"/>
        <v>1</v>
      </c>
      <c r="CK10" s="57">
        <f>CJ10/$C10</f>
        <v>1</v>
      </c>
      <c r="CL10" s="60" t="str">
        <f>IF(CJ10&gt;='Calendario POA'!Q7,"Aceptable",IF(CJ10&lt;='Calendario POA'!R7,"En riesgo","En progreso"))</f>
        <v>Aceptable</v>
      </c>
    </row>
    <row r="11" spans="1:90" ht="47.65" customHeight="1" x14ac:dyDescent="0.25">
      <c r="A11" s="1">
        <v>5</v>
      </c>
      <c r="B11" s="62" t="s">
        <v>62</v>
      </c>
      <c r="C11" s="54">
        <v>1</v>
      </c>
      <c r="D11" s="55" t="s">
        <v>55</v>
      </c>
      <c r="E11" s="65"/>
      <c r="F11" s="66">
        <v>76</v>
      </c>
      <c r="G11" s="66">
        <v>76</v>
      </c>
      <c r="H11" s="3">
        <f t="shared" si="0"/>
        <v>76</v>
      </c>
      <c r="I11" s="3">
        <f t="shared" si="1"/>
        <v>76</v>
      </c>
      <c r="J11" s="7">
        <f>+(F11/G11)</f>
        <v>1</v>
      </c>
      <c r="K11" s="6">
        <f>+(H11/I11)</f>
        <v>1</v>
      </c>
      <c r="L11" s="6">
        <f>+(K11/C11)</f>
        <v>1</v>
      </c>
      <c r="M11" s="66">
        <v>123</v>
      </c>
      <c r="N11" s="66">
        <v>123</v>
      </c>
      <c r="O11" s="3">
        <f t="shared" si="4"/>
        <v>199</v>
      </c>
      <c r="P11" s="3">
        <f t="shared" si="5"/>
        <v>199</v>
      </c>
      <c r="Q11" s="56">
        <f>+(M11/N11)</f>
        <v>1</v>
      </c>
      <c r="R11" s="57">
        <f>+(O11/P11)</f>
        <v>1</v>
      </c>
      <c r="S11" s="57">
        <f>+(R11/C11)</f>
        <v>1</v>
      </c>
      <c r="T11" s="66">
        <v>40</v>
      </c>
      <c r="U11" s="66">
        <v>40</v>
      </c>
      <c r="V11" s="3">
        <f t="shared" si="8"/>
        <v>239</v>
      </c>
      <c r="W11" s="3">
        <f t="shared" si="9"/>
        <v>239</v>
      </c>
      <c r="X11" s="58">
        <f t="shared" si="10"/>
        <v>1</v>
      </c>
      <c r="Y11" s="57">
        <f t="shared" si="11"/>
        <v>1</v>
      </c>
      <c r="Z11" s="61">
        <f>Y11/C11</f>
        <v>1</v>
      </c>
      <c r="AA11" s="66">
        <v>33</v>
      </c>
      <c r="AB11" s="66">
        <v>33</v>
      </c>
      <c r="AC11" s="3">
        <f t="shared" si="12"/>
        <v>272</v>
      </c>
      <c r="AD11" s="3">
        <f t="shared" si="13"/>
        <v>272</v>
      </c>
      <c r="AE11" s="58">
        <f t="shared" si="14"/>
        <v>1</v>
      </c>
      <c r="AF11" s="57">
        <f t="shared" si="15"/>
        <v>1</v>
      </c>
      <c r="AG11" s="61">
        <f>AF11/$C11</f>
        <v>1</v>
      </c>
      <c r="AH11" s="20">
        <v>90</v>
      </c>
      <c r="AI11" s="20">
        <v>90</v>
      </c>
      <c r="AJ11" s="3">
        <f t="shared" si="16"/>
        <v>362</v>
      </c>
      <c r="AK11" s="3">
        <f t="shared" si="17"/>
        <v>362</v>
      </c>
      <c r="AL11" s="58">
        <f t="shared" si="18"/>
        <v>1</v>
      </c>
      <c r="AM11" s="57">
        <f t="shared" si="19"/>
        <v>1</v>
      </c>
      <c r="AN11" s="61">
        <f>AM11/$C11</f>
        <v>1</v>
      </c>
      <c r="AO11" s="20">
        <v>19</v>
      </c>
      <c r="AP11" s="20">
        <v>19</v>
      </c>
      <c r="AQ11" s="3">
        <f t="shared" si="20"/>
        <v>381</v>
      </c>
      <c r="AR11" s="3">
        <f t="shared" si="21"/>
        <v>381</v>
      </c>
      <c r="AS11" s="58">
        <f t="shared" si="22"/>
        <v>1</v>
      </c>
      <c r="AT11" s="57">
        <f t="shared" si="47"/>
        <v>1</v>
      </c>
      <c r="AU11" s="61">
        <f>AT11/$C11</f>
        <v>1</v>
      </c>
      <c r="AV11" s="20">
        <v>0</v>
      </c>
      <c r="AW11" s="20">
        <v>0</v>
      </c>
      <c r="AX11" s="3">
        <f t="shared" si="23"/>
        <v>381</v>
      </c>
      <c r="AY11" s="3">
        <f t="shared" si="24"/>
        <v>381</v>
      </c>
      <c r="AZ11" s="58" t="e">
        <f t="shared" si="49"/>
        <v>#DIV/0!</v>
      </c>
      <c r="BA11" s="57">
        <f t="shared" si="50"/>
        <v>1</v>
      </c>
      <c r="BB11" s="61">
        <f>BA11/$C11</f>
        <v>1</v>
      </c>
      <c r="BC11" s="66">
        <v>24</v>
      </c>
      <c r="BD11" s="66">
        <v>24</v>
      </c>
      <c r="BE11" s="3">
        <f t="shared" si="25"/>
        <v>405</v>
      </c>
      <c r="BF11" s="3">
        <f t="shared" si="26"/>
        <v>405</v>
      </c>
      <c r="BG11" s="58">
        <f t="shared" si="27"/>
        <v>1</v>
      </c>
      <c r="BH11" s="57">
        <f t="shared" si="28"/>
        <v>1</v>
      </c>
      <c r="BI11" s="57">
        <f>BH11/$C11</f>
        <v>1</v>
      </c>
      <c r="BJ11" s="66">
        <v>0</v>
      </c>
      <c r="BK11" s="66">
        <v>0</v>
      </c>
      <c r="BL11" s="3">
        <f t="shared" si="29"/>
        <v>405</v>
      </c>
      <c r="BM11" s="3">
        <f t="shared" si="30"/>
        <v>405</v>
      </c>
      <c r="BN11" s="58" t="e">
        <f t="shared" si="31"/>
        <v>#DIV/0!</v>
      </c>
      <c r="BO11" s="57">
        <f t="shared" si="32"/>
        <v>1</v>
      </c>
      <c r="BP11" s="57">
        <f>BO11/$C11</f>
        <v>1</v>
      </c>
      <c r="BQ11" s="66">
        <v>0</v>
      </c>
      <c r="BR11" s="66">
        <v>0</v>
      </c>
      <c r="BS11" s="3">
        <f t="shared" si="33"/>
        <v>405</v>
      </c>
      <c r="BT11" s="3">
        <f t="shared" si="34"/>
        <v>405</v>
      </c>
      <c r="BU11" s="58" t="e">
        <f t="shared" si="35"/>
        <v>#DIV/0!</v>
      </c>
      <c r="BV11" s="57">
        <f t="shared" si="36"/>
        <v>1</v>
      </c>
      <c r="BW11" s="57">
        <f>BV11/$C11</f>
        <v>1</v>
      </c>
      <c r="BX11" s="66"/>
      <c r="BY11" s="66"/>
      <c r="BZ11" s="3">
        <f t="shared" si="37"/>
        <v>405</v>
      </c>
      <c r="CA11" s="3">
        <f t="shared" si="38"/>
        <v>405</v>
      </c>
      <c r="CB11" s="58" t="e">
        <f t="shared" si="39"/>
        <v>#DIV/0!</v>
      </c>
      <c r="CC11" s="57">
        <f t="shared" si="40"/>
        <v>1</v>
      </c>
      <c r="CD11" s="57">
        <f>CC11/$C11</f>
        <v>1</v>
      </c>
      <c r="CE11" s="66"/>
      <c r="CF11" s="66"/>
      <c r="CG11" s="3">
        <f t="shared" si="41"/>
        <v>405</v>
      </c>
      <c r="CH11" s="3">
        <f t="shared" si="42"/>
        <v>405</v>
      </c>
      <c r="CI11" s="58" t="e">
        <f t="shared" si="43"/>
        <v>#DIV/0!</v>
      </c>
      <c r="CJ11" s="57">
        <f t="shared" si="44"/>
        <v>1</v>
      </c>
      <c r="CK11" s="57">
        <f>CJ11/$C11</f>
        <v>1</v>
      </c>
      <c r="CL11" s="60" t="str">
        <f>IF(CJ11&gt;='Calendario POA'!Q8,"Aceptable",IF(CJ11&lt;='Calendario POA'!R8,"En riesgo","En progreso"))</f>
        <v>Aceptable</v>
      </c>
    </row>
    <row r="12" spans="1:90" ht="47.65" customHeight="1" x14ac:dyDescent="0.25">
      <c r="A12" s="1">
        <v>6</v>
      </c>
      <c r="B12" s="53" t="s">
        <v>63</v>
      </c>
      <c r="C12" s="54">
        <v>1</v>
      </c>
      <c r="D12" s="55" t="s">
        <v>55</v>
      </c>
      <c r="E12" s="65"/>
      <c r="F12" s="66">
        <v>0</v>
      </c>
      <c r="G12" s="66">
        <v>0</v>
      </c>
      <c r="H12" s="3">
        <f t="shared" si="0"/>
        <v>0</v>
      </c>
      <c r="I12" s="3">
        <f t="shared" si="1"/>
        <v>0</v>
      </c>
      <c r="J12" s="7" t="e">
        <f>+(F12/G12)</f>
        <v>#DIV/0!</v>
      </c>
      <c r="K12" s="6" t="e">
        <f>+(H12/I12)</f>
        <v>#DIV/0!</v>
      </c>
      <c r="L12" s="6" t="e">
        <f>+(K12/C12)</f>
        <v>#DIV/0!</v>
      </c>
      <c r="M12" s="66">
        <v>7</v>
      </c>
      <c r="N12" s="66">
        <v>7</v>
      </c>
      <c r="O12" s="3">
        <f t="shared" si="4"/>
        <v>7</v>
      </c>
      <c r="P12" s="3">
        <f t="shared" si="5"/>
        <v>7</v>
      </c>
      <c r="Q12" s="56">
        <f>+(M12/N12)</f>
        <v>1</v>
      </c>
      <c r="R12" s="57">
        <f>+(O12/P12)</f>
        <v>1</v>
      </c>
      <c r="S12" s="57">
        <f>+(R12/C12)</f>
        <v>1</v>
      </c>
      <c r="T12" s="66">
        <v>274</v>
      </c>
      <c r="U12" s="66">
        <v>274</v>
      </c>
      <c r="V12" s="3">
        <f t="shared" si="8"/>
        <v>281</v>
      </c>
      <c r="W12" s="3">
        <f t="shared" si="9"/>
        <v>281</v>
      </c>
      <c r="X12" s="58">
        <f t="shared" si="10"/>
        <v>1</v>
      </c>
      <c r="Y12" s="57">
        <f t="shared" si="11"/>
        <v>1</v>
      </c>
      <c r="Z12" s="61">
        <f>Y12/C12</f>
        <v>1</v>
      </c>
      <c r="AA12" s="66">
        <v>57</v>
      </c>
      <c r="AB12" s="66">
        <v>57</v>
      </c>
      <c r="AC12" s="3">
        <f t="shared" si="12"/>
        <v>338</v>
      </c>
      <c r="AD12" s="3">
        <f t="shared" si="13"/>
        <v>338</v>
      </c>
      <c r="AE12" s="58">
        <f t="shared" si="14"/>
        <v>1</v>
      </c>
      <c r="AF12" s="57">
        <f t="shared" si="15"/>
        <v>1</v>
      </c>
      <c r="AG12" s="61">
        <f>AF12/$C12</f>
        <v>1</v>
      </c>
      <c r="AH12" s="66">
        <v>47</v>
      </c>
      <c r="AI12" s="66">
        <v>47</v>
      </c>
      <c r="AJ12" s="3">
        <f t="shared" si="16"/>
        <v>385</v>
      </c>
      <c r="AK12" s="3">
        <f t="shared" si="17"/>
        <v>385</v>
      </c>
      <c r="AL12" s="58">
        <f t="shared" si="18"/>
        <v>1</v>
      </c>
      <c r="AM12" s="57">
        <f t="shared" si="19"/>
        <v>1</v>
      </c>
      <c r="AN12" s="61">
        <f>AM12/$C12</f>
        <v>1</v>
      </c>
      <c r="AO12" s="66">
        <v>99</v>
      </c>
      <c r="AP12" s="66">
        <v>99</v>
      </c>
      <c r="AQ12" s="3">
        <f t="shared" si="20"/>
        <v>484</v>
      </c>
      <c r="AR12" s="3">
        <f t="shared" si="21"/>
        <v>484</v>
      </c>
      <c r="AS12" s="58">
        <f t="shared" si="22"/>
        <v>1</v>
      </c>
      <c r="AT12" s="57">
        <f t="shared" si="47"/>
        <v>1</v>
      </c>
      <c r="AU12" s="61">
        <f>AT12/$C12</f>
        <v>1</v>
      </c>
      <c r="AV12" s="66">
        <v>67</v>
      </c>
      <c r="AW12" s="66">
        <v>67</v>
      </c>
      <c r="AX12" s="3">
        <f t="shared" si="23"/>
        <v>551</v>
      </c>
      <c r="AY12" s="3">
        <f t="shared" si="24"/>
        <v>551</v>
      </c>
      <c r="AZ12" s="58">
        <f t="shared" si="49"/>
        <v>1</v>
      </c>
      <c r="BA12" s="57">
        <f t="shared" si="50"/>
        <v>1</v>
      </c>
      <c r="BB12" s="61">
        <f>BA12/$C12</f>
        <v>1</v>
      </c>
      <c r="BC12" s="66">
        <v>40</v>
      </c>
      <c r="BD12" s="66">
        <v>40</v>
      </c>
      <c r="BE12" s="3">
        <f t="shared" si="25"/>
        <v>591</v>
      </c>
      <c r="BF12" s="3">
        <f t="shared" si="26"/>
        <v>591</v>
      </c>
      <c r="BG12" s="58">
        <f t="shared" si="27"/>
        <v>1</v>
      </c>
      <c r="BH12" s="57">
        <f t="shared" si="28"/>
        <v>1</v>
      </c>
      <c r="BI12" s="57">
        <f>BH12/$C12</f>
        <v>1</v>
      </c>
      <c r="BJ12" s="66">
        <v>70</v>
      </c>
      <c r="BK12" s="66">
        <v>70</v>
      </c>
      <c r="BL12" s="3">
        <f t="shared" si="29"/>
        <v>661</v>
      </c>
      <c r="BM12" s="3">
        <f t="shared" si="30"/>
        <v>661</v>
      </c>
      <c r="BN12" s="58">
        <f t="shared" si="31"/>
        <v>1</v>
      </c>
      <c r="BO12" s="57">
        <f t="shared" si="32"/>
        <v>1</v>
      </c>
      <c r="BP12" s="57">
        <f>BO12/$C12</f>
        <v>1</v>
      </c>
      <c r="BQ12" s="66">
        <v>15</v>
      </c>
      <c r="BR12" s="66">
        <v>15</v>
      </c>
      <c r="BS12" s="3">
        <f t="shared" si="33"/>
        <v>676</v>
      </c>
      <c r="BT12" s="3">
        <f t="shared" si="34"/>
        <v>676</v>
      </c>
      <c r="BU12" s="58">
        <f t="shared" si="35"/>
        <v>1</v>
      </c>
      <c r="BV12" s="57">
        <f t="shared" si="36"/>
        <v>1</v>
      </c>
      <c r="BW12" s="57">
        <f>BV12/$C12</f>
        <v>1</v>
      </c>
      <c r="BX12" s="66"/>
      <c r="BY12" s="66"/>
      <c r="BZ12" s="3">
        <f t="shared" si="37"/>
        <v>676</v>
      </c>
      <c r="CA12" s="3">
        <f t="shared" si="38"/>
        <v>676</v>
      </c>
      <c r="CB12" s="58" t="e">
        <f t="shared" si="39"/>
        <v>#DIV/0!</v>
      </c>
      <c r="CC12" s="57">
        <f t="shared" si="40"/>
        <v>1</v>
      </c>
      <c r="CD12" s="57">
        <f>CC12/$C12</f>
        <v>1</v>
      </c>
      <c r="CE12" s="66"/>
      <c r="CF12" s="66"/>
      <c r="CG12" s="3">
        <f t="shared" si="41"/>
        <v>676</v>
      </c>
      <c r="CH12" s="3">
        <f t="shared" si="42"/>
        <v>676</v>
      </c>
      <c r="CI12" s="58" t="e">
        <f t="shared" si="43"/>
        <v>#DIV/0!</v>
      </c>
      <c r="CJ12" s="57">
        <f t="shared" si="44"/>
        <v>1</v>
      </c>
      <c r="CK12" s="57">
        <f>CJ12/$C12</f>
        <v>1</v>
      </c>
      <c r="CL12" s="60" t="str">
        <f>IF(CJ12&gt;='Calendario POA'!Q9,"Aceptable",IF(CJ12&lt;='Calendario POA'!R9,"En riesgo","En progreso"))</f>
        <v>Aceptable</v>
      </c>
    </row>
    <row r="13" spans="1:90" ht="47.65" customHeight="1" x14ac:dyDescent="0.25">
      <c r="A13" s="1">
        <v>7</v>
      </c>
      <c r="B13" s="53" t="s">
        <v>64</v>
      </c>
      <c r="C13" s="19">
        <v>10</v>
      </c>
      <c r="D13" s="55" t="s">
        <v>78</v>
      </c>
      <c r="E13" s="65"/>
      <c r="F13" s="20">
        <v>1</v>
      </c>
      <c r="G13" s="3">
        <f>+'Calendario POA'!C10</f>
        <v>1</v>
      </c>
      <c r="H13" s="3">
        <f t="shared" si="0"/>
        <v>1</v>
      </c>
      <c r="I13" s="3">
        <f t="shared" si="1"/>
        <v>1</v>
      </c>
      <c r="J13" s="7">
        <f t="shared" si="2"/>
        <v>1</v>
      </c>
      <c r="K13" s="6">
        <f t="shared" si="3"/>
        <v>1</v>
      </c>
      <c r="L13" s="6">
        <f t="shared" ref="L13:L21" si="52">+(H13/C13)</f>
        <v>0.1</v>
      </c>
      <c r="M13" s="20">
        <v>0</v>
      </c>
      <c r="N13" s="3">
        <f>+'Calendario POA'!D10</f>
        <v>0</v>
      </c>
      <c r="O13" s="3">
        <f t="shared" si="4"/>
        <v>1</v>
      </c>
      <c r="P13" s="3">
        <f t="shared" si="5"/>
        <v>1</v>
      </c>
      <c r="Q13" s="58" t="e">
        <f t="shared" si="6"/>
        <v>#DIV/0!</v>
      </c>
      <c r="R13" s="57">
        <f t="shared" si="7"/>
        <v>1</v>
      </c>
      <c r="S13" s="57">
        <f t="shared" ref="S13:S21" si="53">+(O13/C13)</f>
        <v>0.1</v>
      </c>
      <c r="T13" s="20">
        <v>1</v>
      </c>
      <c r="U13" s="3">
        <f>+'Calendario POA'!E10</f>
        <v>1</v>
      </c>
      <c r="V13" s="3">
        <f t="shared" si="8"/>
        <v>2</v>
      </c>
      <c r="W13" s="3">
        <f t="shared" si="9"/>
        <v>2</v>
      </c>
      <c r="X13" s="58">
        <f t="shared" si="10"/>
        <v>1</v>
      </c>
      <c r="Y13" s="57">
        <f t="shared" si="11"/>
        <v>1</v>
      </c>
      <c r="Z13" s="57">
        <f t="shared" ref="Z13:Z21" si="54">V13/C13</f>
        <v>0.2</v>
      </c>
      <c r="AA13" s="20">
        <v>1</v>
      </c>
      <c r="AB13" s="3">
        <f>+'Calendario POA'!F10</f>
        <v>1</v>
      </c>
      <c r="AC13" s="3">
        <f t="shared" si="12"/>
        <v>3</v>
      </c>
      <c r="AD13" s="3">
        <f t="shared" si="13"/>
        <v>3</v>
      </c>
      <c r="AE13" s="58">
        <f t="shared" si="14"/>
        <v>1</v>
      </c>
      <c r="AF13" s="57">
        <f t="shared" si="15"/>
        <v>1</v>
      </c>
      <c r="AG13" s="57">
        <f t="shared" si="45"/>
        <v>0.3</v>
      </c>
      <c r="AH13" s="20">
        <v>0</v>
      </c>
      <c r="AI13" s="3">
        <f>+'Calendario POA'!G10</f>
        <v>0</v>
      </c>
      <c r="AJ13" s="3">
        <f t="shared" si="16"/>
        <v>3</v>
      </c>
      <c r="AK13" s="3">
        <f t="shared" si="17"/>
        <v>3</v>
      </c>
      <c r="AL13" s="58" t="e">
        <f t="shared" si="18"/>
        <v>#DIV/0!</v>
      </c>
      <c r="AM13" s="57">
        <f t="shared" si="19"/>
        <v>1</v>
      </c>
      <c r="AN13" s="57">
        <f t="shared" si="46"/>
        <v>0.3</v>
      </c>
      <c r="AO13" s="20">
        <v>1</v>
      </c>
      <c r="AP13" s="3">
        <f>+'Calendario POA'!H10</f>
        <v>1</v>
      </c>
      <c r="AQ13" s="3">
        <f t="shared" si="20"/>
        <v>4</v>
      </c>
      <c r="AR13" s="3">
        <f t="shared" si="21"/>
        <v>4</v>
      </c>
      <c r="AS13" s="58">
        <f t="shared" si="22"/>
        <v>1</v>
      </c>
      <c r="AT13" s="57">
        <f t="shared" si="47"/>
        <v>1</v>
      </c>
      <c r="AU13" s="57">
        <f t="shared" si="48"/>
        <v>0.4</v>
      </c>
      <c r="AV13" s="20">
        <v>1</v>
      </c>
      <c r="AW13" s="3">
        <f>+'Calendario POA'!I10</f>
        <v>1</v>
      </c>
      <c r="AX13" s="3">
        <f t="shared" si="23"/>
        <v>5</v>
      </c>
      <c r="AY13" s="3">
        <f t="shared" si="24"/>
        <v>5</v>
      </c>
      <c r="AZ13" s="58">
        <f t="shared" si="49"/>
        <v>1</v>
      </c>
      <c r="BA13" s="57">
        <f t="shared" si="50"/>
        <v>1</v>
      </c>
      <c r="BB13" s="57">
        <f t="shared" si="51"/>
        <v>0.5</v>
      </c>
      <c r="BC13" s="66">
        <v>0</v>
      </c>
      <c r="BD13" s="3">
        <f>+'Calendario POA'!J10</f>
        <v>1</v>
      </c>
      <c r="BE13" s="3">
        <f t="shared" si="25"/>
        <v>5</v>
      </c>
      <c r="BF13" s="3">
        <f t="shared" si="26"/>
        <v>6</v>
      </c>
      <c r="BG13" s="58">
        <f t="shared" si="27"/>
        <v>0</v>
      </c>
      <c r="BH13" s="57">
        <f t="shared" si="28"/>
        <v>0.83333333333333337</v>
      </c>
      <c r="BI13" s="57">
        <f t="shared" ref="BI13:BI21" si="55">BE13/$C13</f>
        <v>0.5</v>
      </c>
      <c r="BJ13" s="66">
        <v>1</v>
      </c>
      <c r="BK13" s="3">
        <f>+'Calendario POA'!K10</f>
        <v>1</v>
      </c>
      <c r="BL13" s="3">
        <f t="shared" si="29"/>
        <v>6</v>
      </c>
      <c r="BM13" s="3">
        <f t="shared" si="30"/>
        <v>7</v>
      </c>
      <c r="BN13" s="58">
        <f t="shared" si="31"/>
        <v>1</v>
      </c>
      <c r="BO13" s="57">
        <f t="shared" si="32"/>
        <v>0.8571428571428571</v>
      </c>
      <c r="BP13" s="57">
        <f t="shared" ref="BP13:BP21" si="56">BL13/$C13</f>
        <v>0.6</v>
      </c>
      <c r="BQ13" s="66">
        <v>1</v>
      </c>
      <c r="BR13" s="3">
        <f>+'Calendario POA'!L10</f>
        <v>1</v>
      </c>
      <c r="BS13" s="3">
        <f t="shared" si="33"/>
        <v>7</v>
      </c>
      <c r="BT13" s="3">
        <f t="shared" si="34"/>
        <v>8</v>
      </c>
      <c r="BU13" s="58">
        <f t="shared" si="35"/>
        <v>1</v>
      </c>
      <c r="BV13" s="57">
        <f t="shared" si="36"/>
        <v>0.875</v>
      </c>
      <c r="BW13" s="57">
        <f t="shared" ref="BW13:BW21" si="57">BS13/$C13</f>
        <v>0.7</v>
      </c>
      <c r="BX13" s="66"/>
      <c r="BY13" s="3">
        <f>+'Calendario POA'!M10</f>
        <v>1</v>
      </c>
      <c r="BZ13" s="3">
        <f t="shared" si="37"/>
        <v>7</v>
      </c>
      <c r="CA13" s="3">
        <f t="shared" si="38"/>
        <v>9</v>
      </c>
      <c r="CB13" s="58">
        <f t="shared" si="39"/>
        <v>0</v>
      </c>
      <c r="CC13" s="57">
        <f t="shared" si="40"/>
        <v>0.77777777777777779</v>
      </c>
      <c r="CD13" s="57">
        <f t="shared" ref="CD13:CD21" si="58">BZ13/$C13</f>
        <v>0.7</v>
      </c>
      <c r="CE13" s="66"/>
      <c r="CF13" s="3">
        <f>+'Calendario POA'!N10</f>
        <v>1</v>
      </c>
      <c r="CG13" s="3">
        <f t="shared" si="41"/>
        <v>7</v>
      </c>
      <c r="CH13" s="3">
        <f t="shared" si="42"/>
        <v>10</v>
      </c>
      <c r="CI13" s="58">
        <f t="shared" si="43"/>
        <v>0</v>
      </c>
      <c r="CJ13" s="57">
        <f t="shared" si="44"/>
        <v>0.7</v>
      </c>
      <c r="CK13" s="57">
        <f t="shared" ref="CK13:CK21" si="59">CG13/$C13</f>
        <v>0.7</v>
      </c>
      <c r="CL13" s="60" t="str">
        <f>IF(CG13&gt;='Calendario POA'!Q10,"Aceptable",IF(CG13&lt;='Calendario POA'!R10,"En riesgo","En progreso"))</f>
        <v>Aceptable</v>
      </c>
    </row>
    <row r="14" spans="1:90" ht="47.65" customHeight="1" x14ac:dyDescent="0.25">
      <c r="A14" s="1">
        <v>8</v>
      </c>
      <c r="B14" s="53" t="s">
        <v>65</v>
      </c>
      <c r="C14" s="19">
        <v>5</v>
      </c>
      <c r="D14" s="55" t="s">
        <v>79</v>
      </c>
      <c r="E14" s="65"/>
      <c r="F14" s="20">
        <v>0</v>
      </c>
      <c r="G14" s="3">
        <f>+'Calendario POA'!C11</f>
        <v>0</v>
      </c>
      <c r="H14" s="3">
        <f t="shared" si="0"/>
        <v>0</v>
      </c>
      <c r="I14" s="3">
        <f t="shared" si="1"/>
        <v>0</v>
      </c>
      <c r="J14" s="7" t="e">
        <f t="shared" si="2"/>
        <v>#DIV/0!</v>
      </c>
      <c r="K14" s="6" t="e">
        <f t="shared" si="3"/>
        <v>#DIV/0!</v>
      </c>
      <c r="L14" s="6">
        <f t="shared" si="52"/>
        <v>0</v>
      </c>
      <c r="M14" s="20">
        <v>0</v>
      </c>
      <c r="N14" s="3">
        <f>+'Calendario POA'!D11</f>
        <v>0</v>
      </c>
      <c r="O14" s="3">
        <f t="shared" si="4"/>
        <v>0</v>
      </c>
      <c r="P14" s="3">
        <f t="shared" si="5"/>
        <v>0</v>
      </c>
      <c r="Q14" s="58" t="e">
        <f t="shared" si="6"/>
        <v>#DIV/0!</v>
      </c>
      <c r="R14" s="57" t="e">
        <f t="shared" si="7"/>
        <v>#DIV/0!</v>
      </c>
      <c r="S14" s="57">
        <f t="shared" si="53"/>
        <v>0</v>
      </c>
      <c r="T14" s="20">
        <v>0</v>
      </c>
      <c r="U14" s="3">
        <f>+'Calendario POA'!E11</f>
        <v>0</v>
      </c>
      <c r="V14" s="3">
        <f t="shared" si="8"/>
        <v>0</v>
      </c>
      <c r="W14" s="3">
        <f t="shared" si="9"/>
        <v>0</v>
      </c>
      <c r="X14" s="58" t="e">
        <f t="shared" si="10"/>
        <v>#DIV/0!</v>
      </c>
      <c r="Y14" s="57" t="e">
        <f t="shared" si="11"/>
        <v>#DIV/0!</v>
      </c>
      <c r="Z14" s="57">
        <f t="shared" si="54"/>
        <v>0</v>
      </c>
      <c r="AA14" s="20">
        <v>44</v>
      </c>
      <c r="AB14" s="3">
        <v>4</v>
      </c>
      <c r="AC14" s="3">
        <f t="shared" si="12"/>
        <v>44</v>
      </c>
      <c r="AD14" s="3">
        <f t="shared" si="13"/>
        <v>4</v>
      </c>
      <c r="AE14" s="58">
        <f t="shared" si="14"/>
        <v>11</v>
      </c>
      <c r="AF14" s="57">
        <f t="shared" si="15"/>
        <v>11</v>
      </c>
      <c r="AG14" s="57">
        <f t="shared" si="45"/>
        <v>8.8000000000000007</v>
      </c>
      <c r="AH14" s="47">
        <v>0</v>
      </c>
      <c r="AI14" s="3">
        <f>+'Calendario POA'!G11</f>
        <v>0</v>
      </c>
      <c r="AJ14" s="3">
        <f t="shared" si="16"/>
        <v>44</v>
      </c>
      <c r="AK14" s="3">
        <f t="shared" si="17"/>
        <v>4</v>
      </c>
      <c r="AL14" s="58" t="e">
        <f t="shared" si="18"/>
        <v>#DIV/0!</v>
      </c>
      <c r="AM14" s="57">
        <f t="shared" si="19"/>
        <v>11</v>
      </c>
      <c r="AN14" s="57">
        <f t="shared" si="46"/>
        <v>8.8000000000000007</v>
      </c>
      <c r="AO14" s="20">
        <v>0</v>
      </c>
      <c r="AP14" s="3">
        <f>+'Calendario POA'!H11</f>
        <v>0</v>
      </c>
      <c r="AQ14" s="3">
        <f t="shared" si="20"/>
        <v>44</v>
      </c>
      <c r="AR14" s="3">
        <f t="shared" si="21"/>
        <v>4</v>
      </c>
      <c r="AS14" s="58" t="e">
        <f t="shared" si="22"/>
        <v>#DIV/0!</v>
      </c>
      <c r="AT14" s="57">
        <f t="shared" si="47"/>
        <v>11</v>
      </c>
      <c r="AU14" s="57">
        <f t="shared" si="48"/>
        <v>8.8000000000000007</v>
      </c>
      <c r="AV14" s="20">
        <v>1</v>
      </c>
      <c r="AW14" s="3">
        <f>+'Calendario POA'!I11</f>
        <v>1</v>
      </c>
      <c r="AX14" s="3">
        <f t="shared" si="23"/>
        <v>45</v>
      </c>
      <c r="AY14" s="3">
        <f t="shared" si="24"/>
        <v>5</v>
      </c>
      <c r="AZ14" s="58">
        <f t="shared" si="49"/>
        <v>1</v>
      </c>
      <c r="BA14" s="57">
        <f t="shared" si="50"/>
        <v>9</v>
      </c>
      <c r="BB14" s="57">
        <f t="shared" si="51"/>
        <v>9</v>
      </c>
      <c r="BC14" s="66">
        <v>4</v>
      </c>
      <c r="BD14" s="3">
        <f>+'Calendario POA'!J11</f>
        <v>1</v>
      </c>
      <c r="BE14" s="3">
        <f t="shared" si="25"/>
        <v>49</v>
      </c>
      <c r="BF14" s="3">
        <f t="shared" si="26"/>
        <v>6</v>
      </c>
      <c r="BG14" s="58">
        <f t="shared" si="27"/>
        <v>4</v>
      </c>
      <c r="BH14" s="57">
        <f t="shared" si="28"/>
        <v>8.1666666666666661</v>
      </c>
      <c r="BI14" s="57">
        <f t="shared" si="55"/>
        <v>9.8000000000000007</v>
      </c>
      <c r="BJ14" s="66">
        <v>40</v>
      </c>
      <c r="BK14" s="3">
        <f>+'Calendario POA'!K11</f>
        <v>1</v>
      </c>
      <c r="BL14" s="3">
        <f t="shared" si="29"/>
        <v>89</v>
      </c>
      <c r="BM14" s="3">
        <f t="shared" si="30"/>
        <v>7</v>
      </c>
      <c r="BN14" s="58">
        <f t="shared" si="31"/>
        <v>40</v>
      </c>
      <c r="BO14" s="57">
        <f t="shared" si="32"/>
        <v>12.714285714285714</v>
      </c>
      <c r="BP14" s="57">
        <f t="shared" si="56"/>
        <v>17.8</v>
      </c>
      <c r="BQ14" s="66">
        <v>1</v>
      </c>
      <c r="BR14" s="3">
        <f>+'Calendario POA'!L11</f>
        <v>1</v>
      </c>
      <c r="BS14" s="3">
        <f t="shared" si="33"/>
        <v>90</v>
      </c>
      <c r="BT14" s="3">
        <f t="shared" si="34"/>
        <v>8</v>
      </c>
      <c r="BU14" s="58">
        <f t="shared" si="35"/>
        <v>1</v>
      </c>
      <c r="BV14" s="57">
        <f t="shared" si="36"/>
        <v>11.25</v>
      </c>
      <c r="BW14" s="57">
        <f t="shared" si="57"/>
        <v>18</v>
      </c>
      <c r="BX14" s="66"/>
      <c r="BY14" s="3">
        <f>+'Calendario POA'!M11</f>
        <v>1</v>
      </c>
      <c r="BZ14" s="3">
        <f t="shared" si="37"/>
        <v>90</v>
      </c>
      <c r="CA14" s="3">
        <f t="shared" si="38"/>
        <v>9</v>
      </c>
      <c r="CB14" s="58">
        <f t="shared" si="39"/>
        <v>0</v>
      </c>
      <c r="CC14" s="57">
        <f t="shared" si="40"/>
        <v>10</v>
      </c>
      <c r="CD14" s="57">
        <f t="shared" si="58"/>
        <v>18</v>
      </c>
      <c r="CE14" s="66"/>
      <c r="CF14" s="3">
        <f>+'Calendario POA'!N11</f>
        <v>0</v>
      </c>
      <c r="CG14" s="3">
        <f t="shared" si="41"/>
        <v>90</v>
      </c>
      <c r="CH14" s="3">
        <f t="shared" si="42"/>
        <v>9</v>
      </c>
      <c r="CI14" s="58" t="e">
        <f t="shared" si="43"/>
        <v>#DIV/0!</v>
      </c>
      <c r="CJ14" s="57">
        <f t="shared" si="44"/>
        <v>10</v>
      </c>
      <c r="CK14" s="57">
        <f t="shared" si="59"/>
        <v>18</v>
      </c>
      <c r="CL14" s="60" t="str">
        <f>IF(CG14&gt;='Calendario POA'!Q11,"Aceptable",IF(CG14&lt;='Calendario POA'!R11,"En riesgo","En progreso"))</f>
        <v>Aceptable</v>
      </c>
    </row>
    <row r="15" spans="1:90" ht="40.5" customHeight="1" x14ac:dyDescent="0.25">
      <c r="A15" s="1">
        <v>9</v>
      </c>
      <c r="B15" s="53" t="s">
        <v>66</v>
      </c>
      <c r="C15" s="19">
        <v>4</v>
      </c>
      <c r="D15" s="55" t="s">
        <v>80</v>
      </c>
      <c r="E15" s="65"/>
      <c r="F15" s="20">
        <v>0</v>
      </c>
      <c r="G15" s="3">
        <f>+'Calendario POA'!C12</f>
        <v>0</v>
      </c>
      <c r="H15" s="3">
        <f t="shared" ref="H15:H24" si="60">+F15</f>
        <v>0</v>
      </c>
      <c r="I15" s="3">
        <f t="shared" ref="I15:I24" si="61">+G15</f>
        <v>0</v>
      </c>
      <c r="J15" s="7" t="e">
        <f t="shared" ref="J15:J24" si="62">+(F15/G15)</f>
        <v>#DIV/0!</v>
      </c>
      <c r="K15" s="6" t="e">
        <f>+(H15/I15)</f>
        <v>#DIV/0!</v>
      </c>
      <c r="L15" s="6">
        <f t="shared" si="52"/>
        <v>0</v>
      </c>
      <c r="M15" s="20">
        <v>0</v>
      </c>
      <c r="N15" s="3">
        <f>+'Calendario POA'!D12</f>
        <v>0</v>
      </c>
      <c r="O15" s="3">
        <f t="shared" ref="O15:O24" si="63">H15+M15</f>
        <v>0</v>
      </c>
      <c r="P15" s="3">
        <f t="shared" ref="P15:P24" si="64">I15+N15</f>
        <v>0</v>
      </c>
      <c r="Q15" s="58" t="e">
        <f t="shared" ref="Q15:Q24" si="65">+(M15/N15)</f>
        <v>#DIV/0!</v>
      </c>
      <c r="R15" s="57" t="e">
        <f t="shared" ref="R15:R24" si="66">+(O15/P15)</f>
        <v>#DIV/0!</v>
      </c>
      <c r="S15" s="57">
        <f t="shared" si="53"/>
        <v>0</v>
      </c>
      <c r="T15" s="20">
        <v>0</v>
      </c>
      <c r="U15" s="3">
        <f>+'Calendario POA'!E12</f>
        <v>0</v>
      </c>
      <c r="V15" s="3">
        <f t="shared" si="8"/>
        <v>0</v>
      </c>
      <c r="W15" s="3">
        <f t="shared" si="9"/>
        <v>0</v>
      </c>
      <c r="X15" s="58" t="e">
        <f t="shared" si="10"/>
        <v>#DIV/0!</v>
      </c>
      <c r="Y15" s="57" t="e">
        <f t="shared" ref="Y15:Y24" si="67">+(V15/W15)</f>
        <v>#DIV/0!</v>
      </c>
      <c r="Z15" s="57">
        <f t="shared" si="54"/>
        <v>0</v>
      </c>
      <c r="AA15" s="20">
        <v>0</v>
      </c>
      <c r="AB15" s="3">
        <f>+'Calendario POA'!F12</f>
        <v>0</v>
      </c>
      <c r="AC15" s="3">
        <f t="shared" si="12"/>
        <v>0</v>
      </c>
      <c r="AD15" s="3">
        <f t="shared" si="13"/>
        <v>0</v>
      </c>
      <c r="AE15" s="58" t="e">
        <f t="shared" si="14"/>
        <v>#DIV/0!</v>
      </c>
      <c r="AF15" s="57" t="e">
        <f t="shared" si="15"/>
        <v>#DIV/0!</v>
      </c>
      <c r="AG15" s="57">
        <f t="shared" si="45"/>
        <v>0</v>
      </c>
      <c r="AH15" s="20">
        <v>0</v>
      </c>
      <c r="AI15" s="3">
        <f>+'Calendario POA'!G12</f>
        <v>0</v>
      </c>
      <c r="AJ15" s="3">
        <f t="shared" si="16"/>
        <v>0</v>
      </c>
      <c r="AK15" s="3">
        <f t="shared" si="17"/>
        <v>0</v>
      </c>
      <c r="AL15" s="58" t="e">
        <f t="shared" si="18"/>
        <v>#DIV/0!</v>
      </c>
      <c r="AM15" s="57" t="e">
        <f t="shared" si="19"/>
        <v>#DIV/0!</v>
      </c>
      <c r="AN15" s="57">
        <f t="shared" si="46"/>
        <v>0</v>
      </c>
      <c r="AO15" s="20">
        <v>0</v>
      </c>
      <c r="AP15" s="3">
        <f>+'Calendario POA'!H12</f>
        <v>0</v>
      </c>
      <c r="AQ15" s="3">
        <f t="shared" si="20"/>
        <v>0</v>
      </c>
      <c r="AR15" s="3">
        <f t="shared" si="21"/>
        <v>0</v>
      </c>
      <c r="AS15" s="58" t="e">
        <f t="shared" si="22"/>
        <v>#DIV/0!</v>
      </c>
      <c r="AT15" s="57" t="e">
        <f t="shared" si="47"/>
        <v>#DIV/0!</v>
      </c>
      <c r="AU15" s="57">
        <f t="shared" si="48"/>
        <v>0</v>
      </c>
      <c r="AV15" s="20">
        <v>2</v>
      </c>
      <c r="AW15" s="3">
        <f>+'Calendario POA'!I12</f>
        <v>2</v>
      </c>
      <c r="AX15" s="3">
        <f t="shared" si="23"/>
        <v>2</v>
      </c>
      <c r="AY15" s="3">
        <f t="shared" si="24"/>
        <v>2</v>
      </c>
      <c r="AZ15" s="58">
        <f t="shared" si="49"/>
        <v>1</v>
      </c>
      <c r="BA15" s="57">
        <f t="shared" si="50"/>
        <v>1</v>
      </c>
      <c r="BB15" s="57">
        <f t="shared" si="51"/>
        <v>0.5</v>
      </c>
      <c r="BC15" s="66">
        <v>1</v>
      </c>
      <c r="BD15" s="3">
        <f>+'Calendario POA'!J12</f>
        <v>0</v>
      </c>
      <c r="BE15" s="3">
        <f t="shared" si="25"/>
        <v>3</v>
      </c>
      <c r="BF15" s="3">
        <f t="shared" si="26"/>
        <v>2</v>
      </c>
      <c r="BG15" s="58" t="e">
        <f t="shared" si="27"/>
        <v>#DIV/0!</v>
      </c>
      <c r="BH15" s="57">
        <f t="shared" si="28"/>
        <v>1.5</v>
      </c>
      <c r="BI15" s="57">
        <f t="shared" si="55"/>
        <v>0.75</v>
      </c>
      <c r="BJ15" s="66">
        <v>1</v>
      </c>
      <c r="BK15" s="3">
        <f>+'Calendario POA'!K12</f>
        <v>1</v>
      </c>
      <c r="BL15" s="3">
        <f t="shared" si="29"/>
        <v>4</v>
      </c>
      <c r="BM15" s="3">
        <f t="shared" si="30"/>
        <v>3</v>
      </c>
      <c r="BN15" s="58">
        <f t="shared" si="31"/>
        <v>1</v>
      </c>
      <c r="BO15" s="57">
        <f t="shared" si="32"/>
        <v>1.3333333333333333</v>
      </c>
      <c r="BP15" s="57">
        <f t="shared" si="56"/>
        <v>1</v>
      </c>
      <c r="BQ15" s="66">
        <v>1</v>
      </c>
      <c r="BR15" s="3">
        <f>+'Calendario POA'!L12</f>
        <v>0</v>
      </c>
      <c r="BS15" s="3">
        <f t="shared" si="33"/>
        <v>5</v>
      </c>
      <c r="BT15" s="3">
        <f t="shared" si="34"/>
        <v>3</v>
      </c>
      <c r="BU15" s="58" t="e">
        <f t="shared" si="35"/>
        <v>#DIV/0!</v>
      </c>
      <c r="BV15" s="57">
        <f t="shared" si="36"/>
        <v>1.6666666666666667</v>
      </c>
      <c r="BW15" s="57">
        <f t="shared" si="57"/>
        <v>1.25</v>
      </c>
      <c r="BX15" s="66"/>
      <c r="BY15" s="3">
        <f>+'Calendario POA'!M12</f>
        <v>1</v>
      </c>
      <c r="BZ15" s="3">
        <f t="shared" si="37"/>
        <v>5</v>
      </c>
      <c r="CA15" s="3">
        <f t="shared" si="38"/>
        <v>4</v>
      </c>
      <c r="CB15" s="58">
        <f t="shared" si="39"/>
        <v>0</v>
      </c>
      <c r="CC15" s="57">
        <f t="shared" si="40"/>
        <v>1.25</v>
      </c>
      <c r="CD15" s="57">
        <f t="shared" si="58"/>
        <v>1.25</v>
      </c>
      <c r="CE15" s="66"/>
      <c r="CF15" s="3">
        <f>+'Calendario POA'!N12</f>
        <v>0</v>
      </c>
      <c r="CG15" s="3">
        <f t="shared" si="41"/>
        <v>5</v>
      </c>
      <c r="CH15" s="3">
        <f t="shared" si="42"/>
        <v>4</v>
      </c>
      <c r="CI15" s="58" t="e">
        <f t="shared" si="43"/>
        <v>#DIV/0!</v>
      </c>
      <c r="CJ15" s="57">
        <f t="shared" si="44"/>
        <v>1.25</v>
      </c>
      <c r="CK15" s="57">
        <f t="shared" si="59"/>
        <v>1.25</v>
      </c>
      <c r="CL15" s="60" t="str">
        <f>IF(CG15&gt;='Calendario POA'!Q12,"Aceptable",IF(CG15&lt;='Calendario POA'!R12,"En riesgo","En progreso"))</f>
        <v>Aceptable</v>
      </c>
    </row>
    <row r="16" spans="1:90" ht="40.5" customHeight="1" x14ac:dyDescent="0.25">
      <c r="A16" s="1">
        <v>10</v>
      </c>
      <c r="B16" s="53" t="s">
        <v>67</v>
      </c>
      <c r="C16" s="19">
        <v>22</v>
      </c>
      <c r="D16" s="63" t="s">
        <v>81</v>
      </c>
      <c r="E16" s="65"/>
      <c r="F16" s="20">
        <v>0</v>
      </c>
      <c r="G16" s="3">
        <f>+'Calendario POA'!C13</f>
        <v>0</v>
      </c>
      <c r="H16" s="3">
        <f t="shared" si="60"/>
        <v>0</v>
      </c>
      <c r="I16" s="3">
        <f t="shared" si="61"/>
        <v>0</v>
      </c>
      <c r="J16" s="7" t="e">
        <f t="shared" si="62"/>
        <v>#DIV/0!</v>
      </c>
      <c r="K16" s="6" t="e">
        <f>+(H16/I16)</f>
        <v>#DIV/0!</v>
      </c>
      <c r="L16" s="6">
        <f t="shared" si="52"/>
        <v>0</v>
      </c>
      <c r="M16" s="20">
        <v>7</v>
      </c>
      <c r="N16" s="3">
        <f>+'Calendario POA'!D13</f>
        <v>2</v>
      </c>
      <c r="O16" s="3">
        <f t="shared" si="63"/>
        <v>7</v>
      </c>
      <c r="P16" s="3">
        <f t="shared" si="64"/>
        <v>2</v>
      </c>
      <c r="Q16" s="58">
        <f t="shared" si="65"/>
        <v>3.5</v>
      </c>
      <c r="R16" s="57">
        <f t="shared" si="66"/>
        <v>3.5</v>
      </c>
      <c r="S16" s="57">
        <f t="shared" si="53"/>
        <v>0.31818181818181818</v>
      </c>
      <c r="T16" s="20">
        <v>2</v>
      </c>
      <c r="U16" s="3">
        <f>+'Calendario POA'!E13</f>
        <v>2</v>
      </c>
      <c r="V16" s="3">
        <f t="shared" si="8"/>
        <v>9</v>
      </c>
      <c r="W16" s="3">
        <f t="shared" si="9"/>
        <v>4</v>
      </c>
      <c r="X16" s="58">
        <f t="shared" si="10"/>
        <v>1</v>
      </c>
      <c r="Y16" s="57">
        <f t="shared" si="67"/>
        <v>2.25</v>
      </c>
      <c r="Z16" s="57">
        <f t="shared" si="54"/>
        <v>0.40909090909090912</v>
      </c>
      <c r="AA16" s="20">
        <v>1</v>
      </c>
      <c r="AB16" s="3">
        <v>2</v>
      </c>
      <c r="AC16" s="3">
        <f t="shared" si="12"/>
        <v>10</v>
      </c>
      <c r="AD16" s="3">
        <f t="shared" si="13"/>
        <v>6</v>
      </c>
      <c r="AE16" s="58">
        <f t="shared" si="14"/>
        <v>0.5</v>
      </c>
      <c r="AF16" s="57">
        <f t="shared" si="15"/>
        <v>1.6666666666666667</v>
      </c>
      <c r="AG16" s="57">
        <f t="shared" si="45"/>
        <v>0.45454545454545453</v>
      </c>
      <c r="AH16" s="20">
        <v>2</v>
      </c>
      <c r="AI16" s="3">
        <f>+'Calendario POA'!G13</f>
        <v>2</v>
      </c>
      <c r="AJ16" s="3">
        <f t="shared" si="16"/>
        <v>12</v>
      </c>
      <c r="AK16" s="3">
        <f t="shared" si="17"/>
        <v>8</v>
      </c>
      <c r="AL16" s="58">
        <f t="shared" si="18"/>
        <v>1</v>
      </c>
      <c r="AM16" s="57">
        <f t="shared" si="19"/>
        <v>1.5</v>
      </c>
      <c r="AN16" s="57">
        <f t="shared" si="46"/>
        <v>0.54545454545454541</v>
      </c>
      <c r="AO16" s="20">
        <v>0</v>
      </c>
      <c r="AP16" s="3">
        <f>+'Calendario POA'!H13</f>
        <v>2</v>
      </c>
      <c r="AQ16" s="3">
        <f t="shared" si="20"/>
        <v>12</v>
      </c>
      <c r="AR16" s="3">
        <f t="shared" si="21"/>
        <v>10</v>
      </c>
      <c r="AS16" s="58">
        <f t="shared" si="22"/>
        <v>0</v>
      </c>
      <c r="AT16" s="57">
        <f t="shared" si="47"/>
        <v>1.2</v>
      </c>
      <c r="AU16" s="57">
        <f t="shared" si="48"/>
        <v>0.54545454545454541</v>
      </c>
      <c r="AV16" s="20">
        <v>3</v>
      </c>
      <c r="AW16" s="3">
        <f>+'Calendario POA'!I13</f>
        <v>2</v>
      </c>
      <c r="AX16" s="3">
        <f t="shared" si="23"/>
        <v>15</v>
      </c>
      <c r="AY16" s="3">
        <f t="shared" si="24"/>
        <v>12</v>
      </c>
      <c r="AZ16" s="58">
        <f t="shared" si="49"/>
        <v>1.5</v>
      </c>
      <c r="BA16" s="57">
        <f t="shared" si="50"/>
        <v>1.25</v>
      </c>
      <c r="BB16" s="57">
        <f t="shared" si="51"/>
        <v>0.68181818181818177</v>
      </c>
      <c r="BC16" s="66">
        <v>0</v>
      </c>
      <c r="BD16" s="3">
        <f>+'Calendario POA'!J13</f>
        <v>2</v>
      </c>
      <c r="BE16" s="3">
        <f t="shared" si="25"/>
        <v>15</v>
      </c>
      <c r="BF16" s="3">
        <f t="shared" si="26"/>
        <v>14</v>
      </c>
      <c r="BG16" s="58">
        <f t="shared" si="27"/>
        <v>0</v>
      </c>
      <c r="BH16" s="57">
        <f t="shared" si="28"/>
        <v>1.0714285714285714</v>
      </c>
      <c r="BI16" s="57">
        <f t="shared" si="55"/>
        <v>0.68181818181818177</v>
      </c>
      <c r="BJ16" s="66">
        <v>0</v>
      </c>
      <c r="BK16" s="3">
        <f>+'Calendario POA'!K13</f>
        <v>2</v>
      </c>
      <c r="BL16" s="3">
        <f t="shared" si="29"/>
        <v>15</v>
      </c>
      <c r="BM16" s="3">
        <f t="shared" si="30"/>
        <v>16</v>
      </c>
      <c r="BN16" s="58">
        <f t="shared" si="31"/>
        <v>0</v>
      </c>
      <c r="BO16" s="57">
        <f t="shared" si="32"/>
        <v>0.9375</v>
      </c>
      <c r="BP16" s="57">
        <f t="shared" si="56"/>
        <v>0.68181818181818177</v>
      </c>
      <c r="BQ16" s="66">
        <v>5</v>
      </c>
      <c r="BR16" s="3">
        <f>+'Calendario POA'!L13</f>
        <v>2</v>
      </c>
      <c r="BS16" s="3">
        <f t="shared" si="33"/>
        <v>20</v>
      </c>
      <c r="BT16" s="3">
        <f t="shared" si="34"/>
        <v>18</v>
      </c>
      <c r="BU16" s="58">
        <f t="shared" si="35"/>
        <v>2.5</v>
      </c>
      <c r="BV16" s="57">
        <f t="shared" si="36"/>
        <v>1.1111111111111112</v>
      </c>
      <c r="BW16" s="57">
        <f t="shared" si="57"/>
        <v>0.90909090909090906</v>
      </c>
      <c r="BX16" s="66"/>
      <c r="BY16" s="3">
        <f>+'Calendario POA'!M13</f>
        <v>2</v>
      </c>
      <c r="BZ16" s="3">
        <f t="shared" si="37"/>
        <v>20</v>
      </c>
      <c r="CA16" s="3">
        <f t="shared" si="38"/>
        <v>20</v>
      </c>
      <c r="CB16" s="58">
        <f t="shared" si="39"/>
        <v>0</v>
      </c>
      <c r="CC16" s="57">
        <f t="shared" si="40"/>
        <v>1</v>
      </c>
      <c r="CD16" s="57">
        <f t="shared" si="58"/>
        <v>0.90909090909090906</v>
      </c>
      <c r="CE16" s="66"/>
      <c r="CF16" s="3">
        <f>+'Calendario POA'!N13</f>
        <v>2</v>
      </c>
      <c r="CG16" s="3">
        <f t="shared" si="41"/>
        <v>20</v>
      </c>
      <c r="CH16" s="3">
        <f t="shared" si="42"/>
        <v>22</v>
      </c>
      <c r="CI16" s="58">
        <f t="shared" si="43"/>
        <v>0</v>
      </c>
      <c r="CJ16" s="57">
        <f t="shared" si="44"/>
        <v>0.90909090909090906</v>
      </c>
      <c r="CK16" s="57">
        <f t="shared" si="59"/>
        <v>0.90909090909090906</v>
      </c>
      <c r="CL16" s="60" t="str">
        <f>IF(CG16&gt;='Calendario POA'!Q13,"Aceptable",IF(CG16&lt;='Calendario POA'!R13,"En riesgo","En progreso"))</f>
        <v>Aceptable</v>
      </c>
    </row>
    <row r="17" spans="1:90" ht="40.5" customHeight="1" x14ac:dyDescent="0.25">
      <c r="A17" s="1">
        <v>11</v>
      </c>
      <c r="B17" s="53" t="s">
        <v>68</v>
      </c>
      <c r="C17" s="19">
        <v>22</v>
      </c>
      <c r="D17" s="63" t="s">
        <v>81</v>
      </c>
      <c r="E17" s="65"/>
      <c r="F17" s="20">
        <v>0</v>
      </c>
      <c r="G17" s="3">
        <f>+'Calendario POA'!C14</f>
        <v>0</v>
      </c>
      <c r="H17" s="3">
        <f t="shared" si="60"/>
        <v>0</v>
      </c>
      <c r="I17" s="3">
        <f t="shared" si="61"/>
        <v>0</v>
      </c>
      <c r="J17" s="7" t="e">
        <f t="shared" si="62"/>
        <v>#DIV/0!</v>
      </c>
      <c r="K17" s="6" t="e">
        <f>H17/I17</f>
        <v>#DIV/0!</v>
      </c>
      <c r="L17" s="6">
        <f t="shared" si="52"/>
        <v>0</v>
      </c>
      <c r="M17" s="20">
        <v>2</v>
      </c>
      <c r="N17" s="3">
        <f>+'Calendario POA'!D14</f>
        <v>2</v>
      </c>
      <c r="O17" s="3">
        <f t="shared" si="63"/>
        <v>2</v>
      </c>
      <c r="P17" s="3">
        <f t="shared" si="64"/>
        <v>2</v>
      </c>
      <c r="Q17" s="58">
        <f t="shared" si="65"/>
        <v>1</v>
      </c>
      <c r="R17" s="57">
        <f t="shared" si="66"/>
        <v>1</v>
      </c>
      <c r="S17" s="57">
        <f t="shared" si="53"/>
        <v>9.0909090909090912E-2</v>
      </c>
      <c r="T17" s="20">
        <v>4</v>
      </c>
      <c r="U17" s="3">
        <f>+'Calendario POA'!E14</f>
        <v>2</v>
      </c>
      <c r="V17" s="3">
        <f t="shared" si="8"/>
        <v>6</v>
      </c>
      <c r="W17" s="3">
        <f t="shared" si="9"/>
        <v>4</v>
      </c>
      <c r="X17" s="58">
        <f t="shared" si="10"/>
        <v>2</v>
      </c>
      <c r="Y17" s="57">
        <f t="shared" si="67"/>
        <v>1.5</v>
      </c>
      <c r="Z17" s="57">
        <f t="shared" si="54"/>
        <v>0.27272727272727271</v>
      </c>
      <c r="AA17" s="20">
        <v>0</v>
      </c>
      <c r="AB17" s="3">
        <f>+'Calendario POA'!F14</f>
        <v>2</v>
      </c>
      <c r="AC17" s="3">
        <f t="shared" si="12"/>
        <v>6</v>
      </c>
      <c r="AD17" s="3">
        <f t="shared" si="13"/>
        <v>6</v>
      </c>
      <c r="AE17" s="58">
        <f t="shared" si="14"/>
        <v>0</v>
      </c>
      <c r="AF17" s="57">
        <f t="shared" si="15"/>
        <v>1</v>
      </c>
      <c r="AG17" s="57">
        <f t="shared" si="45"/>
        <v>0.27272727272727271</v>
      </c>
      <c r="AH17" s="20">
        <v>2</v>
      </c>
      <c r="AI17" s="3">
        <f>+'Calendario POA'!G14</f>
        <v>2</v>
      </c>
      <c r="AJ17" s="3">
        <f t="shared" si="16"/>
        <v>8</v>
      </c>
      <c r="AK17" s="3">
        <f t="shared" si="17"/>
        <v>8</v>
      </c>
      <c r="AL17" s="58">
        <f t="shared" si="18"/>
        <v>1</v>
      </c>
      <c r="AM17" s="57">
        <f t="shared" si="19"/>
        <v>1</v>
      </c>
      <c r="AN17" s="57">
        <f t="shared" si="46"/>
        <v>0.36363636363636365</v>
      </c>
      <c r="AO17" s="20">
        <v>3</v>
      </c>
      <c r="AP17" s="3">
        <f>+'Calendario POA'!H14</f>
        <v>2</v>
      </c>
      <c r="AQ17" s="3">
        <f t="shared" si="20"/>
        <v>11</v>
      </c>
      <c r="AR17" s="3">
        <f t="shared" si="21"/>
        <v>10</v>
      </c>
      <c r="AS17" s="58">
        <f t="shared" si="22"/>
        <v>1.5</v>
      </c>
      <c r="AT17" s="57">
        <f t="shared" si="47"/>
        <v>1.1000000000000001</v>
      </c>
      <c r="AU17" s="57">
        <f t="shared" si="48"/>
        <v>0.5</v>
      </c>
      <c r="AV17" s="20">
        <v>1</v>
      </c>
      <c r="AW17" s="3">
        <f>+'Calendario POA'!I14</f>
        <v>2</v>
      </c>
      <c r="AX17" s="3">
        <f t="shared" si="23"/>
        <v>12</v>
      </c>
      <c r="AY17" s="3">
        <f t="shared" si="24"/>
        <v>12</v>
      </c>
      <c r="AZ17" s="58">
        <f t="shared" si="49"/>
        <v>0.5</v>
      </c>
      <c r="BA17" s="57">
        <f t="shared" si="50"/>
        <v>1</v>
      </c>
      <c r="BB17" s="57">
        <f t="shared" si="51"/>
        <v>0.54545454545454541</v>
      </c>
      <c r="BC17" s="66">
        <v>2</v>
      </c>
      <c r="BD17" s="3">
        <f>+'Calendario POA'!J14</f>
        <v>2</v>
      </c>
      <c r="BE17" s="3">
        <f t="shared" si="25"/>
        <v>14</v>
      </c>
      <c r="BF17" s="3">
        <f t="shared" si="26"/>
        <v>14</v>
      </c>
      <c r="BG17" s="58">
        <f t="shared" si="27"/>
        <v>1</v>
      </c>
      <c r="BH17" s="57">
        <f t="shared" si="28"/>
        <v>1</v>
      </c>
      <c r="BI17" s="57">
        <f t="shared" si="55"/>
        <v>0.63636363636363635</v>
      </c>
      <c r="BJ17" s="66">
        <v>0</v>
      </c>
      <c r="BK17" s="3">
        <f>+'Calendario POA'!K14</f>
        <v>2</v>
      </c>
      <c r="BL17" s="3">
        <f t="shared" si="29"/>
        <v>14</v>
      </c>
      <c r="BM17" s="3">
        <f t="shared" si="30"/>
        <v>16</v>
      </c>
      <c r="BN17" s="58">
        <f t="shared" si="31"/>
        <v>0</v>
      </c>
      <c r="BO17" s="57">
        <f t="shared" si="32"/>
        <v>0.875</v>
      </c>
      <c r="BP17" s="57">
        <f t="shared" si="56"/>
        <v>0.63636363636363635</v>
      </c>
      <c r="BQ17" s="66">
        <v>2</v>
      </c>
      <c r="BR17" s="3">
        <f>+'Calendario POA'!L14</f>
        <v>2</v>
      </c>
      <c r="BS17" s="3">
        <f t="shared" si="33"/>
        <v>16</v>
      </c>
      <c r="BT17" s="3">
        <f t="shared" si="34"/>
        <v>18</v>
      </c>
      <c r="BU17" s="58">
        <f t="shared" si="35"/>
        <v>1</v>
      </c>
      <c r="BV17" s="57">
        <f t="shared" si="36"/>
        <v>0.88888888888888884</v>
      </c>
      <c r="BW17" s="57">
        <f t="shared" si="57"/>
        <v>0.72727272727272729</v>
      </c>
      <c r="BX17" s="66"/>
      <c r="BY17" s="3">
        <f>+'Calendario POA'!M14</f>
        <v>2</v>
      </c>
      <c r="BZ17" s="3">
        <f t="shared" si="37"/>
        <v>16</v>
      </c>
      <c r="CA17" s="3">
        <f t="shared" si="38"/>
        <v>20</v>
      </c>
      <c r="CB17" s="58">
        <f t="shared" si="39"/>
        <v>0</v>
      </c>
      <c r="CC17" s="57">
        <f t="shared" si="40"/>
        <v>0.8</v>
      </c>
      <c r="CD17" s="57">
        <f t="shared" si="58"/>
        <v>0.72727272727272729</v>
      </c>
      <c r="CE17" s="66"/>
      <c r="CF17" s="3">
        <f>+'Calendario POA'!N14</f>
        <v>2</v>
      </c>
      <c r="CG17" s="3">
        <f t="shared" si="41"/>
        <v>16</v>
      </c>
      <c r="CH17" s="3">
        <f t="shared" si="42"/>
        <v>22</v>
      </c>
      <c r="CI17" s="58">
        <f t="shared" si="43"/>
        <v>0</v>
      </c>
      <c r="CJ17" s="57">
        <f t="shared" si="44"/>
        <v>0.72727272727272729</v>
      </c>
      <c r="CK17" s="57">
        <f t="shared" si="59"/>
        <v>0.72727272727272729</v>
      </c>
      <c r="CL17" s="60" t="str">
        <f>IF(CG17&gt;='Calendario POA'!Q14,"Aceptable",IF(CG17&lt;='Calendario POA'!R14,"En riesgo","En progreso"))</f>
        <v>Aceptable</v>
      </c>
    </row>
    <row r="18" spans="1:90" ht="40.5" customHeight="1" x14ac:dyDescent="0.25">
      <c r="A18" s="1">
        <v>12</v>
      </c>
      <c r="B18" s="62" t="s">
        <v>69</v>
      </c>
      <c r="C18" s="19">
        <v>11</v>
      </c>
      <c r="D18" s="55" t="s">
        <v>81</v>
      </c>
      <c r="E18" s="65"/>
      <c r="F18" s="20">
        <v>0</v>
      </c>
      <c r="G18" s="3">
        <f>+'Calendario POA'!C15</f>
        <v>0</v>
      </c>
      <c r="H18" s="3">
        <f t="shared" si="60"/>
        <v>0</v>
      </c>
      <c r="I18" s="3">
        <f t="shared" si="61"/>
        <v>0</v>
      </c>
      <c r="J18" s="7" t="e">
        <f t="shared" si="62"/>
        <v>#DIV/0!</v>
      </c>
      <c r="K18" s="6" t="e">
        <f>H18/I18</f>
        <v>#DIV/0!</v>
      </c>
      <c r="L18" s="6">
        <f t="shared" si="52"/>
        <v>0</v>
      </c>
      <c r="M18" s="20">
        <v>1</v>
      </c>
      <c r="N18" s="3">
        <f>+'Calendario POA'!D15</f>
        <v>1</v>
      </c>
      <c r="O18" s="3">
        <f t="shared" si="63"/>
        <v>1</v>
      </c>
      <c r="P18" s="3">
        <f t="shared" si="64"/>
        <v>1</v>
      </c>
      <c r="Q18" s="58">
        <f t="shared" si="65"/>
        <v>1</v>
      </c>
      <c r="R18" s="57">
        <f t="shared" si="66"/>
        <v>1</v>
      </c>
      <c r="S18" s="57">
        <f t="shared" si="53"/>
        <v>9.0909090909090912E-2</v>
      </c>
      <c r="T18" s="20">
        <v>3</v>
      </c>
      <c r="U18" s="3">
        <f>+'Calendario POA'!E15</f>
        <v>1</v>
      </c>
      <c r="V18" s="3">
        <f t="shared" si="8"/>
        <v>4</v>
      </c>
      <c r="W18" s="3">
        <f t="shared" si="9"/>
        <v>2</v>
      </c>
      <c r="X18" s="58">
        <f t="shared" si="10"/>
        <v>3</v>
      </c>
      <c r="Y18" s="57">
        <f t="shared" si="67"/>
        <v>2</v>
      </c>
      <c r="Z18" s="57">
        <f t="shared" si="54"/>
        <v>0.36363636363636365</v>
      </c>
      <c r="AA18" s="20">
        <v>0</v>
      </c>
      <c r="AB18" s="3">
        <f>+'Calendario POA'!F15</f>
        <v>1</v>
      </c>
      <c r="AC18" s="3">
        <f t="shared" si="12"/>
        <v>4</v>
      </c>
      <c r="AD18" s="3">
        <f t="shared" si="13"/>
        <v>3</v>
      </c>
      <c r="AE18" s="58">
        <f t="shared" si="14"/>
        <v>0</v>
      </c>
      <c r="AF18" s="57">
        <f t="shared" si="15"/>
        <v>1.3333333333333333</v>
      </c>
      <c r="AG18" s="57">
        <f t="shared" si="45"/>
        <v>0.36363636363636365</v>
      </c>
      <c r="AH18" s="20">
        <v>1</v>
      </c>
      <c r="AI18" s="3">
        <f>+'Calendario POA'!G15</f>
        <v>1</v>
      </c>
      <c r="AJ18" s="3">
        <f t="shared" si="16"/>
        <v>5</v>
      </c>
      <c r="AK18" s="3">
        <f t="shared" si="17"/>
        <v>4</v>
      </c>
      <c r="AL18" s="58">
        <f t="shared" si="18"/>
        <v>1</v>
      </c>
      <c r="AM18" s="57">
        <f t="shared" si="19"/>
        <v>1.25</v>
      </c>
      <c r="AN18" s="57">
        <f t="shared" si="46"/>
        <v>0.45454545454545453</v>
      </c>
      <c r="AO18" s="20">
        <v>1</v>
      </c>
      <c r="AP18" s="3">
        <f>+'Calendario POA'!H15</f>
        <v>1</v>
      </c>
      <c r="AQ18" s="3">
        <f t="shared" si="20"/>
        <v>6</v>
      </c>
      <c r="AR18" s="3">
        <f t="shared" si="21"/>
        <v>5</v>
      </c>
      <c r="AS18" s="58">
        <f t="shared" si="22"/>
        <v>1</v>
      </c>
      <c r="AT18" s="57">
        <f t="shared" si="47"/>
        <v>1.2</v>
      </c>
      <c r="AU18" s="57">
        <f t="shared" si="48"/>
        <v>0.54545454545454541</v>
      </c>
      <c r="AV18" s="20">
        <v>0</v>
      </c>
      <c r="AW18" s="3">
        <f>+'Calendario POA'!I15</f>
        <v>1</v>
      </c>
      <c r="AX18" s="3">
        <f t="shared" si="23"/>
        <v>6</v>
      </c>
      <c r="AY18" s="3">
        <f t="shared" si="24"/>
        <v>6</v>
      </c>
      <c r="AZ18" s="58">
        <f t="shared" si="49"/>
        <v>0</v>
      </c>
      <c r="BA18" s="57">
        <f t="shared" si="50"/>
        <v>1</v>
      </c>
      <c r="BB18" s="57">
        <f t="shared" si="51"/>
        <v>0.54545454545454541</v>
      </c>
      <c r="BC18" s="66">
        <v>1</v>
      </c>
      <c r="BD18" s="3">
        <f>+'Calendario POA'!J15</f>
        <v>1</v>
      </c>
      <c r="BE18" s="3">
        <f t="shared" si="25"/>
        <v>7</v>
      </c>
      <c r="BF18" s="3">
        <f t="shared" si="26"/>
        <v>7</v>
      </c>
      <c r="BG18" s="58">
        <f t="shared" si="27"/>
        <v>1</v>
      </c>
      <c r="BH18" s="57">
        <f t="shared" si="28"/>
        <v>1</v>
      </c>
      <c r="BI18" s="57">
        <f t="shared" si="55"/>
        <v>0.63636363636363635</v>
      </c>
      <c r="BJ18" s="66">
        <v>2</v>
      </c>
      <c r="BK18" s="3">
        <f>+'Calendario POA'!K15</f>
        <v>1</v>
      </c>
      <c r="BL18" s="3">
        <f t="shared" si="29"/>
        <v>9</v>
      </c>
      <c r="BM18" s="3">
        <f t="shared" si="30"/>
        <v>8</v>
      </c>
      <c r="BN18" s="58">
        <f t="shared" si="31"/>
        <v>2</v>
      </c>
      <c r="BO18" s="57">
        <f t="shared" si="32"/>
        <v>1.125</v>
      </c>
      <c r="BP18" s="57">
        <f t="shared" si="56"/>
        <v>0.81818181818181823</v>
      </c>
      <c r="BQ18" s="66">
        <v>2</v>
      </c>
      <c r="BR18" s="3">
        <f>+'Calendario POA'!L15</f>
        <v>1</v>
      </c>
      <c r="BS18" s="3">
        <f t="shared" si="33"/>
        <v>11</v>
      </c>
      <c r="BT18" s="3">
        <f t="shared" si="34"/>
        <v>9</v>
      </c>
      <c r="BU18" s="58">
        <f t="shared" si="35"/>
        <v>2</v>
      </c>
      <c r="BV18" s="57">
        <f t="shared" si="36"/>
        <v>1.2222222222222223</v>
      </c>
      <c r="BW18" s="57">
        <f t="shared" si="57"/>
        <v>1</v>
      </c>
      <c r="BX18" s="66"/>
      <c r="BY18" s="3">
        <f>+'Calendario POA'!M15</f>
        <v>1</v>
      </c>
      <c r="BZ18" s="3">
        <f t="shared" si="37"/>
        <v>11</v>
      </c>
      <c r="CA18" s="3">
        <f t="shared" si="38"/>
        <v>10</v>
      </c>
      <c r="CB18" s="58">
        <f t="shared" si="39"/>
        <v>0</v>
      </c>
      <c r="CC18" s="57">
        <f t="shared" si="40"/>
        <v>1.1000000000000001</v>
      </c>
      <c r="CD18" s="57">
        <f t="shared" si="58"/>
        <v>1</v>
      </c>
      <c r="CE18" s="66"/>
      <c r="CF18" s="3">
        <f>+'Calendario POA'!N15</f>
        <v>1</v>
      </c>
      <c r="CG18" s="3">
        <f t="shared" si="41"/>
        <v>11</v>
      </c>
      <c r="CH18" s="3">
        <f t="shared" si="42"/>
        <v>11</v>
      </c>
      <c r="CI18" s="58">
        <f t="shared" si="43"/>
        <v>0</v>
      </c>
      <c r="CJ18" s="57">
        <f t="shared" si="44"/>
        <v>1</v>
      </c>
      <c r="CK18" s="57">
        <f t="shared" si="59"/>
        <v>1</v>
      </c>
      <c r="CL18" s="60" t="str">
        <f>IF(CG18&gt;='Calendario POA'!Q15,"Aceptable",IF(CG18&lt;='Calendario POA'!R15,"En riesgo","En progreso"))</f>
        <v>Aceptable</v>
      </c>
    </row>
    <row r="19" spans="1:90" ht="40.5" customHeight="1" x14ac:dyDescent="0.25">
      <c r="A19" s="1">
        <v>13</v>
      </c>
      <c r="B19" s="53" t="s">
        <v>70</v>
      </c>
      <c r="C19" s="19">
        <v>4</v>
      </c>
      <c r="D19" s="55" t="s">
        <v>82</v>
      </c>
      <c r="E19" s="65"/>
      <c r="F19" s="20">
        <v>0</v>
      </c>
      <c r="G19" s="3">
        <f>+'Calendario POA'!C16</f>
        <v>0</v>
      </c>
      <c r="H19" s="3">
        <f t="shared" si="60"/>
        <v>0</v>
      </c>
      <c r="I19" s="3">
        <f t="shared" si="61"/>
        <v>0</v>
      </c>
      <c r="J19" s="7" t="e">
        <f t="shared" si="62"/>
        <v>#DIV/0!</v>
      </c>
      <c r="K19" s="6" t="e">
        <f>H19/I19</f>
        <v>#DIV/0!</v>
      </c>
      <c r="L19" s="6">
        <f t="shared" si="52"/>
        <v>0</v>
      </c>
      <c r="M19" s="20">
        <v>0</v>
      </c>
      <c r="N19" s="3">
        <f>+'Calendario POA'!D16</f>
        <v>0</v>
      </c>
      <c r="O19" s="3">
        <f t="shared" si="63"/>
        <v>0</v>
      </c>
      <c r="P19" s="3">
        <f t="shared" si="64"/>
        <v>0</v>
      </c>
      <c r="Q19" s="58" t="e">
        <f t="shared" si="65"/>
        <v>#DIV/0!</v>
      </c>
      <c r="R19" s="57" t="e">
        <f t="shared" si="66"/>
        <v>#DIV/0!</v>
      </c>
      <c r="S19" s="57">
        <f t="shared" si="53"/>
        <v>0</v>
      </c>
      <c r="T19" s="20">
        <v>0</v>
      </c>
      <c r="U19" s="3">
        <f>+'Calendario POA'!E16</f>
        <v>0</v>
      </c>
      <c r="V19" s="3">
        <f t="shared" si="8"/>
        <v>0</v>
      </c>
      <c r="W19" s="3">
        <f t="shared" si="9"/>
        <v>0</v>
      </c>
      <c r="X19" s="58" t="e">
        <f t="shared" si="10"/>
        <v>#DIV/0!</v>
      </c>
      <c r="Y19" s="57" t="e">
        <f t="shared" si="67"/>
        <v>#DIV/0!</v>
      </c>
      <c r="Z19" s="57">
        <f t="shared" si="54"/>
        <v>0</v>
      </c>
      <c r="AA19" s="20">
        <v>1</v>
      </c>
      <c r="AB19" s="3">
        <f>+'Calendario POA'!F16</f>
        <v>0</v>
      </c>
      <c r="AC19" s="3">
        <f t="shared" si="12"/>
        <v>1</v>
      </c>
      <c r="AD19" s="3">
        <f t="shared" si="13"/>
        <v>0</v>
      </c>
      <c r="AE19" s="58" t="e">
        <f t="shared" si="14"/>
        <v>#DIV/0!</v>
      </c>
      <c r="AF19" s="57" t="e">
        <f t="shared" si="15"/>
        <v>#DIV/0!</v>
      </c>
      <c r="AG19" s="57">
        <f t="shared" si="45"/>
        <v>0.25</v>
      </c>
      <c r="AH19" s="20">
        <v>1</v>
      </c>
      <c r="AI19" s="3">
        <f>+'Calendario POA'!G16</f>
        <v>0</v>
      </c>
      <c r="AJ19" s="3">
        <f t="shared" si="16"/>
        <v>2</v>
      </c>
      <c r="AK19" s="3">
        <f t="shared" si="17"/>
        <v>0</v>
      </c>
      <c r="AL19" s="58" t="e">
        <f t="shared" si="18"/>
        <v>#DIV/0!</v>
      </c>
      <c r="AM19" s="57" t="e">
        <f t="shared" si="19"/>
        <v>#DIV/0!</v>
      </c>
      <c r="AN19" s="57">
        <f t="shared" si="46"/>
        <v>0.5</v>
      </c>
      <c r="AO19" s="20">
        <v>1</v>
      </c>
      <c r="AP19" s="3">
        <f>+'Calendario POA'!H16</f>
        <v>0</v>
      </c>
      <c r="AQ19" s="3">
        <f t="shared" si="20"/>
        <v>3</v>
      </c>
      <c r="AR19" s="3">
        <f t="shared" si="21"/>
        <v>0</v>
      </c>
      <c r="AS19" s="58" t="e">
        <f t="shared" si="22"/>
        <v>#DIV/0!</v>
      </c>
      <c r="AT19" s="57" t="e">
        <f t="shared" si="47"/>
        <v>#DIV/0!</v>
      </c>
      <c r="AU19" s="57">
        <f t="shared" si="48"/>
        <v>0.75</v>
      </c>
      <c r="AV19" s="20">
        <v>1</v>
      </c>
      <c r="AW19" s="3">
        <f>+'Calendario POA'!I16</f>
        <v>0</v>
      </c>
      <c r="AX19" s="3">
        <f t="shared" si="23"/>
        <v>4</v>
      </c>
      <c r="AY19" s="3">
        <f t="shared" si="24"/>
        <v>0</v>
      </c>
      <c r="AZ19" s="58" t="e">
        <f t="shared" si="49"/>
        <v>#DIV/0!</v>
      </c>
      <c r="BA19" s="57" t="e">
        <f t="shared" si="50"/>
        <v>#DIV/0!</v>
      </c>
      <c r="BB19" s="57">
        <f t="shared" si="51"/>
        <v>1</v>
      </c>
      <c r="BC19" s="66">
        <v>1</v>
      </c>
      <c r="BD19" s="3">
        <f>+'Calendario POA'!J16</f>
        <v>0</v>
      </c>
      <c r="BE19" s="3">
        <f t="shared" si="25"/>
        <v>5</v>
      </c>
      <c r="BF19" s="3">
        <f t="shared" si="26"/>
        <v>0</v>
      </c>
      <c r="BG19" s="58" t="e">
        <f t="shared" si="27"/>
        <v>#DIV/0!</v>
      </c>
      <c r="BH19" s="57" t="e">
        <f t="shared" si="28"/>
        <v>#DIV/0!</v>
      </c>
      <c r="BI19" s="57">
        <f t="shared" si="55"/>
        <v>1.25</v>
      </c>
      <c r="BJ19" s="66">
        <v>1</v>
      </c>
      <c r="BK19" s="3">
        <f>+'Calendario POA'!K16</f>
        <v>2</v>
      </c>
      <c r="BL19" s="3">
        <f t="shared" si="29"/>
        <v>6</v>
      </c>
      <c r="BM19" s="3">
        <f t="shared" si="30"/>
        <v>2</v>
      </c>
      <c r="BN19" s="58">
        <f t="shared" si="31"/>
        <v>0.5</v>
      </c>
      <c r="BO19" s="57">
        <f t="shared" si="32"/>
        <v>3</v>
      </c>
      <c r="BP19" s="57">
        <f t="shared" si="56"/>
        <v>1.5</v>
      </c>
      <c r="BQ19" s="66">
        <v>3</v>
      </c>
      <c r="BR19" s="3">
        <f>+'Calendario POA'!L16</f>
        <v>2</v>
      </c>
      <c r="BS19" s="3">
        <f t="shared" si="33"/>
        <v>9</v>
      </c>
      <c r="BT19" s="3">
        <f t="shared" si="34"/>
        <v>4</v>
      </c>
      <c r="BU19" s="58">
        <f t="shared" si="35"/>
        <v>1.5</v>
      </c>
      <c r="BV19" s="57">
        <f t="shared" si="36"/>
        <v>2.25</v>
      </c>
      <c r="BW19" s="57">
        <f t="shared" si="57"/>
        <v>2.25</v>
      </c>
      <c r="BX19" s="66"/>
      <c r="BY19" s="3">
        <f>+'Calendario POA'!M16</f>
        <v>2</v>
      </c>
      <c r="BZ19" s="3">
        <f t="shared" si="37"/>
        <v>9</v>
      </c>
      <c r="CA19" s="3">
        <f t="shared" si="38"/>
        <v>6</v>
      </c>
      <c r="CB19" s="58">
        <f t="shared" si="39"/>
        <v>0</v>
      </c>
      <c r="CC19" s="57">
        <f t="shared" si="40"/>
        <v>1.5</v>
      </c>
      <c r="CD19" s="57">
        <f t="shared" si="58"/>
        <v>2.25</v>
      </c>
      <c r="CE19" s="66"/>
      <c r="CF19" s="3">
        <f>+'Calendario POA'!N16</f>
        <v>2</v>
      </c>
      <c r="CG19" s="3">
        <f t="shared" si="41"/>
        <v>9</v>
      </c>
      <c r="CH19" s="3">
        <f t="shared" si="42"/>
        <v>8</v>
      </c>
      <c r="CI19" s="58">
        <f t="shared" si="43"/>
        <v>0</v>
      </c>
      <c r="CJ19" s="57">
        <f t="shared" si="44"/>
        <v>1.125</v>
      </c>
      <c r="CK19" s="57">
        <f t="shared" si="59"/>
        <v>2.25</v>
      </c>
      <c r="CL19" s="60" t="str">
        <f>IF(CG19&gt;='Calendario POA'!Q16,"Aceptable",IF(CG19&lt;='Calendario POA'!R16,"En riesgo","En progreso"))</f>
        <v>Aceptable</v>
      </c>
    </row>
    <row r="20" spans="1:90" ht="40.5" customHeight="1" x14ac:dyDescent="0.25">
      <c r="A20" s="1">
        <v>14</v>
      </c>
      <c r="B20" s="53" t="s">
        <v>71</v>
      </c>
      <c r="C20" s="19">
        <v>18</v>
      </c>
      <c r="D20" s="55" t="s">
        <v>83</v>
      </c>
      <c r="E20" s="65"/>
      <c r="F20" s="20">
        <v>0</v>
      </c>
      <c r="G20" s="3">
        <f>+'Calendario POA'!C17</f>
        <v>0</v>
      </c>
      <c r="H20" s="3">
        <f t="shared" si="60"/>
        <v>0</v>
      </c>
      <c r="I20" s="3">
        <f t="shared" si="61"/>
        <v>0</v>
      </c>
      <c r="J20" s="7" t="e">
        <f t="shared" si="62"/>
        <v>#DIV/0!</v>
      </c>
      <c r="K20" s="6" t="e">
        <f>H20/I20</f>
        <v>#DIV/0!</v>
      </c>
      <c r="L20" s="6">
        <f t="shared" si="52"/>
        <v>0</v>
      </c>
      <c r="M20" s="20">
        <v>0</v>
      </c>
      <c r="N20" s="3">
        <f>+'Calendario POA'!D17</f>
        <v>0</v>
      </c>
      <c r="O20" s="3">
        <f t="shared" si="63"/>
        <v>0</v>
      </c>
      <c r="P20" s="3">
        <f t="shared" si="64"/>
        <v>0</v>
      </c>
      <c r="Q20" s="58" t="e">
        <f t="shared" si="65"/>
        <v>#DIV/0!</v>
      </c>
      <c r="R20" s="57" t="e">
        <f t="shared" si="66"/>
        <v>#DIV/0!</v>
      </c>
      <c r="S20" s="57">
        <f t="shared" si="53"/>
        <v>0</v>
      </c>
      <c r="T20" s="20">
        <v>0</v>
      </c>
      <c r="U20" s="3">
        <f>+'Calendario POA'!E17</f>
        <v>0</v>
      </c>
      <c r="V20" s="3">
        <f t="shared" si="8"/>
        <v>0</v>
      </c>
      <c r="W20" s="3">
        <f t="shared" si="9"/>
        <v>0</v>
      </c>
      <c r="X20" s="58" t="e">
        <f t="shared" si="10"/>
        <v>#DIV/0!</v>
      </c>
      <c r="Y20" s="57" t="e">
        <f t="shared" si="67"/>
        <v>#DIV/0!</v>
      </c>
      <c r="Z20" s="57">
        <f t="shared" si="54"/>
        <v>0</v>
      </c>
      <c r="AA20" s="20">
        <v>0</v>
      </c>
      <c r="AB20" s="3">
        <f>+'Calendario POA'!F17</f>
        <v>0</v>
      </c>
      <c r="AC20" s="3">
        <f t="shared" si="12"/>
        <v>0</v>
      </c>
      <c r="AD20" s="3">
        <f t="shared" si="13"/>
        <v>0</v>
      </c>
      <c r="AE20" s="58" t="e">
        <f t="shared" si="14"/>
        <v>#DIV/0!</v>
      </c>
      <c r="AF20" s="57" t="e">
        <f t="shared" si="15"/>
        <v>#DIV/0!</v>
      </c>
      <c r="AG20" s="57">
        <f t="shared" si="45"/>
        <v>0</v>
      </c>
      <c r="AH20" s="20">
        <v>0</v>
      </c>
      <c r="AI20" s="3">
        <f>+'Calendario POA'!G17</f>
        <v>0</v>
      </c>
      <c r="AJ20" s="3">
        <f t="shared" si="16"/>
        <v>0</v>
      </c>
      <c r="AK20" s="3">
        <f t="shared" si="17"/>
        <v>0</v>
      </c>
      <c r="AL20" s="58" t="e">
        <f t="shared" si="18"/>
        <v>#DIV/0!</v>
      </c>
      <c r="AM20" s="57" t="e">
        <f t="shared" si="19"/>
        <v>#DIV/0!</v>
      </c>
      <c r="AN20" s="57">
        <f t="shared" si="46"/>
        <v>0</v>
      </c>
      <c r="AO20" s="20">
        <v>6</v>
      </c>
      <c r="AP20" s="3">
        <f>+'Calendario POA'!H17</f>
        <v>0</v>
      </c>
      <c r="AQ20" s="3">
        <f t="shared" si="20"/>
        <v>6</v>
      </c>
      <c r="AR20" s="3">
        <f t="shared" si="21"/>
        <v>0</v>
      </c>
      <c r="AS20" s="58" t="e">
        <f t="shared" si="22"/>
        <v>#DIV/0!</v>
      </c>
      <c r="AT20" s="57" t="e">
        <f t="shared" si="47"/>
        <v>#DIV/0!</v>
      </c>
      <c r="AU20" s="57">
        <f t="shared" si="48"/>
        <v>0.33333333333333331</v>
      </c>
      <c r="AV20" s="20">
        <v>7</v>
      </c>
      <c r="AW20" s="3">
        <f>+'Calendario POA'!I17</f>
        <v>3</v>
      </c>
      <c r="AX20" s="3">
        <f t="shared" si="23"/>
        <v>13</v>
      </c>
      <c r="AY20" s="3">
        <f t="shared" si="24"/>
        <v>3</v>
      </c>
      <c r="AZ20" s="58">
        <f t="shared" si="49"/>
        <v>2.3333333333333335</v>
      </c>
      <c r="BA20" s="57">
        <f t="shared" si="50"/>
        <v>4.333333333333333</v>
      </c>
      <c r="BB20" s="57">
        <f t="shared" si="51"/>
        <v>0.72222222222222221</v>
      </c>
      <c r="BC20" s="66">
        <v>2</v>
      </c>
      <c r="BD20" s="3">
        <f>+'Calendario POA'!J17</f>
        <v>3</v>
      </c>
      <c r="BE20" s="3">
        <f t="shared" si="25"/>
        <v>15</v>
      </c>
      <c r="BF20" s="3">
        <f t="shared" si="26"/>
        <v>6</v>
      </c>
      <c r="BG20" s="58">
        <f t="shared" si="27"/>
        <v>0.66666666666666663</v>
      </c>
      <c r="BH20" s="57">
        <f t="shared" si="28"/>
        <v>2.5</v>
      </c>
      <c r="BI20" s="57">
        <f t="shared" si="55"/>
        <v>0.83333333333333337</v>
      </c>
      <c r="BJ20" s="66">
        <v>4</v>
      </c>
      <c r="BK20" s="3">
        <f>+'Calendario POA'!K17</f>
        <v>3</v>
      </c>
      <c r="BL20" s="3">
        <f t="shared" si="29"/>
        <v>19</v>
      </c>
      <c r="BM20" s="3">
        <f t="shared" si="30"/>
        <v>9</v>
      </c>
      <c r="BN20" s="58">
        <f t="shared" si="31"/>
        <v>1.3333333333333333</v>
      </c>
      <c r="BO20" s="57">
        <f t="shared" si="32"/>
        <v>2.1111111111111112</v>
      </c>
      <c r="BP20" s="57">
        <f t="shared" si="56"/>
        <v>1.0555555555555556</v>
      </c>
      <c r="BQ20" s="66">
        <v>0</v>
      </c>
      <c r="BR20" s="3">
        <f>+'Calendario POA'!L17</f>
        <v>3</v>
      </c>
      <c r="BS20" s="3">
        <f t="shared" si="33"/>
        <v>19</v>
      </c>
      <c r="BT20" s="3">
        <f t="shared" si="34"/>
        <v>12</v>
      </c>
      <c r="BU20" s="58">
        <f t="shared" si="35"/>
        <v>0</v>
      </c>
      <c r="BV20" s="57">
        <f t="shared" si="36"/>
        <v>1.5833333333333333</v>
      </c>
      <c r="BW20" s="57">
        <f t="shared" si="57"/>
        <v>1.0555555555555556</v>
      </c>
      <c r="BX20" s="66"/>
      <c r="BY20" s="3">
        <f>+'Calendario POA'!M17</f>
        <v>3</v>
      </c>
      <c r="BZ20" s="3">
        <f t="shared" si="37"/>
        <v>19</v>
      </c>
      <c r="CA20" s="3">
        <f t="shared" si="38"/>
        <v>15</v>
      </c>
      <c r="CB20" s="58">
        <f t="shared" si="39"/>
        <v>0</v>
      </c>
      <c r="CC20" s="57">
        <f t="shared" si="40"/>
        <v>1.2666666666666666</v>
      </c>
      <c r="CD20" s="57">
        <f t="shared" si="58"/>
        <v>1.0555555555555556</v>
      </c>
      <c r="CE20" s="66"/>
      <c r="CF20" s="3">
        <f>+'Calendario POA'!N17</f>
        <v>3</v>
      </c>
      <c r="CG20" s="3">
        <f t="shared" si="41"/>
        <v>19</v>
      </c>
      <c r="CH20" s="3">
        <f t="shared" si="42"/>
        <v>18</v>
      </c>
      <c r="CI20" s="58">
        <f t="shared" si="43"/>
        <v>0</v>
      </c>
      <c r="CJ20" s="57">
        <f t="shared" si="44"/>
        <v>1.0555555555555556</v>
      </c>
      <c r="CK20" s="57">
        <f t="shared" si="59"/>
        <v>1.0555555555555556</v>
      </c>
      <c r="CL20" s="60" t="str">
        <f>IF(CG20&gt;='Calendario POA'!Q17,"Aceptable",IF(CG20&lt;='Calendario POA'!R17,"En riesgo","En progreso"))</f>
        <v>Aceptable</v>
      </c>
    </row>
    <row r="21" spans="1:90" ht="40.5" customHeight="1" x14ac:dyDescent="0.25">
      <c r="A21" s="1">
        <v>15</v>
      </c>
      <c r="B21" s="53" t="s">
        <v>72</v>
      </c>
      <c r="C21" s="19">
        <v>5</v>
      </c>
      <c r="D21" s="55" t="s">
        <v>84</v>
      </c>
      <c r="E21" s="65"/>
      <c r="F21" s="20">
        <v>0</v>
      </c>
      <c r="G21" s="3">
        <f>+'Calendario POA'!C18</f>
        <v>0</v>
      </c>
      <c r="H21" s="3">
        <f t="shared" si="60"/>
        <v>0</v>
      </c>
      <c r="I21" s="3">
        <f t="shared" si="61"/>
        <v>0</v>
      </c>
      <c r="J21" s="7" t="e">
        <f t="shared" si="62"/>
        <v>#DIV/0!</v>
      </c>
      <c r="K21" s="6" t="e">
        <f>H21/I21</f>
        <v>#DIV/0!</v>
      </c>
      <c r="L21" s="6">
        <f t="shared" si="52"/>
        <v>0</v>
      </c>
      <c r="M21" s="20">
        <v>0</v>
      </c>
      <c r="N21" s="3">
        <f>+'Calendario POA'!D18</f>
        <v>0</v>
      </c>
      <c r="O21" s="3">
        <f t="shared" si="63"/>
        <v>0</v>
      </c>
      <c r="P21" s="3">
        <f t="shared" si="64"/>
        <v>0</v>
      </c>
      <c r="Q21" s="58" t="e">
        <f t="shared" si="65"/>
        <v>#DIV/0!</v>
      </c>
      <c r="R21" s="57" t="e">
        <f t="shared" si="66"/>
        <v>#DIV/0!</v>
      </c>
      <c r="S21" s="57">
        <f t="shared" si="53"/>
        <v>0</v>
      </c>
      <c r="T21" s="20">
        <v>0</v>
      </c>
      <c r="U21" s="3">
        <f>+'Calendario POA'!E18</f>
        <v>0</v>
      </c>
      <c r="V21" s="3">
        <f t="shared" si="8"/>
        <v>0</v>
      </c>
      <c r="W21" s="3">
        <f t="shared" si="9"/>
        <v>0</v>
      </c>
      <c r="X21" s="58" t="e">
        <f t="shared" si="10"/>
        <v>#DIV/0!</v>
      </c>
      <c r="Y21" s="57" t="e">
        <f t="shared" si="67"/>
        <v>#DIV/0!</v>
      </c>
      <c r="Z21" s="57">
        <f t="shared" si="54"/>
        <v>0</v>
      </c>
      <c r="AA21" s="20">
        <v>0</v>
      </c>
      <c r="AB21" s="3">
        <f>+'Calendario POA'!F18</f>
        <v>0</v>
      </c>
      <c r="AC21" s="3">
        <f t="shared" si="12"/>
        <v>0</v>
      </c>
      <c r="AD21" s="3">
        <f t="shared" si="13"/>
        <v>0</v>
      </c>
      <c r="AE21" s="58" t="e">
        <f t="shared" si="14"/>
        <v>#DIV/0!</v>
      </c>
      <c r="AF21" s="57" t="e">
        <f t="shared" si="15"/>
        <v>#DIV/0!</v>
      </c>
      <c r="AG21" s="57">
        <f t="shared" si="45"/>
        <v>0</v>
      </c>
      <c r="AH21" s="20">
        <v>0</v>
      </c>
      <c r="AI21" s="3">
        <f>+'Calendario POA'!G18</f>
        <v>0</v>
      </c>
      <c r="AJ21" s="3">
        <f t="shared" si="16"/>
        <v>0</v>
      </c>
      <c r="AK21" s="3">
        <f t="shared" si="17"/>
        <v>0</v>
      </c>
      <c r="AL21" s="58" t="e">
        <f t="shared" si="18"/>
        <v>#DIV/0!</v>
      </c>
      <c r="AM21" s="57" t="e">
        <f t="shared" si="19"/>
        <v>#DIV/0!</v>
      </c>
      <c r="AN21" s="57">
        <f t="shared" si="46"/>
        <v>0</v>
      </c>
      <c r="AO21" s="20">
        <v>1</v>
      </c>
      <c r="AP21" s="3">
        <f>+'Calendario POA'!H18</f>
        <v>0</v>
      </c>
      <c r="AQ21" s="3">
        <f t="shared" si="20"/>
        <v>1</v>
      </c>
      <c r="AR21" s="3">
        <f t="shared" si="21"/>
        <v>0</v>
      </c>
      <c r="AS21" s="58" t="e">
        <f t="shared" si="22"/>
        <v>#DIV/0!</v>
      </c>
      <c r="AT21" s="57" t="e">
        <f t="shared" si="47"/>
        <v>#DIV/0!</v>
      </c>
      <c r="AU21" s="57">
        <f t="shared" si="48"/>
        <v>0.2</v>
      </c>
      <c r="AV21" s="20">
        <v>1</v>
      </c>
      <c r="AW21" s="3">
        <f>+'Calendario POA'!I18</f>
        <v>1</v>
      </c>
      <c r="AX21" s="3">
        <f t="shared" si="23"/>
        <v>2</v>
      </c>
      <c r="AY21" s="3">
        <f t="shared" si="24"/>
        <v>1</v>
      </c>
      <c r="AZ21" s="58">
        <f t="shared" si="49"/>
        <v>1</v>
      </c>
      <c r="BA21" s="57">
        <f t="shared" si="50"/>
        <v>2</v>
      </c>
      <c r="BB21" s="57">
        <f t="shared" si="51"/>
        <v>0.4</v>
      </c>
      <c r="BC21" s="66">
        <v>1</v>
      </c>
      <c r="BD21" s="3">
        <f>+'Calendario POA'!J18</f>
        <v>1</v>
      </c>
      <c r="BE21" s="3">
        <f t="shared" si="25"/>
        <v>3</v>
      </c>
      <c r="BF21" s="3">
        <f t="shared" si="26"/>
        <v>2</v>
      </c>
      <c r="BG21" s="58">
        <f t="shared" si="27"/>
        <v>1</v>
      </c>
      <c r="BH21" s="57">
        <f t="shared" si="28"/>
        <v>1.5</v>
      </c>
      <c r="BI21" s="57">
        <f t="shared" si="55"/>
        <v>0.6</v>
      </c>
      <c r="BJ21" s="66">
        <v>2</v>
      </c>
      <c r="BK21" s="3">
        <f>+'Calendario POA'!K18</f>
        <v>0</v>
      </c>
      <c r="BL21" s="3">
        <f t="shared" si="29"/>
        <v>5</v>
      </c>
      <c r="BM21" s="3">
        <f t="shared" si="30"/>
        <v>2</v>
      </c>
      <c r="BN21" s="58" t="e">
        <f t="shared" si="31"/>
        <v>#DIV/0!</v>
      </c>
      <c r="BO21" s="57">
        <f t="shared" si="32"/>
        <v>2.5</v>
      </c>
      <c r="BP21" s="57">
        <f t="shared" si="56"/>
        <v>1</v>
      </c>
      <c r="BQ21" s="66">
        <v>1</v>
      </c>
      <c r="BR21" s="3">
        <f>+'Calendario POA'!L18</f>
        <v>1</v>
      </c>
      <c r="BS21" s="3">
        <f t="shared" si="33"/>
        <v>6</v>
      </c>
      <c r="BT21" s="3">
        <f t="shared" si="34"/>
        <v>3</v>
      </c>
      <c r="BU21" s="58">
        <f t="shared" si="35"/>
        <v>1</v>
      </c>
      <c r="BV21" s="57">
        <f t="shared" si="36"/>
        <v>2</v>
      </c>
      <c r="BW21" s="57">
        <f t="shared" si="57"/>
        <v>1.2</v>
      </c>
      <c r="BX21" s="66"/>
      <c r="BY21" s="3">
        <f>+'Calendario POA'!M18</f>
        <v>1</v>
      </c>
      <c r="BZ21" s="3">
        <f t="shared" si="37"/>
        <v>6</v>
      </c>
      <c r="CA21" s="3">
        <f t="shared" si="38"/>
        <v>4</v>
      </c>
      <c r="CB21" s="58">
        <f t="shared" si="39"/>
        <v>0</v>
      </c>
      <c r="CC21" s="57">
        <f t="shared" si="40"/>
        <v>1.5</v>
      </c>
      <c r="CD21" s="57">
        <f t="shared" si="58"/>
        <v>1.2</v>
      </c>
      <c r="CE21" s="66"/>
      <c r="CF21" s="3">
        <f>+'Calendario POA'!N18</f>
        <v>1</v>
      </c>
      <c r="CG21" s="3">
        <f t="shared" si="41"/>
        <v>6</v>
      </c>
      <c r="CH21" s="3">
        <f t="shared" si="42"/>
        <v>5</v>
      </c>
      <c r="CI21" s="58">
        <f t="shared" si="43"/>
        <v>0</v>
      </c>
      <c r="CJ21" s="57">
        <f t="shared" si="44"/>
        <v>1.2</v>
      </c>
      <c r="CK21" s="57">
        <f t="shared" si="59"/>
        <v>1.2</v>
      </c>
      <c r="CL21" s="60" t="str">
        <f>IF(CG21&gt;='Calendario POA'!Q18,"Aceptable",IF(CG21&lt;='Calendario POA'!R18,"En riesgo","En progreso"))</f>
        <v>Aceptable</v>
      </c>
    </row>
    <row r="22" spans="1:90" ht="40.5" customHeight="1" x14ac:dyDescent="0.25">
      <c r="A22" s="1">
        <v>16</v>
      </c>
      <c r="B22" s="53" t="s">
        <v>73</v>
      </c>
      <c r="C22" s="54">
        <v>1</v>
      </c>
      <c r="D22" s="55" t="s">
        <v>55</v>
      </c>
      <c r="E22" s="65"/>
      <c r="F22" s="20">
        <v>111</v>
      </c>
      <c r="G22" s="20">
        <v>111</v>
      </c>
      <c r="H22" s="3">
        <f t="shared" si="60"/>
        <v>111</v>
      </c>
      <c r="I22" s="3">
        <f t="shared" si="61"/>
        <v>111</v>
      </c>
      <c r="J22" s="7">
        <f t="shared" si="62"/>
        <v>1</v>
      </c>
      <c r="K22" s="6">
        <f>+(H22/I22)</f>
        <v>1</v>
      </c>
      <c r="L22" s="6">
        <f>+(K22/C22)</f>
        <v>1</v>
      </c>
      <c r="M22" s="66">
        <v>0</v>
      </c>
      <c r="N22" s="66">
        <v>0</v>
      </c>
      <c r="O22" s="3">
        <f t="shared" si="63"/>
        <v>111</v>
      </c>
      <c r="P22" s="3">
        <f t="shared" si="64"/>
        <v>111</v>
      </c>
      <c r="Q22" s="56" t="e">
        <f t="shared" si="65"/>
        <v>#DIV/0!</v>
      </c>
      <c r="R22" s="57">
        <f t="shared" si="66"/>
        <v>1</v>
      </c>
      <c r="S22" s="57">
        <f>+(R22/C22)</f>
        <v>1</v>
      </c>
      <c r="T22" s="66">
        <v>0</v>
      </c>
      <c r="U22" s="66">
        <v>0</v>
      </c>
      <c r="V22" s="3">
        <f t="shared" si="8"/>
        <v>111</v>
      </c>
      <c r="W22" s="3">
        <f t="shared" si="9"/>
        <v>111</v>
      </c>
      <c r="X22" s="58" t="e">
        <f t="shared" si="10"/>
        <v>#DIV/0!</v>
      </c>
      <c r="Y22" s="57">
        <f t="shared" si="67"/>
        <v>1</v>
      </c>
      <c r="Z22" s="59">
        <f>Y22/C22</f>
        <v>1</v>
      </c>
      <c r="AA22" s="66">
        <v>50</v>
      </c>
      <c r="AB22" s="66">
        <v>50</v>
      </c>
      <c r="AC22" s="3">
        <f t="shared" si="12"/>
        <v>161</v>
      </c>
      <c r="AD22" s="3">
        <f t="shared" si="13"/>
        <v>161</v>
      </c>
      <c r="AE22" s="58">
        <f t="shared" si="14"/>
        <v>1</v>
      </c>
      <c r="AF22" s="57">
        <f t="shared" si="15"/>
        <v>1</v>
      </c>
      <c r="AG22" s="59">
        <f>AF22/$C22</f>
        <v>1</v>
      </c>
      <c r="AH22" s="66">
        <v>86</v>
      </c>
      <c r="AI22" s="66">
        <v>86</v>
      </c>
      <c r="AJ22" s="3">
        <f t="shared" si="16"/>
        <v>247</v>
      </c>
      <c r="AK22" s="3">
        <f t="shared" si="17"/>
        <v>247</v>
      </c>
      <c r="AL22" s="58">
        <f t="shared" si="18"/>
        <v>1</v>
      </c>
      <c r="AM22" s="57">
        <f t="shared" si="19"/>
        <v>1</v>
      </c>
      <c r="AN22" s="59">
        <f>AM22/$C22</f>
        <v>1</v>
      </c>
      <c r="AO22" s="66">
        <v>51</v>
      </c>
      <c r="AP22" s="66">
        <v>51</v>
      </c>
      <c r="AQ22" s="3">
        <f t="shared" si="20"/>
        <v>298</v>
      </c>
      <c r="AR22" s="3">
        <f t="shared" si="21"/>
        <v>298</v>
      </c>
      <c r="AS22" s="58">
        <f t="shared" si="22"/>
        <v>1</v>
      </c>
      <c r="AT22" s="57">
        <f t="shared" si="47"/>
        <v>1</v>
      </c>
      <c r="AU22" s="59">
        <f>AT22/$C22</f>
        <v>1</v>
      </c>
      <c r="AV22" s="66">
        <v>31</v>
      </c>
      <c r="AW22" s="66">
        <v>31</v>
      </c>
      <c r="AX22" s="3">
        <f t="shared" si="23"/>
        <v>329</v>
      </c>
      <c r="AY22" s="3">
        <f t="shared" si="24"/>
        <v>329</v>
      </c>
      <c r="AZ22" s="58">
        <f t="shared" si="49"/>
        <v>1</v>
      </c>
      <c r="BA22" s="57">
        <f t="shared" si="50"/>
        <v>1</v>
      </c>
      <c r="BB22" s="59">
        <f>BA22/$C22</f>
        <v>1</v>
      </c>
      <c r="BC22" s="66">
        <v>33</v>
      </c>
      <c r="BD22" s="66">
        <v>33</v>
      </c>
      <c r="BE22" s="3">
        <f t="shared" si="25"/>
        <v>362</v>
      </c>
      <c r="BF22" s="3">
        <f t="shared" si="26"/>
        <v>362</v>
      </c>
      <c r="BG22" s="58">
        <f t="shared" si="27"/>
        <v>1</v>
      </c>
      <c r="BH22" s="57">
        <f t="shared" si="28"/>
        <v>1</v>
      </c>
      <c r="BI22" s="57">
        <f>BH22/$C22</f>
        <v>1</v>
      </c>
      <c r="BJ22" s="66">
        <v>51</v>
      </c>
      <c r="BK22" s="66">
        <v>51</v>
      </c>
      <c r="BL22" s="3">
        <f t="shared" si="29"/>
        <v>413</v>
      </c>
      <c r="BM22" s="3">
        <f t="shared" si="30"/>
        <v>413</v>
      </c>
      <c r="BN22" s="58">
        <f t="shared" si="31"/>
        <v>1</v>
      </c>
      <c r="BO22" s="57">
        <f t="shared" si="32"/>
        <v>1</v>
      </c>
      <c r="BP22" s="57">
        <f>BO22/$C22</f>
        <v>1</v>
      </c>
      <c r="BQ22" s="66">
        <v>40</v>
      </c>
      <c r="BR22" s="66">
        <v>40</v>
      </c>
      <c r="BS22" s="3">
        <f t="shared" si="33"/>
        <v>453</v>
      </c>
      <c r="BT22" s="3">
        <f t="shared" si="34"/>
        <v>453</v>
      </c>
      <c r="BU22" s="58">
        <f t="shared" si="35"/>
        <v>1</v>
      </c>
      <c r="BV22" s="57">
        <f t="shared" si="36"/>
        <v>1</v>
      </c>
      <c r="BW22" s="57">
        <f>BV22/$C22</f>
        <v>1</v>
      </c>
      <c r="BX22" s="66"/>
      <c r="BY22" s="66"/>
      <c r="BZ22" s="3">
        <f t="shared" si="37"/>
        <v>453</v>
      </c>
      <c r="CA22" s="3">
        <f t="shared" si="38"/>
        <v>453</v>
      </c>
      <c r="CB22" s="58" t="e">
        <f t="shared" si="39"/>
        <v>#DIV/0!</v>
      </c>
      <c r="CC22" s="57">
        <f t="shared" si="40"/>
        <v>1</v>
      </c>
      <c r="CD22" s="57">
        <f>CC22/$C22</f>
        <v>1</v>
      </c>
      <c r="CE22" s="66"/>
      <c r="CF22" s="66"/>
      <c r="CG22" s="3">
        <f t="shared" si="41"/>
        <v>453</v>
      </c>
      <c r="CH22" s="3">
        <f t="shared" si="42"/>
        <v>453</v>
      </c>
      <c r="CI22" s="58" t="e">
        <f t="shared" si="43"/>
        <v>#DIV/0!</v>
      </c>
      <c r="CJ22" s="57">
        <f t="shared" si="44"/>
        <v>1</v>
      </c>
      <c r="CK22" s="57">
        <f>CJ22/$C22</f>
        <v>1</v>
      </c>
      <c r="CL22" s="60" t="str">
        <f>IF(CJ22&gt;='Calendario POA'!Q19,"Aceptable",IF(CJ22&lt;='Calendario POA'!R19,"En riesgo","En progreso"))</f>
        <v>Aceptable</v>
      </c>
    </row>
    <row r="23" spans="1:90" ht="40.5" customHeight="1" x14ac:dyDescent="0.25">
      <c r="A23" s="1">
        <v>17</v>
      </c>
      <c r="B23" s="53" t="s">
        <v>74</v>
      </c>
      <c r="C23" s="54">
        <v>1</v>
      </c>
      <c r="D23" s="55" t="s">
        <v>55</v>
      </c>
      <c r="E23" s="65"/>
      <c r="F23" s="66">
        <v>0</v>
      </c>
      <c r="G23" s="66">
        <v>0</v>
      </c>
      <c r="H23" s="3">
        <f t="shared" si="60"/>
        <v>0</v>
      </c>
      <c r="I23" s="3">
        <f t="shared" si="61"/>
        <v>0</v>
      </c>
      <c r="J23" s="7" t="e">
        <f t="shared" si="62"/>
        <v>#DIV/0!</v>
      </c>
      <c r="K23" s="6" t="e">
        <f>+(H23/I23)</f>
        <v>#DIV/0!</v>
      </c>
      <c r="L23" s="6" t="e">
        <f>+(K23/C23)</f>
        <v>#DIV/0!</v>
      </c>
      <c r="M23" s="66">
        <v>0</v>
      </c>
      <c r="N23" s="66">
        <v>0</v>
      </c>
      <c r="O23" s="3">
        <f t="shared" si="63"/>
        <v>0</v>
      </c>
      <c r="P23" s="3">
        <f t="shared" si="64"/>
        <v>0</v>
      </c>
      <c r="Q23" s="56" t="e">
        <f t="shared" si="65"/>
        <v>#DIV/0!</v>
      </c>
      <c r="R23" s="57" t="e">
        <f t="shared" si="66"/>
        <v>#DIV/0!</v>
      </c>
      <c r="S23" s="57" t="e">
        <f>+(R23/C23)</f>
        <v>#DIV/0!</v>
      </c>
      <c r="T23" s="66">
        <v>0</v>
      </c>
      <c r="U23" s="66">
        <v>0</v>
      </c>
      <c r="V23" s="3">
        <f t="shared" si="8"/>
        <v>0</v>
      </c>
      <c r="W23" s="3">
        <f t="shared" si="9"/>
        <v>0</v>
      </c>
      <c r="X23" s="58" t="e">
        <f t="shared" si="10"/>
        <v>#DIV/0!</v>
      </c>
      <c r="Y23" s="57" t="e">
        <f t="shared" si="67"/>
        <v>#DIV/0!</v>
      </c>
      <c r="Z23" s="61" t="e">
        <f>Y23/C23</f>
        <v>#DIV/0!</v>
      </c>
      <c r="AA23" s="66">
        <v>0</v>
      </c>
      <c r="AB23" s="66">
        <v>0</v>
      </c>
      <c r="AC23" s="3">
        <f t="shared" si="12"/>
        <v>0</v>
      </c>
      <c r="AD23" s="3">
        <f t="shared" si="13"/>
        <v>0</v>
      </c>
      <c r="AE23" s="58" t="e">
        <f t="shared" si="14"/>
        <v>#DIV/0!</v>
      </c>
      <c r="AF23" s="57" t="e">
        <f t="shared" si="15"/>
        <v>#DIV/0!</v>
      </c>
      <c r="AG23" s="61" t="e">
        <f>AF23/$C23</f>
        <v>#DIV/0!</v>
      </c>
      <c r="AH23" s="66">
        <v>5</v>
      </c>
      <c r="AI23" s="66">
        <v>5</v>
      </c>
      <c r="AJ23" s="3">
        <f t="shared" si="16"/>
        <v>5</v>
      </c>
      <c r="AK23" s="3">
        <f t="shared" si="17"/>
        <v>5</v>
      </c>
      <c r="AL23" s="58">
        <f t="shared" si="18"/>
        <v>1</v>
      </c>
      <c r="AM23" s="57">
        <f t="shared" si="19"/>
        <v>1</v>
      </c>
      <c r="AN23" s="61">
        <f>AM23/$C23</f>
        <v>1</v>
      </c>
      <c r="AO23" s="66">
        <v>27</v>
      </c>
      <c r="AP23" s="66">
        <v>27</v>
      </c>
      <c r="AQ23" s="3">
        <f t="shared" si="20"/>
        <v>32</v>
      </c>
      <c r="AR23" s="3">
        <f t="shared" si="21"/>
        <v>32</v>
      </c>
      <c r="AS23" s="58">
        <f t="shared" si="22"/>
        <v>1</v>
      </c>
      <c r="AT23" s="57">
        <f t="shared" si="47"/>
        <v>1</v>
      </c>
      <c r="AU23" s="61">
        <f>AT23/$C23</f>
        <v>1</v>
      </c>
      <c r="AV23" s="66">
        <v>28</v>
      </c>
      <c r="AW23" s="66">
        <v>28</v>
      </c>
      <c r="AX23" s="3">
        <f t="shared" si="23"/>
        <v>60</v>
      </c>
      <c r="AY23" s="3">
        <f t="shared" si="24"/>
        <v>60</v>
      </c>
      <c r="AZ23" s="58">
        <f t="shared" si="49"/>
        <v>1</v>
      </c>
      <c r="BA23" s="57">
        <f t="shared" si="50"/>
        <v>1</v>
      </c>
      <c r="BB23" s="61">
        <f>BA23/$C23</f>
        <v>1</v>
      </c>
      <c r="BC23" s="66">
        <v>30</v>
      </c>
      <c r="BD23" s="66">
        <v>30</v>
      </c>
      <c r="BE23" s="3">
        <f t="shared" si="25"/>
        <v>90</v>
      </c>
      <c r="BF23" s="3">
        <f t="shared" si="26"/>
        <v>90</v>
      </c>
      <c r="BG23" s="58">
        <f t="shared" si="27"/>
        <v>1</v>
      </c>
      <c r="BH23" s="57">
        <f t="shared" si="28"/>
        <v>1</v>
      </c>
      <c r="BI23" s="57">
        <f>BH23/$C23</f>
        <v>1</v>
      </c>
      <c r="BJ23" s="66">
        <v>15</v>
      </c>
      <c r="BK23" s="66">
        <v>15</v>
      </c>
      <c r="BL23" s="3">
        <f t="shared" si="29"/>
        <v>105</v>
      </c>
      <c r="BM23" s="3">
        <f t="shared" si="30"/>
        <v>105</v>
      </c>
      <c r="BN23" s="58">
        <f t="shared" si="31"/>
        <v>1</v>
      </c>
      <c r="BO23" s="57">
        <f t="shared" si="32"/>
        <v>1</v>
      </c>
      <c r="BP23" s="57">
        <f>BO23/$C23</f>
        <v>1</v>
      </c>
      <c r="BQ23" s="66">
        <v>13</v>
      </c>
      <c r="BR23" s="66">
        <v>13</v>
      </c>
      <c r="BS23" s="3">
        <f t="shared" si="33"/>
        <v>118</v>
      </c>
      <c r="BT23" s="3">
        <f t="shared" si="34"/>
        <v>118</v>
      </c>
      <c r="BU23" s="58">
        <f t="shared" si="35"/>
        <v>1</v>
      </c>
      <c r="BV23" s="57">
        <f t="shared" si="36"/>
        <v>1</v>
      </c>
      <c r="BW23" s="57">
        <f>BV23/$C23</f>
        <v>1</v>
      </c>
      <c r="BX23" s="66"/>
      <c r="BY23" s="66"/>
      <c r="BZ23" s="3">
        <f t="shared" si="37"/>
        <v>118</v>
      </c>
      <c r="CA23" s="3">
        <f t="shared" si="38"/>
        <v>118</v>
      </c>
      <c r="CB23" s="58" t="e">
        <f t="shared" si="39"/>
        <v>#DIV/0!</v>
      </c>
      <c r="CC23" s="57">
        <f t="shared" si="40"/>
        <v>1</v>
      </c>
      <c r="CD23" s="57">
        <f>CC23/$C23</f>
        <v>1</v>
      </c>
      <c r="CE23" s="66"/>
      <c r="CF23" s="66"/>
      <c r="CG23" s="3">
        <f t="shared" si="41"/>
        <v>118</v>
      </c>
      <c r="CH23" s="3">
        <f t="shared" si="42"/>
        <v>118</v>
      </c>
      <c r="CI23" s="58" t="e">
        <f t="shared" si="43"/>
        <v>#DIV/0!</v>
      </c>
      <c r="CJ23" s="57">
        <f t="shared" si="44"/>
        <v>1</v>
      </c>
      <c r="CK23" s="57">
        <f>CJ23/$C23</f>
        <v>1</v>
      </c>
      <c r="CL23" s="60" t="str">
        <f>IF(CJ23&gt;='Calendario POA'!Q20,"Aceptable",IF(CJ23&lt;='Calendario POA'!R20,"En riesgo","En progreso"))</f>
        <v>Aceptable</v>
      </c>
    </row>
    <row r="24" spans="1:90" ht="40.5" customHeight="1" x14ac:dyDescent="0.25">
      <c r="A24" s="1">
        <v>18</v>
      </c>
      <c r="B24" s="53" t="s">
        <v>75</v>
      </c>
      <c r="C24" s="54">
        <v>1</v>
      </c>
      <c r="D24" s="55" t="s">
        <v>55</v>
      </c>
      <c r="E24" s="65"/>
      <c r="F24" s="66">
        <v>3</v>
      </c>
      <c r="G24" s="66">
        <v>3</v>
      </c>
      <c r="H24" s="3">
        <f t="shared" si="60"/>
        <v>3</v>
      </c>
      <c r="I24" s="3">
        <f t="shared" si="61"/>
        <v>3</v>
      </c>
      <c r="J24" s="7">
        <f t="shared" si="62"/>
        <v>1</v>
      </c>
      <c r="K24" s="6">
        <f>+(H24/I24)</f>
        <v>1</v>
      </c>
      <c r="L24" s="6">
        <f>+(K24/C24)</f>
        <v>1</v>
      </c>
      <c r="M24" s="66">
        <v>2</v>
      </c>
      <c r="N24" s="66">
        <v>2</v>
      </c>
      <c r="O24" s="3">
        <f t="shared" si="63"/>
        <v>5</v>
      </c>
      <c r="P24" s="3">
        <f t="shared" si="64"/>
        <v>5</v>
      </c>
      <c r="Q24" s="56">
        <f t="shared" si="65"/>
        <v>1</v>
      </c>
      <c r="R24" s="57">
        <f t="shared" si="66"/>
        <v>1</v>
      </c>
      <c r="S24" s="57">
        <f>+(R24/C24)</f>
        <v>1</v>
      </c>
      <c r="T24" s="66">
        <v>5</v>
      </c>
      <c r="U24" s="66">
        <v>5</v>
      </c>
      <c r="V24" s="3">
        <f t="shared" si="8"/>
        <v>10</v>
      </c>
      <c r="W24" s="3">
        <f t="shared" si="9"/>
        <v>10</v>
      </c>
      <c r="X24" s="58">
        <f t="shared" si="10"/>
        <v>1</v>
      </c>
      <c r="Y24" s="57">
        <f t="shared" si="67"/>
        <v>1</v>
      </c>
      <c r="Z24" s="61">
        <f>Y24/C24</f>
        <v>1</v>
      </c>
      <c r="AA24" s="66">
        <v>1</v>
      </c>
      <c r="AB24" s="66">
        <v>1</v>
      </c>
      <c r="AC24" s="3">
        <f t="shared" si="12"/>
        <v>11</v>
      </c>
      <c r="AD24" s="3">
        <f t="shared" si="13"/>
        <v>11</v>
      </c>
      <c r="AE24" s="58">
        <f t="shared" si="14"/>
        <v>1</v>
      </c>
      <c r="AF24" s="57">
        <f t="shared" si="15"/>
        <v>1</v>
      </c>
      <c r="AG24" s="61">
        <f>AF24/$C24</f>
        <v>1</v>
      </c>
      <c r="AH24" s="66">
        <v>0</v>
      </c>
      <c r="AI24" s="66">
        <v>0</v>
      </c>
      <c r="AJ24" s="3">
        <f t="shared" si="16"/>
        <v>11</v>
      </c>
      <c r="AK24" s="3">
        <f t="shared" si="17"/>
        <v>11</v>
      </c>
      <c r="AL24" s="58" t="e">
        <f t="shared" si="18"/>
        <v>#DIV/0!</v>
      </c>
      <c r="AM24" s="57">
        <f t="shared" si="19"/>
        <v>1</v>
      </c>
      <c r="AN24" s="61">
        <f>AM24/$C24</f>
        <v>1</v>
      </c>
      <c r="AO24" s="66">
        <v>1</v>
      </c>
      <c r="AP24" s="66">
        <v>1</v>
      </c>
      <c r="AQ24" s="3">
        <f t="shared" si="20"/>
        <v>12</v>
      </c>
      <c r="AR24" s="3">
        <f t="shared" si="21"/>
        <v>12</v>
      </c>
      <c r="AS24" s="58">
        <f t="shared" si="22"/>
        <v>1</v>
      </c>
      <c r="AT24" s="57">
        <f t="shared" si="47"/>
        <v>1</v>
      </c>
      <c r="AU24" s="61">
        <f>AT24/$C24</f>
        <v>1</v>
      </c>
      <c r="AV24" s="66">
        <v>0</v>
      </c>
      <c r="AW24" s="66">
        <v>0</v>
      </c>
      <c r="AX24" s="3">
        <f t="shared" si="23"/>
        <v>12</v>
      </c>
      <c r="AY24" s="3">
        <f t="shared" si="24"/>
        <v>12</v>
      </c>
      <c r="AZ24" s="58" t="e">
        <f t="shared" si="49"/>
        <v>#DIV/0!</v>
      </c>
      <c r="BA24" s="57">
        <f t="shared" si="50"/>
        <v>1</v>
      </c>
      <c r="BB24" s="61">
        <f>BA24/$C24</f>
        <v>1</v>
      </c>
      <c r="BC24" s="66">
        <v>4</v>
      </c>
      <c r="BD24" s="66">
        <v>4</v>
      </c>
      <c r="BE24" s="3">
        <f t="shared" si="25"/>
        <v>16</v>
      </c>
      <c r="BF24" s="3">
        <f t="shared" si="26"/>
        <v>16</v>
      </c>
      <c r="BG24" s="58">
        <f t="shared" si="27"/>
        <v>1</v>
      </c>
      <c r="BH24" s="57">
        <f t="shared" si="28"/>
        <v>1</v>
      </c>
      <c r="BI24" s="57">
        <f>BH24/$C24</f>
        <v>1</v>
      </c>
      <c r="BJ24" s="66">
        <v>1</v>
      </c>
      <c r="BK24" s="66">
        <v>1</v>
      </c>
      <c r="BL24" s="3">
        <f t="shared" si="29"/>
        <v>17</v>
      </c>
      <c r="BM24" s="3">
        <f t="shared" si="30"/>
        <v>17</v>
      </c>
      <c r="BN24" s="58">
        <f t="shared" si="31"/>
        <v>1</v>
      </c>
      <c r="BO24" s="57">
        <f t="shared" si="32"/>
        <v>1</v>
      </c>
      <c r="BP24" s="57">
        <f>BO24/$C24</f>
        <v>1</v>
      </c>
      <c r="BQ24" s="66">
        <v>3</v>
      </c>
      <c r="BR24" s="66">
        <v>3</v>
      </c>
      <c r="BS24" s="3">
        <f t="shared" si="33"/>
        <v>20</v>
      </c>
      <c r="BT24" s="3">
        <f t="shared" si="34"/>
        <v>20</v>
      </c>
      <c r="BU24" s="58">
        <f t="shared" si="35"/>
        <v>1</v>
      </c>
      <c r="BV24" s="57">
        <f t="shared" si="36"/>
        <v>1</v>
      </c>
      <c r="BW24" s="57">
        <f>BV24/$C24</f>
        <v>1</v>
      </c>
      <c r="BX24" s="66"/>
      <c r="BY24" s="66"/>
      <c r="BZ24" s="3">
        <f t="shared" si="37"/>
        <v>20</v>
      </c>
      <c r="CA24" s="3">
        <f t="shared" si="38"/>
        <v>20</v>
      </c>
      <c r="CB24" s="58" t="e">
        <f t="shared" si="39"/>
        <v>#DIV/0!</v>
      </c>
      <c r="CC24" s="57">
        <f t="shared" si="40"/>
        <v>1</v>
      </c>
      <c r="CD24" s="57">
        <f>CC24/$C24</f>
        <v>1</v>
      </c>
      <c r="CE24" s="66"/>
      <c r="CF24" s="66"/>
      <c r="CG24" s="3">
        <f t="shared" si="41"/>
        <v>20</v>
      </c>
      <c r="CH24" s="3">
        <f t="shared" si="42"/>
        <v>20</v>
      </c>
      <c r="CI24" s="58" t="e">
        <f t="shared" si="43"/>
        <v>#DIV/0!</v>
      </c>
      <c r="CJ24" s="57">
        <f t="shared" si="44"/>
        <v>1</v>
      </c>
      <c r="CK24" s="57">
        <f>CJ24/$C24</f>
        <v>1</v>
      </c>
      <c r="CL24" s="60" t="str">
        <f>IF(CJ24&gt;='Calendario POA'!Q21,"Aceptable",IF(CJ24&lt;='Calendario POA'!R21,"En riesgo","En progreso"))</f>
        <v>Aceptable</v>
      </c>
    </row>
  </sheetData>
  <sheetProtection algorithmName="SHA-512" hashValue="JOJGNfS32mDdMhMj1TcQAnZXP31SMTLvR2dlAc87YxD1owDMBPP3V0b4XUnyn2RVqeSOL2b7MQPIqDEhQAh7Ow==" saltValue="ISlbwLyoFWM9ywyNgY9WZg==" spinCount="100000" sheet="1" objects="1" scenarios="1" autoFilter="0"/>
  <autoFilter ref="A6:CL24" xr:uid="{00000000-0009-0000-0000-000002000000}"/>
  <mergeCells count="35">
    <mergeCell ref="CE4:CH4"/>
    <mergeCell ref="CE5:CF5"/>
    <mergeCell ref="CG5:CH5"/>
    <mergeCell ref="BQ4:BT4"/>
    <mergeCell ref="BQ5:BR5"/>
    <mergeCell ref="BS5:BT5"/>
    <mergeCell ref="BX4:CA4"/>
    <mergeCell ref="BX5:BY5"/>
    <mergeCell ref="BZ5:CA5"/>
    <mergeCell ref="BC4:BF4"/>
    <mergeCell ref="BC5:BD5"/>
    <mergeCell ref="BE5:BF5"/>
    <mergeCell ref="BJ4:BM4"/>
    <mergeCell ref="BJ5:BK5"/>
    <mergeCell ref="BL5:BM5"/>
    <mergeCell ref="AV4:AY4"/>
    <mergeCell ref="AV5:AW5"/>
    <mergeCell ref="AX5:AY5"/>
    <mergeCell ref="AQ5:AR5"/>
    <mergeCell ref="T4:W4"/>
    <mergeCell ref="T5:U5"/>
    <mergeCell ref="V5:W5"/>
    <mergeCell ref="AA4:AD4"/>
    <mergeCell ref="AA5:AB5"/>
    <mergeCell ref="AC5:AD5"/>
    <mergeCell ref="AH4:AK4"/>
    <mergeCell ref="AH5:AI5"/>
    <mergeCell ref="AJ5:AK5"/>
    <mergeCell ref="AO4:AR4"/>
    <mergeCell ref="AO5:AP5"/>
    <mergeCell ref="A1:E5"/>
    <mergeCell ref="M5:N5"/>
    <mergeCell ref="O5:P5"/>
    <mergeCell ref="F5:G5"/>
    <mergeCell ref="H5:I5"/>
  </mergeCells>
  <conditionalFormatting sqref="A6">
    <cfRule type="duplicateValues" dxfId="3" priority="45"/>
  </conditionalFormatting>
  <conditionalFormatting sqref="CL7:CL24">
    <cfRule type="containsText" dxfId="2" priority="42" operator="containsText" text="Aceptable">
      <formula>NOT(ISERROR(SEARCH("Aceptable",CL7)))</formula>
    </cfRule>
    <cfRule type="containsText" dxfId="1" priority="43" operator="containsText" text="En progreso">
      <formula>NOT(ISERROR(SEARCH("En progreso",CL7)))</formula>
    </cfRule>
    <cfRule type="containsText" dxfId="0" priority="44" operator="containsText" text="En riesgo">
      <formula>NOT(ISERROR(SEARCH("En riesgo",CL7)))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1"/>
  <sheetViews>
    <sheetView showGridLines="0" zoomScale="90" zoomScaleNormal="90" workbookViewId="0">
      <pane ySplit="3" topLeftCell="A4" activePane="bottomLeft" state="frozen"/>
      <selection pane="bottomLeft" activeCell="E24" sqref="E24"/>
    </sheetView>
  </sheetViews>
  <sheetFormatPr baseColWidth="10" defaultColWidth="11.5703125" defaultRowHeight="15.75" x14ac:dyDescent="0.25"/>
  <cols>
    <col min="1" max="1" width="3.5703125" style="8" bestFit="1" customWidth="1"/>
    <col min="2" max="2" width="43.42578125" style="29" customWidth="1"/>
    <col min="3" max="14" width="6.5703125" style="17" customWidth="1"/>
    <col min="15" max="15" width="6.5703125" style="18" customWidth="1"/>
    <col min="16" max="16" width="8.5703125" style="18" customWidth="1"/>
    <col min="17" max="18" width="7.140625" style="18" customWidth="1"/>
    <col min="19" max="19" width="5.7109375" style="18" customWidth="1"/>
    <col min="20" max="22" width="7.140625" style="18" customWidth="1"/>
    <col min="23" max="23" width="8.85546875" style="18" customWidth="1"/>
    <col min="24" max="16384" width="11.5703125" style="8"/>
  </cols>
  <sheetData>
    <row r="1" spans="1:23" ht="14.45" customHeight="1" x14ac:dyDescent="0.25"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3" ht="18.600000000000001" customHeight="1" x14ac:dyDescent="0.25">
      <c r="B2" s="81" t="s">
        <v>1</v>
      </c>
      <c r="C2" s="83" t="s">
        <v>5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80" t="s">
        <v>8</v>
      </c>
      <c r="Q2" s="8" t="s">
        <v>40</v>
      </c>
      <c r="R2" s="8" t="s">
        <v>40</v>
      </c>
    </row>
    <row r="3" spans="1:23" ht="26.1" customHeight="1" x14ac:dyDescent="0.25">
      <c r="B3" s="82"/>
      <c r="C3" s="21" t="s">
        <v>9</v>
      </c>
      <c r="D3" s="22" t="s">
        <v>10</v>
      </c>
      <c r="E3" s="21" t="s">
        <v>11</v>
      </c>
      <c r="F3" s="23" t="s">
        <v>12</v>
      </c>
      <c r="G3" s="21" t="s">
        <v>11</v>
      </c>
      <c r="H3" s="24" t="s">
        <v>13</v>
      </c>
      <c r="I3" s="21" t="s">
        <v>14</v>
      </c>
      <c r="J3" s="22" t="s">
        <v>15</v>
      </c>
      <c r="K3" s="23" t="s">
        <v>16</v>
      </c>
      <c r="L3" s="21" t="s">
        <v>17</v>
      </c>
      <c r="M3" s="25" t="s">
        <v>18</v>
      </c>
      <c r="N3" s="21" t="s">
        <v>19</v>
      </c>
      <c r="O3" s="80"/>
      <c r="Q3" s="14" t="s">
        <v>27</v>
      </c>
      <c r="R3" s="15" t="s">
        <v>26</v>
      </c>
      <c r="T3" s="18" t="s">
        <v>46</v>
      </c>
      <c r="U3" s="26" t="s">
        <v>46</v>
      </c>
      <c r="V3" s="27" t="s">
        <v>46</v>
      </c>
    </row>
    <row r="4" spans="1:23" ht="27.6" customHeight="1" x14ac:dyDescent="0.25">
      <c r="A4" s="16">
        <v>1</v>
      </c>
      <c r="B4" s="28" t="s">
        <v>59</v>
      </c>
      <c r="C4" s="34">
        <v>1</v>
      </c>
      <c r="D4" s="34">
        <v>1</v>
      </c>
      <c r="E4" s="34">
        <v>1</v>
      </c>
      <c r="F4" s="34">
        <v>1</v>
      </c>
      <c r="G4" s="34">
        <v>1</v>
      </c>
      <c r="H4" s="34">
        <v>1</v>
      </c>
      <c r="I4" s="34">
        <v>1</v>
      </c>
      <c r="J4" s="34">
        <v>1</v>
      </c>
      <c r="K4" s="34">
        <v>1</v>
      </c>
      <c r="L4" s="34">
        <v>1</v>
      </c>
      <c r="M4" s="34">
        <v>1</v>
      </c>
      <c r="N4" s="34">
        <v>1</v>
      </c>
      <c r="O4" s="42">
        <v>1</v>
      </c>
      <c r="Q4" s="30">
        <v>0.8</v>
      </c>
      <c r="R4" s="30">
        <v>0.5</v>
      </c>
      <c r="S4" s="17"/>
      <c r="T4" s="42">
        <v>1</v>
      </c>
      <c r="U4" s="43">
        <v>0.8</v>
      </c>
      <c r="V4" s="43">
        <v>0.5</v>
      </c>
      <c r="W4" s="17"/>
    </row>
    <row r="5" spans="1:23" ht="27.6" customHeight="1" x14ac:dyDescent="0.25">
      <c r="A5" s="16">
        <v>2</v>
      </c>
      <c r="B5" s="28" t="s">
        <v>60</v>
      </c>
      <c r="C5" s="35"/>
      <c r="D5" s="35"/>
      <c r="E5" s="35"/>
      <c r="F5" s="35"/>
      <c r="G5" s="35"/>
      <c r="H5" s="36">
        <v>1</v>
      </c>
      <c r="I5" s="35"/>
      <c r="J5" s="35"/>
      <c r="K5" s="35"/>
      <c r="L5" s="36">
        <v>1</v>
      </c>
      <c r="M5" s="35"/>
      <c r="N5" s="35"/>
      <c r="O5" s="19">
        <f t="shared" ref="O5:O18" si="0">SUM(C5:N5)</f>
        <v>2</v>
      </c>
      <c r="Q5" s="30">
        <v>0.8</v>
      </c>
      <c r="R5" s="30">
        <v>0.5</v>
      </c>
      <c r="S5" s="17"/>
      <c r="T5" s="44">
        <f t="shared" ref="T5:T18" si="1">SUM(C5:K5)</f>
        <v>1</v>
      </c>
      <c r="U5" s="19">
        <f t="shared" ref="U5:U18" si="2">+T5*Q5</f>
        <v>0.8</v>
      </c>
      <c r="V5" s="19">
        <f t="shared" ref="V5:V18" si="3">+T5*R5</f>
        <v>0.5</v>
      </c>
      <c r="W5" s="17"/>
    </row>
    <row r="6" spans="1:23" ht="27.6" customHeight="1" x14ac:dyDescent="0.25">
      <c r="A6" s="16">
        <v>3</v>
      </c>
      <c r="B6" s="28" t="s">
        <v>76</v>
      </c>
      <c r="C6" s="35"/>
      <c r="D6" s="34">
        <v>1</v>
      </c>
      <c r="E6" s="35"/>
      <c r="F6" s="35"/>
      <c r="G6" s="35"/>
      <c r="H6" s="35"/>
      <c r="I6" s="35"/>
      <c r="J6" s="35"/>
      <c r="K6" s="34">
        <v>1</v>
      </c>
      <c r="L6" s="35"/>
      <c r="M6" s="35"/>
      <c r="N6" s="35"/>
      <c r="O6" s="42">
        <v>1</v>
      </c>
      <c r="Q6" s="30">
        <v>0.8</v>
      </c>
      <c r="R6" s="30">
        <v>0.5</v>
      </c>
      <c r="S6" s="17"/>
      <c r="T6" s="42">
        <v>1</v>
      </c>
      <c r="U6" s="43">
        <v>0.8</v>
      </c>
      <c r="V6" s="43">
        <v>0.5</v>
      </c>
      <c r="W6" s="17"/>
    </row>
    <row r="7" spans="1:23" ht="27.6" customHeight="1" x14ac:dyDescent="0.25">
      <c r="A7" s="16">
        <v>4</v>
      </c>
      <c r="B7" s="28" t="s">
        <v>61</v>
      </c>
      <c r="C7" s="35"/>
      <c r="D7" s="35"/>
      <c r="E7" s="35"/>
      <c r="F7" s="34">
        <v>1</v>
      </c>
      <c r="G7" s="34">
        <v>1</v>
      </c>
      <c r="H7" s="35"/>
      <c r="I7" s="35"/>
      <c r="J7" s="34">
        <v>1</v>
      </c>
      <c r="K7" s="34">
        <v>1</v>
      </c>
      <c r="L7" s="35"/>
      <c r="M7" s="34">
        <v>1</v>
      </c>
      <c r="N7" s="34">
        <v>1</v>
      </c>
      <c r="O7" s="42">
        <v>1</v>
      </c>
      <c r="Q7" s="30">
        <v>0.8</v>
      </c>
      <c r="R7" s="30">
        <v>0.5</v>
      </c>
      <c r="S7" s="17"/>
      <c r="T7" s="42">
        <v>1</v>
      </c>
      <c r="U7" s="43">
        <v>0.8</v>
      </c>
      <c r="V7" s="43">
        <v>0.5</v>
      </c>
      <c r="W7" s="17"/>
    </row>
    <row r="8" spans="1:23" ht="27.6" customHeight="1" x14ac:dyDescent="0.25">
      <c r="A8" s="16">
        <v>5</v>
      </c>
      <c r="B8" s="28" t="s">
        <v>62</v>
      </c>
      <c r="C8" s="34">
        <v>1</v>
      </c>
      <c r="D8" s="34">
        <v>1</v>
      </c>
      <c r="E8" s="34">
        <v>1</v>
      </c>
      <c r="F8" s="34">
        <v>1</v>
      </c>
      <c r="G8" s="35"/>
      <c r="H8" s="35"/>
      <c r="I8" s="35"/>
      <c r="J8" s="34">
        <v>1</v>
      </c>
      <c r="K8" s="34">
        <v>1</v>
      </c>
      <c r="L8" s="34">
        <v>1</v>
      </c>
      <c r="M8" s="35"/>
      <c r="N8" s="35"/>
      <c r="O8" s="42">
        <v>1</v>
      </c>
      <c r="Q8" s="30">
        <v>0.8</v>
      </c>
      <c r="R8" s="30">
        <v>0.5</v>
      </c>
      <c r="S8" s="17"/>
      <c r="T8" s="42">
        <v>1</v>
      </c>
      <c r="U8" s="43">
        <v>0.8</v>
      </c>
      <c r="V8" s="43">
        <v>0.5</v>
      </c>
      <c r="W8" s="17"/>
    </row>
    <row r="9" spans="1:23" ht="27.6" customHeight="1" x14ac:dyDescent="0.25">
      <c r="A9" s="16">
        <v>6</v>
      </c>
      <c r="B9" s="28" t="s">
        <v>63</v>
      </c>
      <c r="C9" s="34">
        <v>1</v>
      </c>
      <c r="D9" s="34">
        <v>1</v>
      </c>
      <c r="E9" s="34">
        <v>1</v>
      </c>
      <c r="F9" s="34">
        <v>1</v>
      </c>
      <c r="G9" s="34">
        <v>1</v>
      </c>
      <c r="H9" s="34">
        <v>1</v>
      </c>
      <c r="I9" s="34">
        <v>1</v>
      </c>
      <c r="J9" s="34">
        <v>1</v>
      </c>
      <c r="K9" s="34">
        <v>1</v>
      </c>
      <c r="L9" s="34">
        <v>1</v>
      </c>
      <c r="M9" s="34">
        <v>1</v>
      </c>
      <c r="N9" s="35"/>
      <c r="O9" s="42">
        <v>1</v>
      </c>
      <c r="Q9" s="30">
        <v>0.8</v>
      </c>
      <c r="R9" s="30">
        <v>0.5</v>
      </c>
      <c r="S9" s="17"/>
      <c r="T9" s="42">
        <v>1</v>
      </c>
      <c r="U9" s="43">
        <v>0.8</v>
      </c>
      <c r="V9" s="43">
        <v>0.5</v>
      </c>
      <c r="W9" s="17"/>
    </row>
    <row r="10" spans="1:23" ht="27.6" customHeight="1" x14ac:dyDescent="0.25">
      <c r="A10" s="16">
        <v>7</v>
      </c>
      <c r="B10" s="28" t="s">
        <v>64</v>
      </c>
      <c r="C10" s="36">
        <v>1</v>
      </c>
      <c r="D10" s="36"/>
      <c r="E10" s="36">
        <v>1</v>
      </c>
      <c r="F10" s="36">
        <v>1</v>
      </c>
      <c r="G10" s="36"/>
      <c r="H10" s="36">
        <v>1</v>
      </c>
      <c r="I10" s="36">
        <v>1</v>
      </c>
      <c r="J10" s="36">
        <v>1</v>
      </c>
      <c r="K10" s="36">
        <v>1</v>
      </c>
      <c r="L10" s="36">
        <v>1</v>
      </c>
      <c r="M10" s="36">
        <v>1</v>
      </c>
      <c r="N10" s="36">
        <v>1</v>
      </c>
      <c r="O10" s="19">
        <f t="shared" si="0"/>
        <v>10</v>
      </c>
      <c r="Q10" s="30">
        <v>0.8</v>
      </c>
      <c r="R10" s="30">
        <v>0.5</v>
      </c>
      <c r="S10" s="17"/>
      <c r="T10" s="44">
        <f t="shared" si="1"/>
        <v>7</v>
      </c>
      <c r="U10" s="19">
        <f t="shared" si="2"/>
        <v>5.6000000000000005</v>
      </c>
      <c r="V10" s="19">
        <f t="shared" si="3"/>
        <v>3.5</v>
      </c>
      <c r="W10" s="17"/>
    </row>
    <row r="11" spans="1:23" ht="27.6" customHeight="1" x14ac:dyDescent="0.25">
      <c r="A11" s="16">
        <v>8</v>
      </c>
      <c r="B11" s="28" t="s">
        <v>65</v>
      </c>
      <c r="C11" s="35"/>
      <c r="D11" s="35"/>
      <c r="E11" s="35"/>
      <c r="F11" s="35"/>
      <c r="G11" s="35"/>
      <c r="H11" s="35"/>
      <c r="I11" s="37">
        <v>1</v>
      </c>
      <c r="J11" s="37">
        <v>1</v>
      </c>
      <c r="K11" s="37">
        <v>1</v>
      </c>
      <c r="L11" s="37">
        <v>1</v>
      </c>
      <c r="M11" s="37">
        <v>1</v>
      </c>
      <c r="N11" s="35"/>
      <c r="O11" s="19">
        <f t="shared" si="0"/>
        <v>5</v>
      </c>
      <c r="Q11" s="30">
        <v>0.8</v>
      </c>
      <c r="R11" s="30">
        <v>0.5</v>
      </c>
      <c r="S11" s="17"/>
      <c r="T11" s="44">
        <f t="shared" si="1"/>
        <v>3</v>
      </c>
      <c r="U11" s="19">
        <f t="shared" si="2"/>
        <v>2.4000000000000004</v>
      </c>
      <c r="V11" s="19">
        <f t="shared" si="3"/>
        <v>1.5</v>
      </c>
      <c r="W11" s="17"/>
    </row>
    <row r="12" spans="1:23" ht="27.6" customHeight="1" x14ac:dyDescent="0.25">
      <c r="A12" s="16">
        <v>9</v>
      </c>
      <c r="B12" s="28" t="s">
        <v>66</v>
      </c>
      <c r="C12" s="34"/>
      <c r="D12" s="34"/>
      <c r="E12" s="34"/>
      <c r="F12" s="34"/>
      <c r="G12" s="34"/>
      <c r="H12" s="34"/>
      <c r="I12" s="36">
        <v>2</v>
      </c>
      <c r="J12" s="34"/>
      <c r="K12" s="36">
        <v>1</v>
      </c>
      <c r="L12" s="36"/>
      <c r="M12" s="36">
        <v>1</v>
      </c>
      <c r="N12" s="34"/>
      <c r="O12" s="19">
        <f t="shared" si="0"/>
        <v>4</v>
      </c>
      <c r="Q12" s="30">
        <v>0.8</v>
      </c>
      <c r="R12" s="30">
        <v>0.5</v>
      </c>
      <c r="S12" s="17"/>
      <c r="T12" s="44">
        <f t="shared" si="1"/>
        <v>3</v>
      </c>
      <c r="U12" s="19">
        <f t="shared" si="2"/>
        <v>2.4000000000000004</v>
      </c>
      <c r="V12" s="19">
        <f t="shared" si="3"/>
        <v>1.5</v>
      </c>
      <c r="W12" s="17"/>
    </row>
    <row r="13" spans="1:23" ht="27.6" customHeight="1" x14ac:dyDescent="0.25">
      <c r="A13" s="16">
        <v>10</v>
      </c>
      <c r="B13" s="28" t="s">
        <v>67</v>
      </c>
      <c r="C13" s="38"/>
      <c r="D13" s="39">
        <v>2</v>
      </c>
      <c r="E13" s="39">
        <v>2</v>
      </c>
      <c r="F13" s="39">
        <v>2</v>
      </c>
      <c r="G13" s="39">
        <v>2</v>
      </c>
      <c r="H13" s="39">
        <v>2</v>
      </c>
      <c r="I13" s="39">
        <v>2</v>
      </c>
      <c r="J13" s="39">
        <v>2</v>
      </c>
      <c r="K13" s="39">
        <v>2</v>
      </c>
      <c r="L13" s="39">
        <v>2</v>
      </c>
      <c r="M13" s="39">
        <v>2</v>
      </c>
      <c r="N13" s="39">
        <v>2</v>
      </c>
      <c r="O13" s="19">
        <f t="shared" si="0"/>
        <v>22</v>
      </c>
      <c r="Q13" s="30">
        <v>0.8</v>
      </c>
      <c r="R13" s="30">
        <v>0.5</v>
      </c>
      <c r="S13" s="17"/>
      <c r="T13" s="44">
        <f t="shared" si="1"/>
        <v>16</v>
      </c>
      <c r="U13" s="19">
        <f t="shared" si="2"/>
        <v>12.8</v>
      </c>
      <c r="V13" s="19">
        <f t="shared" si="3"/>
        <v>8</v>
      </c>
      <c r="W13" s="17"/>
    </row>
    <row r="14" spans="1:23" ht="27.6" customHeight="1" x14ac:dyDescent="0.25">
      <c r="A14" s="16">
        <v>11</v>
      </c>
      <c r="B14" s="28" t="s">
        <v>68</v>
      </c>
      <c r="C14" s="35"/>
      <c r="D14" s="36">
        <v>2</v>
      </c>
      <c r="E14" s="36">
        <v>2</v>
      </c>
      <c r="F14" s="36">
        <v>2</v>
      </c>
      <c r="G14" s="36">
        <v>2</v>
      </c>
      <c r="H14" s="36">
        <v>2</v>
      </c>
      <c r="I14" s="36">
        <v>2</v>
      </c>
      <c r="J14" s="36">
        <v>2</v>
      </c>
      <c r="K14" s="36">
        <v>2</v>
      </c>
      <c r="L14" s="36">
        <v>2</v>
      </c>
      <c r="M14" s="36">
        <v>2</v>
      </c>
      <c r="N14" s="36">
        <v>2</v>
      </c>
      <c r="O14" s="19">
        <f t="shared" si="0"/>
        <v>22</v>
      </c>
      <c r="Q14" s="30">
        <v>0.8</v>
      </c>
      <c r="R14" s="30">
        <v>0.5</v>
      </c>
      <c r="S14" s="17"/>
      <c r="T14" s="44">
        <f t="shared" si="1"/>
        <v>16</v>
      </c>
      <c r="U14" s="19">
        <f t="shared" si="2"/>
        <v>12.8</v>
      </c>
      <c r="V14" s="19">
        <f t="shared" si="3"/>
        <v>8</v>
      </c>
      <c r="W14" s="17"/>
    </row>
    <row r="15" spans="1:23" ht="27.6" customHeight="1" x14ac:dyDescent="0.25">
      <c r="A15" s="16">
        <v>12</v>
      </c>
      <c r="B15" s="28" t="s">
        <v>69</v>
      </c>
      <c r="C15" s="35"/>
      <c r="D15" s="36">
        <v>1</v>
      </c>
      <c r="E15" s="36">
        <v>1</v>
      </c>
      <c r="F15" s="36">
        <v>1</v>
      </c>
      <c r="G15" s="36">
        <v>1</v>
      </c>
      <c r="H15" s="36">
        <v>1</v>
      </c>
      <c r="I15" s="36">
        <v>1</v>
      </c>
      <c r="J15" s="36">
        <v>1</v>
      </c>
      <c r="K15" s="36">
        <v>1</v>
      </c>
      <c r="L15" s="36">
        <v>1</v>
      </c>
      <c r="M15" s="36">
        <v>1</v>
      </c>
      <c r="N15" s="36">
        <v>1</v>
      </c>
      <c r="O15" s="19">
        <f t="shared" si="0"/>
        <v>11</v>
      </c>
      <c r="Q15" s="30">
        <v>0.8</v>
      </c>
      <c r="R15" s="30">
        <v>0.5</v>
      </c>
      <c r="S15" s="17"/>
      <c r="T15" s="44">
        <f t="shared" si="1"/>
        <v>8</v>
      </c>
      <c r="U15" s="19">
        <f t="shared" si="2"/>
        <v>6.4</v>
      </c>
      <c r="V15" s="19">
        <f t="shared" si="3"/>
        <v>4</v>
      </c>
      <c r="W15" s="17"/>
    </row>
    <row r="16" spans="1:23" ht="27.6" customHeight="1" x14ac:dyDescent="0.25">
      <c r="A16" s="16">
        <v>13</v>
      </c>
      <c r="B16" s="28" t="s">
        <v>70</v>
      </c>
      <c r="C16" s="35"/>
      <c r="D16" s="35"/>
      <c r="E16" s="35"/>
      <c r="F16" s="35"/>
      <c r="G16" s="35"/>
      <c r="H16" s="35"/>
      <c r="I16" s="35"/>
      <c r="J16" s="35"/>
      <c r="K16" s="36">
        <v>2</v>
      </c>
      <c r="L16" s="36">
        <v>2</v>
      </c>
      <c r="M16" s="36">
        <v>2</v>
      </c>
      <c r="N16" s="36">
        <v>2</v>
      </c>
      <c r="O16" s="19">
        <f t="shared" si="0"/>
        <v>8</v>
      </c>
      <c r="Q16" s="30">
        <v>0.8</v>
      </c>
      <c r="R16" s="30">
        <v>0.5</v>
      </c>
      <c r="S16" s="17"/>
      <c r="T16" s="44">
        <f t="shared" si="1"/>
        <v>2</v>
      </c>
      <c r="U16" s="19">
        <f t="shared" si="2"/>
        <v>1.6</v>
      </c>
      <c r="V16" s="19">
        <f t="shared" si="3"/>
        <v>1</v>
      </c>
      <c r="W16" s="17"/>
    </row>
    <row r="17" spans="1:23" ht="27.6" customHeight="1" x14ac:dyDescent="0.25">
      <c r="A17" s="16">
        <v>14</v>
      </c>
      <c r="B17" s="28" t="s">
        <v>71</v>
      </c>
      <c r="C17" s="35"/>
      <c r="D17" s="35"/>
      <c r="E17" s="35"/>
      <c r="F17" s="35"/>
      <c r="G17" s="35"/>
      <c r="H17" s="35"/>
      <c r="I17" s="36">
        <v>3</v>
      </c>
      <c r="J17" s="36">
        <v>3</v>
      </c>
      <c r="K17" s="36">
        <v>3</v>
      </c>
      <c r="L17" s="36">
        <v>3</v>
      </c>
      <c r="M17" s="36">
        <v>3</v>
      </c>
      <c r="N17" s="36">
        <v>3</v>
      </c>
      <c r="O17" s="19">
        <f t="shared" si="0"/>
        <v>18</v>
      </c>
      <c r="Q17" s="30">
        <v>0.8</v>
      </c>
      <c r="R17" s="30">
        <v>0.5</v>
      </c>
      <c r="S17" s="17"/>
      <c r="T17" s="44">
        <f t="shared" si="1"/>
        <v>9</v>
      </c>
      <c r="U17" s="19">
        <f t="shared" si="2"/>
        <v>7.2</v>
      </c>
      <c r="V17" s="19">
        <f t="shared" si="3"/>
        <v>4.5</v>
      </c>
      <c r="W17" s="17"/>
    </row>
    <row r="18" spans="1:23" ht="27.6" customHeight="1" x14ac:dyDescent="0.25">
      <c r="A18" s="16">
        <v>15</v>
      </c>
      <c r="B18" s="28" t="s">
        <v>72</v>
      </c>
      <c r="C18" s="35"/>
      <c r="D18" s="35"/>
      <c r="E18" s="35"/>
      <c r="F18" s="35"/>
      <c r="G18" s="35"/>
      <c r="H18" s="35"/>
      <c r="I18" s="36">
        <v>1</v>
      </c>
      <c r="J18" s="36">
        <v>1</v>
      </c>
      <c r="K18" s="35"/>
      <c r="L18" s="36">
        <v>1</v>
      </c>
      <c r="M18" s="36">
        <v>1</v>
      </c>
      <c r="N18" s="36">
        <v>1</v>
      </c>
      <c r="O18" s="19">
        <f t="shared" si="0"/>
        <v>5</v>
      </c>
      <c r="Q18" s="30">
        <v>0.8</v>
      </c>
      <c r="R18" s="30">
        <v>0.5</v>
      </c>
      <c r="S18" s="17"/>
      <c r="T18" s="44">
        <f t="shared" si="1"/>
        <v>2</v>
      </c>
      <c r="U18" s="19">
        <f t="shared" si="2"/>
        <v>1.6</v>
      </c>
      <c r="V18" s="19">
        <f t="shared" si="3"/>
        <v>1</v>
      </c>
      <c r="W18" s="17"/>
    </row>
    <row r="19" spans="1:23" ht="27.6" customHeight="1" x14ac:dyDescent="0.25">
      <c r="A19" s="16">
        <v>16</v>
      </c>
      <c r="B19" s="28" t="s">
        <v>73</v>
      </c>
      <c r="C19" s="35"/>
      <c r="D19" s="35"/>
      <c r="E19" s="34">
        <v>1</v>
      </c>
      <c r="F19" s="40"/>
      <c r="G19" s="40"/>
      <c r="H19" s="34">
        <v>1</v>
      </c>
      <c r="I19" s="40"/>
      <c r="J19" s="40"/>
      <c r="K19" s="34">
        <v>1</v>
      </c>
      <c r="L19" s="40"/>
      <c r="M19" s="40"/>
      <c r="N19" s="34">
        <v>1</v>
      </c>
      <c r="O19" s="42">
        <v>1</v>
      </c>
      <c r="Q19" s="30">
        <v>0.8</v>
      </c>
      <c r="R19" s="30">
        <v>0.5</v>
      </c>
      <c r="S19" s="17"/>
      <c r="T19" s="42">
        <v>1</v>
      </c>
      <c r="U19" s="43">
        <v>0.8</v>
      </c>
      <c r="V19" s="43">
        <v>0.5</v>
      </c>
      <c r="W19" s="17"/>
    </row>
    <row r="20" spans="1:23" ht="27.6" customHeight="1" x14ac:dyDescent="0.25">
      <c r="A20" s="16">
        <v>17</v>
      </c>
      <c r="B20" s="28" t="s">
        <v>74</v>
      </c>
      <c r="C20" s="35"/>
      <c r="D20" s="35"/>
      <c r="E20" s="35"/>
      <c r="F20" s="35"/>
      <c r="G20" s="34">
        <v>1</v>
      </c>
      <c r="H20" s="34">
        <v>1</v>
      </c>
      <c r="I20" s="34">
        <v>1</v>
      </c>
      <c r="J20" s="34">
        <v>1</v>
      </c>
      <c r="K20" s="34">
        <v>1</v>
      </c>
      <c r="L20" s="34">
        <v>1</v>
      </c>
      <c r="M20" s="34">
        <v>1</v>
      </c>
      <c r="N20" s="34">
        <v>1</v>
      </c>
      <c r="O20" s="42">
        <v>1</v>
      </c>
      <c r="Q20" s="30">
        <v>0.8</v>
      </c>
      <c r="R20" s="30">
        <v>0.5</v>
      </c>
      <c r="S20" s="17"/>
      <c r="T20" s="42">
        <v>1</v>
      </c>
      <c r="U20" s="43">
        <v>0.8</v>
      </c>
      <c r="V20" s="43">
        <v>0.5</v>
      </c>
      <c r="W20" s="17"/>
    </row>
    <row r="21" spans="1:23" ht="27.6" customHeight="1" x14ac:dyDescent="0.25">
      <c r="A21" s="16">
        <v>18</v>
      </c>
      <c r="B21" s="28" t="s">
        <v>75</v>
      </c>
      <c r="C21" s="41">
        <v>1</v>
      </c>
      <c r="D21" s="41">
        <v>1</v>
      </c>
      <c r="E21" s="41">
        <v>1</v>
      </c>
      <c r="F21" s="41">
        <v>1</v>
      </c>
      <c r="G21" s="41">
        <v>1</v>
      </c>
      <c r="H21" s="41">
        <v>1</v>
      </c>
      <c r="I21" s="41">
        <v>1</v>
      </c>
      <c r="J21" s="41">
        <v>1</v>
      </c>
      <c r="K21" s="41">
        <v>1</v>
      </c>
      <c r="L21" s="41">
        <v>1</v>
      </c>
      <c r="M21" s="41">
        <v>1</v>
      </c>
      <c r="N21" s="41">
        <v>1</v>
      </c>
      <c r="O21" s="42">
        <v>1</v>
      </c>
      <c r="Q21" s="30">
        <v>0.8</v>
      </c>
      <c r="R21" s="30">
        <v>0.5</v>
      </c>
      <c r="S21" s="17"/>
      <c r="T21" s="42">
        <v>1</v>
      </c>
      <c r="U21" s="43">
        <v>0.8</v>
      </c>
      <c r="V21" s="43">
        <v>0.5</v>
      </c>
      <c r="W21" s="17"/>
    </row>
  </sheetData>
  <sheetProtection sort="0" autoFilter="0"/>
  <autoFilter ref="B2:O21" xr:uid="{00000000-0009-0000-0000-000003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3">
    <mergeCell ref="O2:O3"/>
    <mergeCell ref="B2:B3"/>
    <mergeCell ref="C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PP´s </vt:lpstr>
      <vt:lpstr>Calendario PP</vt:lpstr>
      <vt:lpstr>POA's</vt:lpstr>
      <vt:lpstr>Calendario POA</vt:lpstr>
      <vt:lpstr>'PP´s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Hidekel Lima Vazquez</dc:creator>
  <cp:lastModifiedBy>Personal</cp:lastModifiedBy>
  <cp:lastPrinted>2022-07-05T20:57:18Z</cp:lastPrinted>
  <dcterms:created xsi:type="dcterms:W3CDTF">2022-02-21T22:23:02Z</dcterms:created>
  <dcterms:modified xsi:type="dcterms:W3CDTF">2022-11-14T14:28:58Z</dcterms:modified>
</cp:coreProperties>
</file>