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3\DICIEMBRE\HIPERVÍNCULOS\"/>
    </mc:Choice>
  </mc:AlternateContent>
  <bookViews>
    <workbookView xWindow="0" yWindow="0" windowWidth="20490" windowHeight="6930" tabRatio="601"/>
  </bookViews>
  <sheets>
    <sheet name="POA" sheetId="7" r:id="rId1"/>
  </sheets>
  <definedNames>
    <definedName name="_xlnm._FilterDatabase" localSheetId="0" hidden="1">POA!$A$3:$AV$619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583" i="7" l="1"/>
  <c r="AS583" i="7"/>
  <c r="AR560" i="7"/>
  <c r="AR553" i="7"/>
  <c r="AR552" i="7"/>
  <c r="AR551" i="7"/>
  <c r="AR550" i="7"/>
  <c r="AR549" i="7"/>
  <c r="AR558" i="7" l="1"/>
  <c r="AS586" i="7" l="1"/>
  <c r="AR586" i="7"/>
  <c r="AS585" i="7"/>
  <c r="AR585" i="7"/>
  <c r="AS584" i="7"/>
  <c r="AR584" i="7"/>
  <c r="AS582" i="7"/>
  <c r="AR582" i="7"/>
  <c r="AS580" i="7"/>
  <c r="AR580" i="7"/>
  <c r="AS579" i="7"/>
  <c r="AR579" i="7"/>
  <c r="AS578" i="7"/>
  <c r="AR578" i="7"/>
  <c r="AS577" i="7"/>
  <c r="AR577" i="7"/>
  <c r="AR576" i="7"/>
  <c r="AS576" i="7"/>
  <c r="AS575" i="7"/>
  <c r="AR575" i="7"/>
  <c r="AS574" i="7"/>
  <c r="AR574" i="7"/>
  <c r="AR573" i="7"/>
  <c r="AS573" i="7"/>
  <c r="AS572" i="7"/>
  <c r="AR572" i="7"/>
  <c r="AS571" i="7"/>
  <c r="AR571" i="7"/>
  <c r="AS570" i="7"/>
  <c r="AR570" i="7"/>
  <c r="AS568" i="7"/>
  <c r="AR568" i="7"/>
  <c r="AR567" i="7"/>
  <c r="AS566" i="7"/>
  <c r="AR566" i="7"/>
  <c r="AS565" i="7"/>
  <c r="AR565" i="7"/>
  <c r="AS564" i="7"/>
  <c r="AR564" i="7"/>
  <c r="AS563" i="7"/>
  <c r="AR563" i="7"/>
  <c r="AS561" i="7"/>
  <c r="AR561" i="7"/>
  <c r="AS560" i="7"/>
  <c r="AS558" i="7"/>
  <c r="AR559" i="7"/>
  <c r="AS557" i="7"/>
  <c r="AR557" i="7"/>
  <c r="AS556" i="7"/>
  <c r="AR556" i="7"/>
  <c r="AR554" i="7"/>
  <c r="AS553" i="7"/>
  <c r="AS552" i="7"/>
  <c r="AS549" i="7"/>
  <c r="AS550" i="7" l="1"/>
  <c r="AS587" i="7" l="1"/>
  <c r="AR587" i="7"/>
  <c r="AS581" i="7"/>
  <c r="AR581" i="7"/>
  <c r="AS569" i="7"/>
  <c r="AR569" i="7"/>
  <c r="AS567" i="7"/>
  <c r="AS562" i="7"/>
  <c r="AR562" i="7"/>
  <c r="AS559" i="7"/>
  <c r="AS555" i="7"/>
  <c r="AR555" i="7"/>
  <c r="AS554" i="7"/>
  <c r="AS551" i="7"/>
  <c r="AS619" i="7" l="1"/>
  <c r="AR619" i="7"/>
  <c r="AS618" i="7"/>
  <c r="AR618" i="7"/>
  <c r="AS617" i="7"/>
  <c r="AR617" i="7"/>
  <c r="AS616" i="7"/>
  <c r="AR616" i="7"/>
  <c r="AU616" i="7" s="1"/>
  <c r="AS615" i="7"/>
  <c r="AR615" i="7"/>
  <c r="AU615" i="7" s="1"/>
  <c r="AS614" i="7"/>
  <c r="AR614" i="7"/>
  <c r="AT613" i="7"/>
  <c r="AU613" i="7" s="1"/>
  <c r="AR612" i="7"/>
  <c r="AU612" i="7" s="1"/>
  <c r="AR611" i="7"/>
  <c r="AT611" i="7" s="1"/>
  <c r="AU611" i="7" s="1"/>
  <c r="AR610" i="7"/>
  <c r="AT610" i="7" s="1"/>
  <c r="AU610" i="7" s="1"/>
  <c r="AR609" i="7"/>
  <c r="AT609" i="7" s="1"/>
  <c r="AU609" i="7" s="1"/>
  <c r="AR608" i="7"/>
  <c r="AT608" i="7" s="1"/>
  <c r="AU608" i="7" s="1"/>
  <c r="AS607" i="7"/>
  <c r="AR607" i="7"/>
  <c r="AU607" i="7" s="1"/>
  <c r="AS606" i="7"/>
  <c r="AR606" i="7"/>
  <c r="AS605" i="7"/>
  <c r="AR605" i="7"/>
  <c r="AU605" i="7" s="1"/>
  <c r="AS604" i="7"/>
  <c r="AR604" i="7"/>
  <c r="AS603" i="7"/>
  <c r="AR603" i="7"/>
  <c r="AU603" i="7" s="1"/>
  <c r="AS602" i="7"/>
  <c r="AR602" i="7"/>
  <c r="AS601" i="7"/>
  <c r="AR601" i="7"/>
  <c r="AU601" i="7" s="1"/>
  <c r="AS600" i="7"/>
  <c r="AR600" i="7"/>
  <c r="AS599" i="7"/>
  <c r="AR599" i="7"/>
  <c r="AS598" i="7"/>
  <c r="W598" i="7"/>
  <c r="AR598" i="7" s="1"/>
  <c r="AS597" i="7"/>
  <c r="W597" i="7"/>
  <c r="Q597" i="7"/>
  <c r="AS596" i="7"/>
  <c r="AR596" i="7"/>
  <c r="AS595" i="7"/>
  <c r="AR595" i="7"/>
  <c r="AU595" i="7" s="1"/>
  <c r="AS594" i="7"/>
  <c r="AR594" i="7"/>
  <c r="AU594" i="7" s="1"/>
  <c r="AS593" i="7"/>
  <c r="AR593" i="7"/>
  <c r="AS592" i="7"/>
  <c r="AR592" i="7"/>
  <c r="AU592" i="7" s="1"/>
  <c r="AS591" i="7"/>
  <c r="AR591" i="7"/>
  <c r="AU591" i="7" s="1"/>
  <c r="AS590" i="7"/>
  <c r="AR590" i="7"/>
  <c r="AU590" i="7" s="1"/>
  <c r="AS589" i="7"/>
  <c r="AR589" i="7"/>
  <c r="AU589" i="7" s="1"/>
  <c r="AS588" i="7"/>
  <c r="AR588" i="7"/>
  <c r="AT583" i="7"/>
  <c r="AU582" i="7"/>
  <c r="AU581" i="7"/>
  <c r="AU580" i="7"/>
  <c r="AU574" i="7"/>
  <c r="AU572" i="7"/>
  <c r="AU569" i="7"/>
  <c r="AU568" i="7"/>
  <c r="AU567" i="7"/>
  <c r="AT566" i="7"/>
  <c r="AU566" i="7" s="1"/>
  <c r="AU561" i="7"/>
  <c r="AT559" i="7"/>
  <c r="AT558" i="7"/>
  <c r="AU558" i="7"/>
  <c r="AU557" i="7"/>
  <c r="AU556" i="7"/>
  <c r="AT555" i="7"/>
  <c r="AU554" i="7"/>
  <c r="AU552" i="7"/>
  <c r="AT551" i="7"/>
  <c r="AU550" i="7"/>
  <c r="AU549" i="7"/>
  <c r="AS548" i="7"/>
  <c r="AR548" i="7"/>
  <c r="AS547" i="7"/>
  <c r="AR547" i="7"/>
  <c r="AS546" i="7"/>
  <c r="AR546" i="7"/>
  <c r="AS545" i="7"/>
  <c r="AR545" i="7"/>
  <c r="AS544" i="7"/>
  <c r="AR544" i="7"/>
  <c r="AS543" i="7"/>
  <c r="AR543" i="7"/>
  <c r="AS542" i="7"/>
  <c r="AR542" i="7"/>
  <c r="AS541" i="7"/>
  <c r="AR541" i="7"/>
  <c r="AS540" i="7"/>
  <c r="AR540" i="7"/>
  <c r="AS539" i="7"/>
  <c r="AR539" i="7"/>
  <c r="AS538" i="7"/>
  <c r="AR538" i="7"/>
  <c r="AS537" i="7"/>
  <c r="AR537" i="7"/>
  <c r="AS536" i="7"/>
  <c r="AR536" i="7"/>
  <c r="AU536" i="7" s="1"/>
  <c r="AS535" i="7"/>
  <c r="AR535" i="7"/>
  <c r="AS534" i="7"/>
  <c r="AR534" i="7"/>
  <c r="AU534" i="7" s="1"/>
  <c r="AS533" i="7"/>
  <c r="AR533" i="7"/>
  <c r="AS532" i="7"/>
  <c r="AR532" i="7"/>
  <c r="AU532" i="7" s="1"/>
  <c r="AS531" i="7"/>
  <c r="AR531" i="7"/>
  <c r="AS530" i="7"/>
  <c r="AR530" i="7"/>
  <c r="AS529" i="7"/>
  <c r="AR529" i="7"/>
  <c r="AS528" i="7"/>
  <c r="AR528" i="7"/>
  <c r="AU528" i="7" s="1"/>
  <c r="AS527" i="7"/>
  <c r="AR527" i="7"/>
  <c r="AU527" i="7" s="1"/>
  <c r="AS526" i="7"/>
  <c r="AR526" i="7"/>
  <c r="AU526" i="7" s="1"/>
  <c r="AS525" i="7"/>
  <c r="AR525" i="7"/>
  <c r="AS524" i="7"/>
  <c r="AR524" i="7"/>
  <c r="AS523" i="7"/>
  <c r="AR523" i="7"/>
  <c r="AS522" i="7"/>
  <c r="AR522" i="7"/>
  <c r="AS521" i="7"/>
  <c r="AR521" i="7"/>
  <c r="AS520" i="7"/>
  <c r="AR520" i="7"/>
  <c r="AS519" i="7"/>
  <c r="AR519" i="7"/>
  <c r="AS518" i="7"/>
  <c r="AR518" i="7"/>
  <c r="AS517" i="7"/>
  <c r="AR517" i="7"/>
  <c r="AS516" i="7"/>
  <c r="AR516" i="7"/>
  <c r="AS515" i="7"/>
  <c r="AR515" i="7"/>
  <c r="AS514" i="7"/>
  <c r="AR514" i="7"/>
  <c r="AS513" i="7"/>
  <c r="AR513" i="7"/>
  <c r="AS512" i="7"/>
  <c r="AR512" i="7"/>
  <c r="AS511" i="7"/>
  <c r="AR511" i="7"/>
  <c r="AS510" i="7"/>
  <c r="AR510" i="7"/>
  <c r="AS509" i="7"/>
  <c r="AR509" i="7"/>
  <c r="AS508" i="7"/>
  <c r="AR508" i="7"/>
  <c r="AS507" i="7"/>
  <c r="AR507" i="7"/>
  <c r="AS506" i="7"/>
  <c r="AR506" i="7"/>
  <c r="AS505" i="7"/>
  <c r="AR505" i="7"/>
  <c r="AS504" i="7"/>
  <c r="AR504" i="7"/>
  <c r="AU504" i="7" s="1"/>
  <c r="AS503" i="7"/>
  <c r="AR503" i="7"/>
  <c r="AS502" i="7"/>
  <c r="AR502" i="7"/>
  <c r="AS501" i="7"/>
  <c r="AR501" i="7"/>
  <c r="AU501" i="7" s="1"/>
  <c r="AS500" i="7"/>
  <c r="AR500" i="7"/>
  <c r="AS499" i="7"/>
  <c r="AR499" i="7"/>
  <c r="AS498" i="7"/>
  <c r="AR498" i="7"/>
  <c r="AS497" i="7"/>
  <c r="AR497" i="7"/>
  <c r="AS496" i="7"/>
  <c r="AR496" i="7"/>
  <c r="AS495" i="7"/>
  <c r="AR495" i="7"/>
  <c r="AS494" i="7"/>
  <c r="AR494" i="7"/>
  <c r="AS493" i="7"/>
  <c r="AR493" i="7"/>
  <c r="AS492" i="7"/>
  <c r="AR492" i="7"/>
  <c r="AS491" i="7"/>
  <c r="AR491" i="7"/>
  <c r="AS490" i="7"/>
  <c r="AR490" i="7"/>
  <c r="AS489" i="7"/>
  <c r="AR489" i="7"/>
  <c r="AS488" i="7"/>
  <c r="AR488" i="7"/>
  <c r="AS487" i="7"/>
  <c r="AR487" i="7"/>
  <c r="AS486" i="7"/>
  <c r="AR486" i="7"/>
  <c r="AS485" i="7"/>
  <c r="AR485" i="7"/>
  <c r="AS484" i="7"/>
  <c r="AR484" i="7"/>
  <c r="AU484" i="7" s="1"/>
  <c r="AS483" i="7"/>
  <c r="AR483" i="7"/>
  <c r="AS482" i="7"/>
  <c r="AR482" i="7"/>
  <c r="AS481" i="7"/>
  <c r="AR481" i="7"/>
  <c r="AS480" i="7"/>
  <c r="AR480" i="7"/>
  <c r="AU480" i="7" s="1"/>
  <c r="AS479" i="7"/>
  <c r="AR479" i="7"/>
  <c r="AS478" i="7"/>
  <c r="AR478" i="7"/>
  <c r="AS477" i="7"/>
  <c r="AR477" i="7"/>
  <c r="AS476" i="7"/>
  <c r="AR476" i="7"/>
  <c r="AS475" i="7"/>
  <c r="AR475" i="7"/>
  <c r="AS474" i="7"/>
  <c r="AR474" i="7"/>
  <c r="AS473" i="7"/>
  <c r="AR473" i="7"/>
  <c r="AS472" i="7"/>
  <c r="AR472" i="7"/>
  <c r="AS471" i="7"/>
  <c r="AR471" i="7"/>
  <c r="AS470" i="7"/>
  <c r="AR470" i="7"/>
  <c r="AS469" i="7"/>
  <c r="AR469" i="7"/>
  <c r="AS468" i="7"/>
  <c r="T468" i="7"/>
  <c r="AR468" i="7" s="1"/>
  <c r="AS467" i="7"/>
  <c r="AR467" i="7"/>
  <c r="AS466" i="7"/>
  <c r="AR466" i="7"/>
  <c r="AS465" i="7"/>
  <c r="AR465" i="7"/>
  <c r="AS464" i="7"/>
  <c r="AR464" i="7"/>
  <c r="AS463" i="7"/>
  <c r="AR463" i="7"/>
  <c r="AS462" i="7"/>
  <c r="AR462" i="7"/>
  <c r="AS461" i="7"/>
  <c r="AR461" i="7"/>
  <c r="AS460" i="7"/>
  <c r="AR460" i="7"/>
  <c r="AS459" i="7"/>
  <c r="AR459" i="7"/>
  <c r="AS458" i="7"/>
  <c r="AR458" i="7"/>
  <c r="AS457" i="7"/>
  <c r="AR457" i="7"/>
  <c r="AS456" i="7"/>
  <c r="AR456" i="7"/>
  <c r="AS455" i="7"/>
  <c r="AR455" i="7"/>
  <c r="AS454" i="7"/>
  <c r="AR454" i="7"/>
  <c r="AS453" i="7"/>
  <c r="AR453" i="7"/>
  <c r="AU453" i="7" s="1"/>
  <c r="AS452" i="7"/>
  <c r="AR452" i="7"/>
  <c r="AU452" i="7" s="1"/>
  <c r="AS451" i="7"/>
  <c r="AR451" i="7"/>
  <c r="AS450" i="7"/>
  <c r="AR450" i="7"/>
  <c r="AS449" i="7"/>
  <c r="AR449" i="7"/>
  <c r="AS448" i="7"/>
  <c r="AR448" i="7"/>
  <c r="AS447" i="7"/>
  <c r="AR447" i="7"/>
  <c r="AU447" i="7" s="1"/>
  <c r="AS446" i="7"/>
  <c r="AR446" i="7"/>
  <c r="AU446" i="7" s="1"/>
  <c r="AS445" i="7"/>
  <c r="AR445" i="7"/>
  <c r="AU445" i="7" s="1"/>
  <c r="AS444" i="7"/>
  <c r="AR444" i="7"/>
  <c r="AU444" i="7" s="1"/>
  <c r="AS443" i="7"/>
  <c r="AR443" i="7"/>
  <c r="AS442" i="7"/>
  <c r="AR442" i="7"/>
  <c r="AS441" i="7"/>
  <c r="AR441" i="7"/>
  <c r="AS440" i="7"/>
  <c r="AR440" i="7"/>
  <c r="AS439" i="7"/>
  <c r="AR439" i="7"/>
  <c r="AS438" i="7"/>
  <c r="AR438" i="7"/>
  <c r="AS437" i="7"/>
  <c r="AR437" i="7"/>
  <c r="AU437" i="7" s="1"/>
  <c r="AS436" i="7"/>
  <c r="AR436" i="7"/>
  <c r="AU436" i="7" s="1"/>
  <c r="AS435" i="7"/>
  <c r="AR435" i="7"/>
  <c r="AS434" i="7"/>
  <c r="AR434" i="7"/>
  <c r="AS433" i="7"/>
  <c r="AR433" i="7"/>
  <c r="AS432" i="7"/>
  <c r="AR432" i="7"/>
  <c r="AS431" i="7"/>
  <c r="AR431" i="7"/>
  <c r="AS430" i="7"/>
  <c r="AR430" i="7"/>
  <c r="AU430" i="7" s="1"/>
  <c r="AS429" i="7"/>
  <c r="AR429" i="7"/>
  <c r="AS428" i="7"/>
  <c r="AR428" i="7"/>
  <c r="AU428" i="7" s="1"/>
  <c r="AS427" i="7"/>
  <c r="AR427" i="7"/>
  <c r="AU427" i="7" s="1"/>
  <c r="AR426" i="7"/>
  <c r="AT426" i="7" s="1"/>
  <c r="AU426" i="7" s="1"/>
  <c r="AS425" i="7"/>
  <c r="AR425" i="7"/>
  <c r="AU425" i="7" s="1"/>
  <c r="AS424" i="7"/>
  <c r="AR424" i="7"/>
  <c r="AS423" i="7"/>
  <c r="AR423" i="7"/>
  <c r="AU423" i="7" s="1"/>
  <c r="AS422" i="7"/>
  <c r="AR422" i="7"/>
  <c r="AU422" i="7" s="1"/>
  <c r="AS421" i="7"/>
  <c r="AR421" i="7"/>
  <c r="AU421" i="7" s="1"/>
  <c r="AS420" i="7"/>
  <c r="AR420" i="7"/>
  <c r="AS419" i="7"/>
  <c r="AR419" i="7"/>
  <c r="AS418" i="7"/>
  <c r="AR418" i="7"/>
  <c r="AU418" i="7" s="1"/>
  <c r="AS417" i="7"/>
  <c r="AR417" i="7"/>
  <c r="AS416" i="7"/>
  <c r="AR416" i="7"/>
  <c r="AS415" i="7"/>
  <c r="AR415" i="7"/>
  <c r="AS414" i="7"/>
  <c r="AR414" i="7"/>
  <c r="AS413" i="7"/>
  <c r="AR413" i="7"/>
  <c r="AS412" i="7"/>
  <c r="AR412" i="7"/>
  <c r="AS411" i="7"/>
  <c r="AR411" i="7"/>
  <c r="AS410" i="7"/>
  <c r="AR410" i="7"/>
  <c r="AS409" i="7"/>
  <c r="AR409" i="7"/>
  <c r="AU409" i="7" s="1"/>
  <c r="AS408" i="7"/>
  <c r="AR408" i="7"/>
  <c r="AS407" i="7"/>
  <c r="AR407" i="7"/>
  <c r="AU407" i="7" s="1"/>
  <c r="AS406" i="7"/>
  <c r="AR406" i="7"/>
  <c r="AS405" i="7"/>
  <c r="AR405" i="7"/>
  <c r="AU405" i="7" s="1"/>
  <c r="AS404" i="7"/>
  <c r="AR404" i="7"/>
  <c r="AS403" i="7"/>
  <c r="AR403" i="7"/>
  <c r="AU403" i="7" s="1"/>
  <c r="AS402" i="7"/>
  <c r="AR402" i="7"/>
  <c r="AU402" i="7" s="1"/>
  <c r="AS401" i="7"/>
  <c r="AR401" i="7"/>
  <c r="AS400" i="7"/>
  <c r="AR400" i="7"/>
  <c r="AU400" i="7" s="1"/>
  <c r="AS399" i="7"/>
  <c r="AR399" i="7"/>
  <c r="AS398" i="7"/>
  <c r="AR398" i="7"/>
  <c r="AS397" i="7"/>
  <c r="AR397" i="7"/>
  <c r="AS396" i="7"/>
  <c r="AR396" i="7"/>
  <c r="AU396" i="7" s="1"/>
  <c r="AS395" i="7"/>
  <c r="AR395" i="7"/>
  <c r="AU395" i="7" s="1"/>
  <c r="AS394" i="7"/>
  <c r="AR394" i="7"/>
  <c r="AS393" i="7"/>
  <c r="AR393" i="7"/>
  <c r="AU393" i="7" s="1"/>
  <c r="AS392" i="7"/>
  <c r="AR392" i="7"/>
  <c r="AU392" i="7" s="1"/>
  <c r="AS391" i="7"/>
  <c r="AR391" i="7"/>
  <c r="AU391" i="7" s="1"/>
  <c r="AS390" i="7"/>
  <c r="AR390" i="7"/>
  <c r="AU390" i="7" s="1"/>
  <c r="AS389" i="7"/>
  <c r="AR389" i="7"/>
  <c r="AS388" i="7"/>
  <c r="AR388" i="7"/>
  <c r="AU388" i="7" s="1"/>
  <c r="AS387" i="7"/>
  <c r="AR387" i="7"/>
  <c r="AS386" i="7"/>
  <c r="AR386" i="7"/>
  <c r="AU386" i="7" s="1"/>
  <c r="AS385" i="7"/>
  <c r="AR385" i="7"/>
  <c r="AU385" i="7" s="1"/>
  <c r="AS384" i="7"/>
  <c r="AR384" i="7"/>
  <c r="AS383" i="7"/>
  <c r="AR383" i="7"/>
  <c r="AS382" i="7"/>
  <c r="AR382" i="7"/>
  <c r="AS381" i="7"/>
  <c r="AR381" i="7"/>
  <c r="AS380" i="7"/>
  <c r="AR380" i="7"/>
  <c r="AS379" i="7"/>
  <c r="AR379" i="7"/>
  <c r="AS378" i="7"/>
  <c r="AR378" i="7"/>
  <c r="AS377" i="7"/>
  <c r="AR377" i="7"/>
  <c r="AU377" i="7" s="1"/>
  <c r="AS376" i="7"/>
  <c r="AR376" i="7"/>
  <c r="AU376" i="7" s="1"/>
  <c r="AS375" i="7"/>
  <c r="AR375" i="7"/>
  <c r="AU375" i="7" s="1"/>
  <c r="AS374" i="7"/>
  <c r="AR374" i="7"/>
  <c r="AS373" i="7"/>
  <c r="AR373" i="7"/>
  <c r="AS372" i="7"/>
  <c r="AR372" i="7"/>
  <c r="AS371" i="7"/>
  <c r="AR371" i="7"/>
  <c r="AS370" i="7"/>
  <c r="AR370" i="7"/>
  <c r="AU370" i="7" s="1"/>
  <c r="AS369" i="7"/>
  <c r="AR369" i="7"/>
  <c r="AU369" i="7" s="1"/>
  <c r="AS368" i="7"/>
  <c r="AR368" i="7"/>
  <c r="AU368" i="7" s="1"/>
  <c r="AS367" i="7"/>
  <c r="AR367" i="7"/>
  <c r="AU367" i="7" s="1"/>
  <c r="AS366" i="7"/>
  <c r="AR366" i="7"/>
  <c r="AU366" i="7" s="1"/>
  <c r="AS365" i="7"/>
  <c r="AR365" i="7"/>
  <c r="AS364" i="7"/>
  <c r="AR364" i="7"/>
  <c r="AU364" i="7" s="1"/>
  <c r="AS363" i="7"/>
  <c r="AR363" i="7"/>
  <c r="AU363" i="7" s="1"/>
  <c r="AS362" i="7"/>
  <c r="AR362" i="7"/>
  <c r="AU362" i="7" s="1"/>
  <c r="AS361" i="7"/>
  <c r="AR361" i="7"/>
  <c r="AU361" i="7" s="1"/>
  <c r="AS360" i="7"/>
  <c r="AR360" i="7"/>
  <c r="AU360" i="7" s="1"/>
  <c r="AS359" i="7"/>
  <c r="AR359" i="7"/>
  <c r="AU359" i="7" s="1"/>
  <c r="AS358" i="7"/>
  <c r="AR358" i="7"/>
  <c r="AU358" i="7" s="1"/>
  <c r="AS357" i="7"/>
  <c r="AR357" i="7"/>
  <c r="AU357" i="7" s="1"/>
  <c r="AS356" i="7"/>
  <c r="AR356" i="7"/>
  <c r="AU356" i="7" s="1"/>
  <c r="AS355" i="7"/>
  <c r="AR355" i="7"/>
  <c r="AS354" i="7"/>
  <c r="AR354" i="7"/>
  <c r="AS353" i="7"/>
  <c r="AR353" i="7"/>
  <c r="AS352" i="7"/>
  <c r="AR352" i="7"/>
  <c r="AS351" i="7"/>
  <c r="AR351" i="7"/>
  <c r="AS350" i="7"/>
  <c r="AR350" i="7"/>
  <c r="AS349" i="7"/>
  <c r="AR349" i="7"/>
  <c r="AU349" i="7" s="1"/>
  <c r="AS348" i="7"/>
  <c r="AR348" i="7"/>
  <c r="AU348" i="7" s="1"/>
  <c r="AS347" i="7"/>
  <c r="AR347" i="7"/>
  <c r="AU347" i="7" s="1"/>
  <c r="AS346" i="7"/>
  <c r="AR346" i="7"/>
  <c r="AU346" i="7" s="1"/>
  <c r="AS345" i="7"/>
  <c r="AR345" i="7"/>
  <c r="AS344" i="7"/>
  <c r="AR344" i="7"/>
  <c r="AU344" i="7" s="1"/>
  <c r="AS343" i="7"/>
  <c r="AR343" i="7"/>
  <c r="AS342" i="7"/>
  <c r="AR342" i="7"/>
  <c r="AS341" i="7"/>
  <c r="AR341" i="7"/>
  <c r="AU341" i="7" s="1"/>
  <c r="AS340" i="7"/>
  <c r="AR340" i="7"/>
  <c r="AS339" i="7"/>
  <c r="AR339" i="7"/>
  <c r="AS338" i="7"/>
  <c r="AR338" i="7"/>
  <c r="AS337" i="7"/>
  <c r="AR337" i="7"/>
  <c r="AU337" i="7" s="1"/>
  <c r="AS336" i="7"/>
  <c r="AR336" i="7"/>
  <c r="AS335" i="7"/>
  <c r="AR335" i="7"/>
  <c r="AU335" i="7" s="1"/>
  <c r="AS334" i="7"/>
  <c r="AR334" i="7"/>
  <c r="AS333" i="7"/>
  <c r="AR333" i="7"/>
  <c r="AS332" i="7"/>
  <c r="AR332" i="7"/>
  <c r="AS331" i="7"/>
  <c r="AR331" i="7"/>
  <c r="AS330" i="7"/>
  <c r="AR330" i="7"/>
  <c r="AS329" i="7"/>
  <c r="AR329" i="7"/>
  <c r="AS328" i="7"/>
  <c r="AR328" i="7"/>
  <c r="AS327" i="7"/>
  <c r="AR327" i="7"/>
  <c r="AS326" i="7"/>
  <c r="AR326" i="7"/>
  <c r="AS325" i="7"/>
  <c r="AR325" i="7"/>
  <c r="AS324" i="7"/>
  <c r="AR324" i="7"/>
  <c r="AS323" i="7"/>
  <c r="AR323" i="7"/>
  <c r="AS322" i="7"/>
  <c r="AR322" i="7"/>
  <c r="AS321" i="7"/>
  <c r="AR321" i="7"/>
  <c r="AS320" i="7"/>
  <c r="AR320" i="7"/>
  <c r="AS319" i="7"/>
  <c r="AR319" i="7"/>
  <c r="AS318" i="7"/>
  <c r="AR318" i="7"/>
  <c r="AS317" i="7"/>
  <c r="AR317" i="7"/>
  <c r="AS316" i="7"/>
  <c r="AR316" i="7"/>
  <c r="AS315" i="7"/>
  <c r="AR315" i="7"/>
  <c r="AS314" i="7"/>
  <c r="AR314" i="7"/>
  <c r="AS313" i="7"/>
  <c r="AR313" i="7"/>
  <c r="AS312" i="7"/>
  <c r="AR312" i="7"/>
  <c r="AS311" i="7"/>
  <c r="AR311" i="7"/>
  <c r="AS310" i="7"/>
  <c r="AR310" i="7"/>
  <c r="AS309" i="7"/>
  <c r="AR309" i="7"/>
  <c r="AS308" i="7"/>
  <c r="AR308" i="7"/>
  <c r="AS307" i="7"/>
  <c r="AR307" i="7"/>
  <c r="AS306" i="7"/>
  <c r="AR306" i="7"/>
  <c r="AS305" i="7"/>
  <c r="AR305" i="7"/>
  <c r="AS304" i="7"/>
  <c r="AR304" i="7"/>
  <c r="AS303" i="7"/>
  <c r="AR303" i="7"/>
  <c r="AS302" i="7"/>
  <c r="AR302" i="7"/>
  <c r="AS301" i="7"/>
  <c r="AR301" i="7"/>
  <c r="AS300" i="7"/>
  <c r="AR300" i="7"/>
  <c r="AS299" i="7"/>
  <c r="AR299" i="7"/>
  <c r="AS298" i="7"/>
  <c r="AR298" i="7"/>
  <c r="AS297" i="7"/>
  <c r="AR297" i="7"/>
  <c r="AS296" i="7"/>
  <c r="AR296" i="7"/>
  <c r="AS295" i="7"/>
  <c r="AR295" i="7"/>
  <c r="AS294" i="7"/>
  <c r="AR294" i="7"/>
  <c r="AS293" i="7"/>
  <c r="AR293" i="7"/>
  <c r="AS292" i="7"/>
  <c r="AR292" i="7"/>
  <c r="AU292" i="7" s="1"/>
  <c r="AS291" i="7"/>
  <c r="AR291" i="7"/>
  <c r="AS290" i="7"/>
  <c r="AR290" i="7"/>
  <c r="AS289" i="7"/>
  <c r="AR289" i="7"/>
  <c r="AS288" i="7"/>
  <c r="AR288" i="7"/>
  <c r="AS287" i="7"/>
  <c r="AR287" i="7"/>
  <c r="AS286" i="7"/>
  <c r="AR286" i="7"/>
  <c r="AU286" i="7" s="1"/>
  <c r="AS285" i="7"/>
  <c r="AR285" i="7"/>
  <c r="AS284" i="7"/>
  <c r="AR284" i="7"/>
  <c r="AU284" i="7" s="1"/>
  <c r="AS283" i="7"/>
  <c r="AR283" i="7"/>
  <c r="AS282" i="7"/>
  <c r="AR282" i="7"/>
  <c r="AS281" i="7"/>
  <c r="AR281" i="7"/>
  <c r="AS280" i="7"/>
  <c r="AR280" i="7"/>
  <c r="AS279" i="7"/>
  <c r="AR279" i="7"/>
  <c r="AS278" i="7"/>
  <c r="AR278" i="7"/>
  <c r="AU278" i="7" s="1"/>
  <c r="AS277" i="7"/>
  <c r="AR277" i="7"/>
  <c r="AS276" i="7"/>
  <c r="AR276" i="7"/>
  <c r="AU276" i="7" s="1"/>
  <c r="AS275" i="7"/>
  <c r="AR275" i="7"/>
  <c r="AU275" i="7" s="1"/>
  <c r="AS274" i="7"/>
  <c r="AR274" i="7"/>
  <c r="AU274" i="7" s="1"/>
  <c r="AS273" i="7"/>
  <c r="AR273" i="7"/>
  <c r="AU273" i="7" s="1"/>
  <c r="AS272" i="7"/>
  <c r="AR272" i="7"/>
  <c r="AS271" i="7"/>
  <c r="AR271" i="7"/>
  <c r="AU271" i="7" s="1"/>
  <c r="AS270" i="7"/>
  <c r="AR270" i="7"/>
  <c r="AU270" i="7" s="1"/>
  <c r="AS269" i="7"/>
  <c r="AR269" i="7"/>
  <c r="AS268" i="7"/>
  <c r="AR268" i="7"/>
  <c r="AU268" i="7" s="1"/>
  <c r="AS267" i="7"/>
  <c r="AR267" i="7"/>
  <c r="AU267" i="7" s="1"/>
  <c r="AS266" i="7"/>
  <c r="AR266" i="7"/>
  <c r="AU266" i="7" s="1"/>
  <c r="AS265" i="7"/>
  <c r="AR265" i="7"/>
  <c r="AU265" i="7" s="1"/>
  <c r="AS264" i="7"/>
  <c r="AR264" i="7"/>
  <c r="AS263" i="7"/>
  <c r="AR263" i="7"/>
  <c r="AU263" i="7" s="1"/>
  <c r="AS262" i="7"/>
  <c r="AR262" i="7"/>
  <c r="AU262" i="7" s="1"/>
  <c r="AS261" i="7"/>
  <c r="AR261" i="7"/>
  <c r="AS260" i="7"/>
  <c r="AR260" i="7"/>
  <c r="AU260" i="7" s="1"/>
  <c r="AS259" i="7"/>
  <c r="AR259" i="7"/>
  <c r="AU259" i="7" s="1"/>
  <c r="AS258" i="7"/>
  <c r="AR258" i="7"/>
  <c r="AU258" i="7" s="1"/>
  <c r="AS257" i="7"/>
  <c r="AR257" i="7"/>
  <c r="AU257" i="7" s="1"/>
  <c r="AS256" i="7"/>
  <c r="AR256" i="7"/>
  <c r="AS255" i="7"/>
  <c r="AR255" i="7"/>
  <c r="AU255" i="7" s="1"/>
  <c r="AS254" i="7"/>
  <c r="AR254" i="7"/>
  <c r="AS253" i="7"/>
  <c r="AR253" i="7"/>
  <c r="AU253" i="7" s="1"/>
  <c r="AS252" i="7"/>
  <c r="AR252" i="7"/>
  <c r="AU252" i="7" s="1"/>
  <c r="AS251" i="7"/>
  <c r="AR251" i="7"/>
  <c r="AU251" i="7" s="1"/>
  <c r="AS250" i="7"/>
  <c r="AR250" i="7"/>
  <c r="AU250" i="7" s="1"/>
  <c r="AS249" i="7"/>
  <c r="AR249" i="7"/>
  <c r="AU249" i="7" s="1"/>
  <c r="AS248" i="7"/>
  <c r="AR248" i="7"/>
  <c r="AU248" i="7" s="1"/>
  <c r="AS247" i="7"/>
  <c r="AR247" i="7"/>
  <c r="AS246" i="7"/>
  <c r="AR246" i="7"/>
  <c r="AS245" i="7"/>
  <c r="AR245" i="7"/>
  <c r="AS244" i="7"/>
  <c r="AR244" i="7"/>
  <c r="AU244" i="7" s="1"/>
  <c r="AS243" i="7"/>
  <c r="AR243" i="7"/>
  <c r="AU243" i="7" s="1"/>
  <c r="AS242" i="7"/>
  <c r="AR242" i="7"/>
  <c r="AU242" i="7" s="1"/>
  <c r="AS241" i="7"/>
  <c r="AR241" i="7"/>
  <c r="AU241" i="7" s="1"/>
  <c r="AS240" i="7"/>
  <c r="AR240" i="7"/>
  <c r="AS239" i="7"/>
  <c r="AR239" i="7"/>
  <c r="AU239" i="7" s="1"/>
  <c r="AS238" i="7"/>
  <c r="AR238" i="7"/>
  <c r="AS237" i="7"/>
  <c r="AR237" i="7"/>
  <c r="AS236" i="7"/>
  <c r="AR236" i="7"/>
  <c r="AS235" i="7"/>
  <c r="AR235" i="7"/>
  <c r="AS234" i="7"/>
  <c r="AR234" i="7"/>
  <c r="AS233" i="7"/>
  <c r="AR233" i="7"/>
  <c r="AU233" i="7" s="1"/>
  <c r="AS232" i="7"/>
  <c r="AR232" i="7"/>
  <c r="AS231" i="7"/>
  <c r="AR231" i="7"/>
  <c r="AS230" i="7"/>
  <c r="AR230" i="7"/>
  <c r="AU230" i="7" s="1"/>
  <c r="AS229" i="7"/>
  <c r="AR229" i="7"/>
  <c r="AS228" i="7"/>
  <c r="AR228" i="7"/>
  <c r="AS227" i="7"/>
  <c r="AR227" i="7"/>
  <c r="AS226" i="7"/>
  <c r="AR226" i="7"/>
  <c r="AS225" i="7"/>
  <c r="AR225" i="7"/>
  <c r="AU225" i="7" s="1"/>
  <c r="AS224" i="7"/>
  <c r="AR224" i="7"/>
  <c r="AS223" i="7"/>
  <c r="AR223" i="7"/>
  <c r="AU223" i="7" s="1"/>
  <c r="AS222" i="7"/>
  <c r="AR222" i="7"/>
  <c r="AS221" i="7"/>
  <c r="AR221" i="7"/>
  <c r="AU221" i="7" s="1"/>
  <c r="AS220" i="7"/>
  <c r="AR220" i="7"/>
  <c r="AS219" i="7"/>
  <c r="AR219" i="7"/>
  <c r="AS218" i="7"/>
  <c r="AR218" i="7"/>
  <c r="AS217" i="7"/>
  <c r="AR217" i="7"/>
  <c r="AS216" i="7"/>
  <c r="AR216" i="7"/>
  <c r="AS215" i="7"/>
  <c r="AR215" i="7"/>
  <c r="AS214" i="7"/>
  <c r="AR214" i="7"/>
  <c r="AU214" i="7" s="1"/>
  <c r="AS213" i="7"/>
  <c r="AR213" i="7"/>
  <c r="AS212" i="7"/>
  <c r="AR212" i="7"/>
  <c r="AU212" i="7" s="1"/>
  <c r="AS211" i="7"/>
  <c r="AR211" i="7"/>
  <c r="AU211" i="7" s="1"/>
  <c r="AS210" i="7"/>
  <c r="AR210" i="7"/>
  <c r="AU210" i="7" s="1"/>
  <c r="AS209" i="7"/>
  <c r="AR209" i="7"/>
  <c r="AU209" i="7" s="1"/>
  <c r="AS208" i="7"/>
  <c r="AR208" i="7"/>
  <c r="AS207" i="7"/>
  <c r="AR207" i="7"/>
  <c r="AS206" i="7"/>
  <c r="AR206" i="7"/>
  <c r="AS205" i="7"/>
  <c r="AR205" i="7"/>
  <c r="AS204" i="7"/>
  <c r="AR204" i="7"/>
  <c r="AS203" i="7"/>
  <c r="AR203" i="7"/>
  <c r="AS202" i="7"/>
  <c r="AR202" i="7"/>
  <c r="AS201" i="7"/>
  <c r="AR201" i="7"/>
  <c r="AS200" i="7"/>
  <c r="AR200" i="7"/>
  <c r="AS199" i="7"/>
  <c r="AR199" i="7"/>
  <c r="AS198" i="7"/>
  <c r="AR198" i="7"/>
  <c r="AU198" i="7" s="1"/>
  <c r="AS197" i="7"/>
  <c r="AR197" i="7"/>
  <c r="AS196" i="7"/>
  <c r="AR196" i="7"/>
  <c r="AS195" i="7"/>
  <c r="AR195" i="7"/>
  <c r="AS194" i="7"/>
  <c r="AR194" i="7"/>
  <c r="AS193" i="7"/>
  <c r="AR193" i="7"/>
  <c r="AS192" i="7"/>
  <c r="AR192" i="7"/>
  <c r="AS191" i="7"/>
  <c r="AR191" i="7"/>
  <c r="AS190" i="7"/>
  <c r="AR190" i="7"/>
  <c r="AS189" i="7"/>
  <c r="AR189" i="7"/>
  <c r="AS188" i="7"/>
  <c r="AR188" i="7"/>
  <c r="AS187" i="7"/>
  <c r="AR187" i="7"/>
  <c r="AU187" i="7" s="1"/>
  <c r="AS186" i="7"/>
  <c r="AR186" i="7"/>
  <c r="AS185" i="7"/>
  <c r="AR185" i="7"/>
  <c r="AU185" i="7" s="1"/>
  <c r="AS184" i="7"/>
  <c r="AR184" i="7"/>
  <c r="AS183" i="7"/>
  <c r="AR183" i="7"/>
  <c r="AS182" i="7"/>
  <c r="AR182" i="7"/>
  <c r="AS181" i="7"/>
  <c r="AR181" i="7"/>
  <c r="AS180" i="7"/>
  <c r="AR180" i="7"/>
  <c r="AS179" i="7"/>
  <c r="AR179" i="7"/>
  <c r="AS178" i="7"/>
  <c r="AR178" i="7"/>
  <c r="AS177" i="7"/>
  <c r="AR177" i="7"/>
  <c r="AS176" i="7"/>
  <c r="AR176" i="7"/>
  <c r="AS175" i="7"/>
  <c r="AR175" i="7"/>
  <c r="AS174" i="7"/>
  <c r="AR174" i="7"/>
  <c r="AS173" i="7"/>
  <c r="AR173" i="7"/>
  <c r="AS172" i="7"/>
  <c r="AR172" i="7"/>
  <c r="AS171" i="7"/>
  <c r="AR171" i="7"/>
  <c r="AS170" i="7"/>
  <c r="AR170" i="7"/>
  <c r="AS169" i="7"/>
  <c r="AR169" i="7"/>
  <c r="AS168" i="7"/>
  <c r="AR168" i="7"/>
  <c r="AS167" i="7"/>
  <c r="AR167" i="7"/>
  <c r="AS166" i="7"/>
  <c r="AR166" i="7"/>
  <c r="AS165" i="7"/>
  <c r="AR165" i="7"/>
  <c r="AU165" i="7" s="1"/>
  <c r="AS164" i="7"/>
  <c r="AR164" i="7"/>
  <c r="AS163" i="7"/>
  <c r="AR163" i="7"/>
  <c r="AU163" i="7" s="1"/>
  <c r="AS162" i="7"/>
  <c r="AR162" i="7"/>
  <c r="AS161" i="7"/>
  <c r="AR161" i="7"/>
  <c r="AS160" i="7"/>
  <c r="AR160" i="7"/>
  <c r="AS159" i="7"/>
  <c r="AR159" i="7"/>
  <c r="AS158" i="7"/>
  <c r="AR158" i="7"/>
  <c r="AS157" i="7"/>
  <c r="AR157" i="7"/>
  <c r="AS156" i="7"/>
  <c r="AR156" i="7"/>
  <c r="AS155" i="7"/>
  <c r="AR155" i="7"/>
  <c r="AS154" i="7"/>
  <c r="AR154" i="7"/>
  <c r="AS153" i="7"/>
  <c r="AR153" i="7"/>
  <c r="AU153" i="7" s="1"/>
  <c r="AS152" i="7"/>
  <c r="AR152" i="7"/>
  <c r="AS151" i="7"/>
  <c r="AR151" i="7"/>
  <c r="AS150" i="7"/>
  <c r="AR150" i="7"/>
  <c r="AS149" i="7"/>
  <c r="AR149" i="7"/>
  <c r="AS148" i="7"/>
  <c r="AR148" i="7"/>
  <c r="AS147" i="7"/>
  <c r="AR147" i="7"/>
  <c r="AS146" i="7"/>
  <c r="AR146" i="7"/>
  <c r="AS145" i="7"/>
  <c r="AR145" i="7"/>
  <c r="AS144" i="7"/>
  <c r="AR144" i="7"/>
  <c r="AS143" i="7"/>
  <c r="AR143" i="7"/>
  <c r="AS142" i="7"/>
  <c r="AR142" i="7"/>
  <c r="AS141" i="7"/>
  <c r="AR141" i="7"/>
  <c r="AS140" i="7"/>
  <c r="AR140" i="7"/>
  <c r="AS139" i="7"/>
  <c r="AR139" i="7"/>
  <c r="AS138" i="7"/>
  <c r="AR138" i="7"/>
  <c r="AS137" i="7"/>
  <c r="AR137" i="7"/>
  <c r="AS136" i="7"/>
  <c r="AR136" i="7"/>
  <c r="AS135" i="7"/>
  <c r="AR135" i="7"/>
  <c r="AS134" i="7"/>
  <c r="AR134" i="7"/>
  <c r="AS133" i="7"/>
  <c r="AR133" i="7"/>
  <c r="AS132" i="7"/>
  <c r="AR132" i="7"/>
  <c r="AS131" i="7"/>
  <c r="AR131" i="7"/>
  <c r="AS130" i="7"/>
  <c r="AR130" i="7"/>
  <c r="AS129" i="7"/>
  <c r="AR129" i="7"/>
  <c r="AS128" i="7"/>
  <c r="AR128" i="7"/>
  <c r="AS127" i="7"/>
  <c r="AR127" i="7"/>
  <c r="AS126" i="7"/>
  <c r="AR126" i="7"/>
  <c r="AS125" i="7"/>
  <c r="AR125" i="7"/>
  <c r="AS124" i="7"/>
  <c r="AR124" i="7"/>
  <c r="AS123" i="7"/>
  <c r="AR123" i="7"/>
  <c r="AS122" i="7"/>
  <c r="AR122" i="7"/>
  <c r="AS121" i="7"/>
  <c r="AR121" i="7"/>
  <c r="AS120" i="7"/>
  <c r="AR120" i="7"/>
  <c r="AS119" i="7"/>
  <c r="AR119" i="7"/>
  <c r="AS118" i="7"/>
  <c r="AR118" i="7"/>
  <c r="AS117" i="7"/>
  <c r="AR117" i="7"/>
  <c r="AS116" i="7"/>
  <c r="AR116" i="7"/>
  <c r="AS115" i="7"/>
  <c r="AR115" i="7"/>
  <c r="AS114" i="7"/>
  <c r="AR114" i="7"/>
  <c r="AS113" i="7"/>
  <c r="AR113" i="7"/>
  <c r="AS112" i="7"/>
  <c r="AR112" i="7"/>
  <c r="AS111" i="7"/>
  <c r="AR111" i="7"/>
  <c r="AU111" i="7" s="1"/>
  <c r="AS110" i="7"/>
  <c r="AR110" i="7"/>
  <c r="AS109" i="7"/>
  <c r="AR109" i="7"/>
  <c r="AS108" i="7"/>
  <c r="AR108" i="7"/>
  <c r="AS107" i="7"/>
  <c r="AR107" i="7"/>
  <c r="AS106" i="7"/>
  <c r="AR106" i="7"/>
  <c r="AS105" i="7"/>
  <c r="AR105" i="7"/>
  <c r="AS104" i="7"/>
  <c r="AR104" i="7"/>
  <c r="AS103" i="7"/>
  <c r="AR103" i="7"/>
  <c r="AS102" i="7"/>
  <c r="AR102" i="7"/>
  <c r="AS101" i="7"/>
  <c r="AR101" i="7"/>
  <c r="AS100" i="7"/>
  <c r="AR100" i="7"/>
  <c r="AS99" i="7"/>
  <c r="AR99" i="7"/>
  <c r="AS98" i="7"/>
  <c r="AR98" i="7"/>
  <c r="AS97" i="7"/>
  <c r="AR97" i="7"/>
  <c r="AS96" i="7"/>
  <c r="AR96" i="7"/>
  <c r="AS95" i="7"/>
  <c r="AR95" i="7"/>
  <c r="AS94" i="7"/>
  <c r="AR94" i="7"/>
  <c r="AS93" i="7"/>
  <c r="AR93" i="7"/>
  <c r="AS92" i="7"/>
  <c r="AR92" i="7"/>
  <c r="AS91" i="7"/>
  <c r="AR91" i="7"/>
  <c r="AS90" i="7"/>
  <c r="AR90" i="7"/>
  <c r="AU90" i="7" s="1"/>
  <c r="AS89" i="7"/>
  <c r="AR89" i="7"/>
  <c r="AS88" i="7"/>
  <c r="AR88" i="7"/>
  <c r="AU88" i="7" s="1"/>
  <c r="AS87" i="7"/>
  <c r="AR87" i="7"/>
  <c r="AS86" i="7"/>
  <c r="AR86" i="7"/>
  <c r="AS85" i="7"/>
  <c r="AR85" i="7"/>
  <c r="AS84" i="7"/>
  <c r="AR84" i="7"/>
  <c r="AU84" i="7" s="1"/>
  <c r="AS83" i="7"/>
  <c r="AR83" i="7"/>
  <c r="AS82" i="7"/>
  <c r="AR82" i="7"/>
  <c r="AS81" i="7"/>
  <c r="AR81" i="7"/>
  <c r="AS80" i="7"/>
  <c r="AR80" i="7"/>
  <c r="AS79" i="7"/>
  <c r="AR79" i="7"/>
  <c r="AU79" i="7" s="1"/>
  <c r="AS78" i="7"/>
  <c r="AR78" i="7"/>
  <c r="AU78" i="7" s="1"/>
  <c r="AS77" i="7"/>
  <c r="AR77" i="7"/>
  <c r="AS76" i="7"/>
  <c r="AR76" i="7"/>
  <c r="AS75" i="7"/>
  <c r="AR75" i="7"/>
  <c r="AS74" i="7"/>
  <c r="AR74" i="7"/>
  <c r="AU74" i="7" s="1"/>
  <c r="AS73" i="7"/>
  <c r="AR73" i="7"/>
  <c r="AU73" i="7" s="1"/>
  <c r="AS72" i="7"/>
  <c r="AR72" i="7"/>
  <c r="AU72" i="7" s="1"/>
  <c r="AS71" i="7"/>
  <c r="AR71" i="7"/>
  <c r="AU71" i="7" s="1"/>
  <c r="AS70" i="7"/>
  <c r="AR70" i="7"/>
  <c r="AU70" i="7" s="1"/>
  <c r="AS69" i="7"/>
  <c r="AR69" i="7"/>
  <c r="AS68" i="7"/>
  <c r="AR68" i="7"/>
  <c r="AS67" i="7"/>
  <c r="AR67" i="7"/>
  <c r="AS66" i="7"/>
  <c r="AR66" i="7"/>
  <c r="AS65" i="7"/>
  <c r="AR65" i="7"/>
  <c r="AU65" i="7" s="1"/>
  <c r="AS64" i="7"/>
  <c r="AR64" i="7"/>
  <c r="AU64" i="7" s="1"/>
  <c r="AS63" i="7"/>
  <c r="AR63" i="7"/>
  <c r="AU63" i="7" s="1"/>
  <c r="AS62" i="7"/>
  <c r="AR62" i="7"/>
  <c r="AU62" i="7" s="1"/>
  <c r="AS61" i="7"/>
  <c r="AR61" i="7"/>
  <c r="AU61" i="7" s="1"/>
  <c r="AS60" i="7"/>
  <c r="AR60" i="7"/>
  <c r="AS59" i="7"/>
  <c r="AR59" i="7"/>
  <c r="AS58" i="7"/>
  <c r="AR58" i="7"/>
  <c r="AS57" i="7"/>
  <c r="AR57" i="7"/>
  <c r="AU57" i="7" s="1"/>
  <c r="AS56" i="7"/>
  <c r="AR56" i="7"/>
  <c r="AS55" i="7"/>
  <c r="AR55" i="7"/>
  <c r="AS54" i="7"/>
  <c r="AR54" i="7"/>
  <c r="AS53" i="7"/>
  <c r="AR53" i="7"/>
  <c r="AS52" i="7"/>
  <c r="AR52" i="7"/>
  <c r="AS51" i="7"/>
  <c r="AR51" i="7"/>
  <c r="AS50" i="7"/>
  <c r="AR50" i="7"/>
  <c r="AU50" i="7" s="1"/>
  <c r="AS49" i="7"/>
  <c r="AR49" i="7"/>
  <c r="AS48" i="7"/>
  <c r="AR48" i="7"/>
  <c r="AS47" i="7"/>
  <c r="AR47" i="7"/>
  <c r="AS46" i="7"/>
  <c r="AR46" i="7"/>
  <c r="AU46" i="7" s="1"/>
  <c r="AS45" i="7"/>
  <c r="AR45" i="7"/>
  <c r="AS44" i="7"/>
  <c r="AR44" i="7"/>
  <c r="AU44" i="7" s="1"/>
  <c r="AS43" i="7"/>
  <c r="AR43" i="7"/>
  <c r="AS42" i="7"/>
  <c r="AR42" i="7"/>
  <c r="AS41" i="7"/>
  <c r="AR41" i="7"/>
  <c r="AS40" i="7"/>
  <c r="AR40" i="7"/>
  <c r="AS39" i="7"/>
  <c r="AR39" i="7"/>
  <c r="U38" i="7"/>
  <c r="AS38" i="7" s="1"/>
  <c r="T38" i="7"/>
  <c r="AR38" i="7" s="1"/>
  <c r="U37" i="7"/>
  <c r="AS37" i="7" s="1"/>
  <c r="T37" i="7"/>
  <c r="AR37" i="7" s="1"/>
  <c r="AS36" i="7"/>
  <c r="AR36" i="7"/>
  <c r="AS35" i="7"/>
  <c r="AR35" i="7"/>
  <c r="AS34" i="7"/>
  <c r="AR34" i="7"/>
  <c r="AS33" i="7"/>
  <c r="AR33" i="7"/>
  <c r="AS32" i="7"/>
  <c r="AR32" i="7"/>
  <c r="AS31" i="7"/>
  <c r="AR31" i="7"/>
  <c r="AS30" i="7"/>
  <c r="AR30" i="7"/>
  <c r="AU30" i="7" s="1"/>
  <c r="AS29" i="7"/>
  <c r="AR29" i="7"/>
  <c r="AS28" i="7"/>
  <c r="AR28" i="7"/>
  <c r="AS27" i="7"/>
  <c r="AR27" i="7"/>
  <c r="AS26" i="7"/>
  <c r="AR26" i="7"/>
  <c r="AS25" i="7"/>
  <c r="AR25" i="7"/>
  <c r="AS24" i="7"/>
  <c r="AR24" i="7"/>
  <c r="AS23" i="7"/>
  <c r="AR23" i="7"/>
  <c r="AS22" i="7"/>
  <c r="AR22" i="7"/>
  <c r="AS21" i="7"/>
  <c r="AR21" i="7"/>
  <c r="AS20" i="7"/>
  <c r="AR20" i="7"/>
  <c r="AS19" i="7"/>
  <c r="AR19" i="7"/>
  <c r="AS18" i="7"/>
  <c r="AR18" i="7"/>
  <c r="AS17" i="7"/>
  <c r="AR17" i="7"/>
  <c r="AS16" i="7"/>
  <c r="AR16" i="7"/>
  <c r="AU16" i="7" s="1"/>
  <c r="AS15" i="7"/>
  <c r="AR15" i="7"/>
  <c r="AS14" i="7"/>
  <c r="AR14" i="7"/>
  <c r="AS13" i="7"/>
  <c r="AR13" i="7"/>
  <c r="AS12" i="7"/>
  <c r="AR12" i="7"/>
  <c r="AS11" i="7"/>
  <c r="AR11" i="7"/>
  <c r="AU11" i="7" s="1"/>
  <c r="AS10" i="7"/>
  <c r="AR10" i="7"/>
  <c r="AS9" i="7"/>
  <c r="AR9" i="7"/>
  <c r="AU9" i="7" s="1"/>
  <c r="AS8" i="7"/>
  <c r="AR8" i="7"/>
  <c r="AS7" i="7"/>
  <c r="AR7" i="7"/>
  <c r="AU7" i="7" s="1"/>
  <c r="AS6" i="7"/>
  <c r="AR6" i="7"/>
  <c r="AS5" i="7"/>
  <c r="AR5" i="7"/>
  <c r="AS4" i="7"/>
  <c r="AR4" i="7"/>
  <c r="AT429" i="7" l="1"/>
  <c r="AU429" i="7" s="1"/>
  <c r="AT537" i="7"/>
  <c r="AU537" i="7" s="1"/>
  <c r="AT546" i="7"/>
  <c r="AU546" i="7" s="1"/>
  <c r="AT440" i="7"/>
  <c r="AU440" i="7" s="1"/>
  <c r="AT542" i="7"/>
  <c r="AU542" i="7" s="1"/>
  <c r="AR597" i="7"/>
  <c r="AU597" i="7" s="1"/>
  <c r="AT541" i="7"/>
  <c r="AU541" i="7" s="1"/>
  <c r="AT593" i="7"/>
  <c r="AU593" i="7" s="1"/>
  <c r="AT618" i="7"/>
  <c r="AU618" i="7" s="1"/>
  <c r="AT374" i="7"/>
  <c r="AU374" i="7" s="1"/>
  <c r="AT382" i="7"/>
  <c r="AU382" i="7" s="1"/>
  <c r="AT394" i="7"/>
  <c r="AU394" i="7" s="1"/>
  <c r="AT414" i="7"/>
  <c r="AU414" i="7" s="1"/>
  <c r="AT419" i="7"/>
  <c r="AU419" i="7" s="1"/>
  <c r="AT12" i="7"/>
  <c r="AU12" i="7" s="1"/>
  <c r="AT411" i="7"/>
  <c r="AU411" i="7" s="1"/>
  <c r="AT89" i="7"/>
  <c r="AU89" i="7" s="1"/>
  <c r="AT97" i="7"/>
  <c r="AU97" i="7" s="1"/>
  <c r="AT105" i="7"/>
  <c r="AU105" i="7" s="1"/>
  <c r="AT113" i="7"/>
  <c r="AU113" i="7" s="1"/>
  <c r="AT189" i="7"/>
  <c r="AT201" i="7"/>
  <c r="AT229" i="7"/>
  <c r="AU229" i="7" s="1"/>
  <c r="AT237" i="7"/>
  <c r="AT281" i="7"/>
  <c r="AU281" i="7" s="1"/>
  <c r="AT297" i="7"/>
  <c r="AU297" i="7" s="1"/>
  <c r="AT301" i="7"/>
  <c r="AU301" i="7" s="1"/>
  <c r="AT362" i="7"/>
  <c r="AT15" i="7"/>
  <c r="AU15" i="7" s="1"/>
  <c r="AT27" i="7"/>
  <c r="AU27" i="7" s="1"/>
  <c r="AT91" i="7"/>
  <c r="AU91" i="7" s="1"/>
  <c r="AT119" i="7"/>
  <c r="AU119" i="7" s="1"/>
  <c r="AT123" i="7"/>
  <c r="AU123" i="7" s="1"/>
  <c r="AT147" i="7"/>
  <c r="AU147" i="7" s="1"/>
  <c r="AT155" i="7"/>
  <c r="AU155" i="7" s="1"/>
  <c r="AT175" i="7"/>
  <c r="AU175" i="7" s="1"/>
  <c r="AT179" i="7"/>
  <c r="AU179" i="7" s="1"/>
  <c r="AT279" i="7"/>
  <c r="AU279" i="7" s="1"/>
  <c r="AT287" i="7"/>
  <c r="AU287" i="7" s="1"/>
  <c r="AT291" i="7"/>
  <c r="AU291" i="7" s="1"/>
  <c r="AT323" i="7"/>
  <c r="AU323" i="7" s="1"/>
  <c r="AT327" i="7"/>
  <c r="AU327" i="7" s="1"/>
  <c r="AT343" i="7"/>
  <c r="AU343" i="7" s="1"/>
  <c r="AT274" i="7"/>
  <c r="AT63" i="7"/>
  <c r="AT75" i="7"/>
  <c r="AU75" i="7" s="1"/>
  <c r="AT68" i="7"/>
  <c r="AU68" i="7" s="1"/>
  <c r="AT22" i="7"/>
  <c r="AU22" i="7" s="1"/>
  <c r="AT54" i="7"/>
  <c r="AU54" i="7" s="1"/>
  <c r="AT365" i="7"/>
  <c r="AU365" i="7" s="1"/>
  <c r="AT369" i="7"/>
  <c r="AT401" i="7"/>
  <c r="AT130" i="7"/>
  <c r="AU130" i="7" s="1"/>
  <c r="AT162" i="7"/>
  <c r="AU162" i="7" s="1"/>
  <c r="AT178" i="7"/>
  <c r="AU178" i="7" s="1"/>
  <c r="AT190" i="7"/>
  <c r="AU190" i="7" s="1"/>
  <c r="AT381" i="7"/>
  <c r="AU381" i="7" s="1"/>
  <c r="AT398" i="7"/>
  <c r="AU398" i="7" s="1"/>
  <c r="AT502" i="7"/>
  <c r="AU502" i="7" s="1"/>
  <c r="AT96" i="7"/>
  <c r="AU96" i="7" s="1"/>
  <c r="AT104" i="7"/>
  <c r="AU104" i="7" s="1"/>
  <c r="AT116" i="7"/>
  <c r="AU116" i="7" s="1"/>
  <c r="AT124" i="7"/>
  <c r="AU124" i="7" s="1"/>
  <c r="AT132" i="7"/>
  <c r="AU132" i="7" s="1"/>
  <c r="AT136" i="7"/>
  <c r="AU136" i="7" s="1"/>
  <c r="AT156" i="7"/>
  <c r="AU156" i="7" s="1"/>
  <c r="AT236" i="7"/>
  <c r="AU236" i="7" s="1"/>
  <c r="AT475" i="7"/>
  <c r="AU475" i="7" s="1"/>
  <c r="AT499" i="7"/>
  <c r="AU499" i="7" s="1"/>
  <c r="AT539" i="7"/>
  <c r="AU539" i="7" s="1"/>
  <c r="AT547" i="7"/>
  <c r="AU547" i="7" s="1"/>
  <c r="AT219" i="7"/>
  <c r="AU219" i="7" s="1"/>
  <c r="AT402" i="7"/>
  <c r="AT434" i="7"/>
  <c r="AU434" i="7" s="1"/>
  <c r="AT486" i="7"/>
  <c r="AU486" i="7" s="1"/>
  <c r="AT494" i="7"/>
  <c r="AU494" i="7" s="1"/>
  <c r="AT526" i="7"/>
  <c r="AT69" i="7"/>
  <c r="AU69" i="7" s="1"/>
  <c r="AT203" i="7"/>
  <c r="AU203" i="7" s="1"/>
  <c r="AT117" i="7"/>
  <c r="AU117" i="7" s="1"/>
  <c r="AT137" i="7"/>
  <c r="AU137" i="7" s="1"/>
  <c r="AT392" i="7"/>
  <c r="AT504" i="7"/>
  <c r="AT83" i="7"/>
  <c r="AU83" i="7" s="1"/>
  <c r="AT79" i="7"/>
  <c r="AT251" i="7"/>
  <c r="AT4" i="7"/>
  <c r="AU4" i="7" s="1"/>
  <c r="AT359" i="7"/>
  <c r="AT420" i="7"/>
  <c r="AU420" i="7" s="1"/>
  <c r="AT45" i="7"/>
  <c r="AU45" i="7" s="1"/>
  <c r="AU189" i="7"/>
  <c r="AT88" i="7"/>
  <c r="AT131" i="7"/>
  <c r="AU131" i="7" s="1"/>
  <c r="AT143" i="7"/>
  <c r="AU143" i="7" s="1"/>
  <c r="AT308" i="7"/>
  <c r="AU308" i="7" s="1"/>
  <c r="AT340" i="7"/>
  <c r="AU340" i="7" s="1"/>
  <c r="AT352" i="7"/>
  <c r="AU352" i="7" s="1"/>
  <c r="AT390" i="7"/>
  <c r="AT406" i="7"/>
  <c r="AU406" i="7" s="1"/>
  <c r="AT410" i="7"/>
  <c r="AU410" i="7" s="1"/>
  <c r="AT421" i="7"/>
  <c r="AT492" i="7"/>
  <c r="AU492" i="7" s="1"/>
  <c r="AT496" i="7"/>
  <c r="AU496" i="7" s="1"/>
  <c r="AT500" i="7"/>
  <c r="AU500" i="7" s="1"/>
  <c r="AT516" i="7"/>
  <c r="AU516" i="7" s="1"/>
  <c r="AT520" i="7"/>
  <c r="AU520" i="7" s="1"/>
  <c r="AT531" i="7"/>
  <c r="AT614" i="7"/>
  <c r="AT95" i="7"/>
  <c r="AU95" i="7" s="1"/>
  <c r="AT61" i="7"/>
  <c r="AT217" i="7"/>
  <c r="AU217" i="7" s="1"/>
  <c r="AT233" i="7"/>
  <c r="AT424" i="7"/>
  <c r="AU424" i="7" s="1"/>
  <c r="AT364" i="7"/>
  <c r="AT20" i="7"/>
  <c r="AU20" i="7" s="1"/>
  <c r="AT32" i="7"/>
  <c r="AU32" i="7" s="1"/>
  <c r="AT36" i="7"/>
  <c r="AU36" i="7" s="1"/>
  <c r="AT39" i="7"/>
  <c r="AU39" i="7" s="1"/>
  <c r="AT43" i="7"/>
  <c r="AU43" i="7" s="1"/>
  <c r="AT47" i="7"/>
  <c r="AU47" i="7" s="1"/>
  <c r="AT55" i="7"/>
  <c r="AU55" i="7" s="1"/>
  <c r="AT59" i="7"/>
  <c r="AU59" i="7" s="1"/>
  <c r="AT199" i="7"/>
  <c r="AU199" i="7" s="1"/>
  <c r="AT321" i="7"/>
  <c r="AU321" i="7" s="1"/>
  <c r="AT391" i="7"/>
  <c r="AT445" i="7"/>
  <c r="AT461" i="7"/>
  <c r="AU461" i="7" s="1"/>
  <c r="AT473" i="7"/>
  <c r="AU473" i="7" s="1"/>
  <c r="AT481" i="7"/>
  <c r="AT489" i="7"/>
  <c r="AU489" i="7" s="1"/>
  <c r="AT493" i="7"/>
  <c r="AU493" i="7" s="1"/>
  <c r="AT497" i="7"/>
  <c r="AU497" i="7" s="1"/>
  <c r="AU614" i="7"/>
  <c r="AT416" i="7"/>
  <c r="AU416" i="7" s="1"/>
  <c r="AT7" i="7"/>
  <c r="AT53" i="7"/>
  <c r="AU53" i="7" s="1"/>
  <c r="AT436" i="7"/>
  <c r="AT120" i="7"/>
  <c r="AU120" i="7" s="1"/>
  <c r="AT163" i="7"/>
  <c r="AT198" i="7"/>
  <c r="AT226" i="7"/>
  <c r="AU226" i="7" s="1"/>
  <c r="AT368" i="7"/>
  <c r="AT94" i="7"/>
  <c r="AU94" i="7" s="1"/>
  <c r="AT110" i="7"/>
  <c r="AU110" i="7" s="1"/>
  <c r="AT145" i="7"/>
  <c r="AU145" i="7" s="1"/>
  <c r="AT149" i="7"/>
  <c r="AU149" i="7" s="1"/>
  <c r="AT157" i="7"/>
  <c r="AU157" i="7" s="1"/>
  <c r="AT161" i="7"/>
  <c r="AU161" i="7" s="1"/>
  <c r="AT184" i="7"/>
  <c r="AU184" i="7" s="1"/>
  <c r="AT350" i="7"/>
  <c r="AU350" i="7" s="1"/>
  <c r="AT395" i="7"/>
  <c r="AT438" i="7"/>
  <c r="AT466" i="7"/>
  <c r="AU466" i="7" s="1"/>
  <c r="AT540" i="7"/>
  <c r="AU540" i="7" s="1"/>
  <c r="AT544" i="7"/>
  <c r="AU544" i="7" s="1"/>
  <c r="AT591" i="7"/>
  <c r="AT111" i="7"/>
  <c r="AT412" i="7"/>
  <c r="AU412" i="7" s="1"/>
  <c r="AT439" i="7"/>
  <c r="AU439" i="7" s="1"/>
  <c r="AT447" i="7"/>
  <c r="AT13" i="7"/>
  <c r="AU13" i="7" s="1"/>
  <c r="AT21" i="7"/>
  <c r="AU21" i="7" s="1"/>
  <c r="AT25" i="7"/>
  <c r="AU25" i="7" s="1"/>
  <c r="AT29" i="7"/>
  <c r="AU29" i="7" s="1"/>
  <c r="AT48" i="7"/>
  <c r="AU48" i="7" s="1"/>
  <c r="AT52" i="7"/>
  <c r="AU52" i="7" s="1"/>
  <c r="AT56" i="7"/>
  <c r="AU56" i="7" s="1"/>
  <c r="AT87" i="7"/>
  <c r="AU87" i="7" s="1"/>
  <c r="AT114" i="7"/>
  <c r="AU114" i="7" s="1"/>
  <c r="AT122" i="7"/>
  <c r="AU122" i="7" s="1"/>
  <c r="AT169" i="7"/>
  <c r="AU169" i="7" s="1"/>
  <c r="AT173" i="7"/>
  <c r="AU173" i="7" s="1"/>
  <c r="AT177" i="7"/>
  <c r="AU177" i="7" s="1"/>
  <c r="AT196" i="7"/>
  <c r="AU196" i="7" s="1"/>
  <c r="AT228" i="7"/>
  <c r="AU228" i="7" s="1"/>
  <c r="AT232" i="7"/>
  <c r="AU232" i="7" s="1"/>
  <c r="AT389" i="7"/>
  <c r="AU389" i="7" s="1"/>
  <c r="AT474" i="7"/>
  <c r="AU474" i="7" s="1"/>
  <c r="AT510" i="7"/>
  <c r="AU510" i="7" s="1"/>
  <c r="AT518" i="7"/>
  <c r="AU518" i="7" s="1"/>
  <c r="AT522" i="7"/>
  <c r="AU522" i="7" s="1"/>
  <c r="AT529" i="7"/>
  <c r="AT587" i="7"/>
  <c r="AT581" i="7"/>
  <c r="AT577" i="7"/>
  <c r="AT575" i="7"/>
  <c r="AT573" i="7"/>
  <c r="AT571" i="7"/>
  <c r="AT570" i="7"/>
  <c r="AT569" i="7"/>
  <c r="AT568" i="7"/>
  <c r="AT565" i="7"/>
  <c r="AT563" i="7"/>
  <c r="AU559" i="7"/>
  <c r="AU555" i="7"/>
  <c r="AT553" i="7"/>
  <c r="AT549" i="7"/>
  <c r="AT399" i="7"/>
  <c r="AU399" i="7" s="1"/>
  <c r="AT580" i="7"/>
  <c r="AT603" i="7"/>
  <c r="AT612" i="7"/>
  <c r="AT73" i="7"/>
  <c r="AT99" i="7"/>
  <c r="AU99" i="7" s="1"/>
  <c r="AT107" i="7"/>
  <c r="AU107" i="7" s="1"/>
  <c r="AT144" i="7"/>
  <c r="AU144" i="7" s="1"/>
  <c r="AT159" i="7"/>
  <c r="AU201" i="7"/>
  <c r="AT212" i="7"/>
  <c r="AT220" i="7"/>
  <c r="AU220" i="7" s="1"/>
  <c r="AT227" i="7"/>
  <c r="AU227" i="7" s="1"/>
  <c r="AT271" i="7"/>
  <c r="AT295" i="7"/>
  <c r="AU295" i="7" s="1"/>
  <c r="AT299" i="7"/>
  <c r="AU299" i="7" s="1"/>
  <c r="AT315" i="7"/>
  <c r="AU315" i="7" s="1"/>
  <c r="AT331" i="7"/>
  <c r="AU331" i="7" s="1"/>
  <c r="AT357" i="7"/>
  <c r="AT367" i="7"/>
  <c r="AT378" i="7"/>
  <c r="AU378" i="7" s="1"/>
  <c r="AT393" i="7"/>
  <c r="AT403" i="7"/>
  <c r="AT418" i="7"/>
  <c r="AT452" i="7"/>
  <c r="AT460" i="7"/>
  <c r="AU460" i="7" s="1"/>
  <c r="AU531" i="7"/>
  <c r="AT552" i="7"/>
  <c r="AU563" i="7"/>
  <c r="AU571" i="7"/>
  <c r="AT574" i="7"/>
  <c r="AU583" i="7"/>
  <c r="AT28" i="7"/>
  <c r="AU28" i="7" s="1"/>
  <c r="AT425" i="7"/>
  <c r="AT10" i="7"/>
  <c r="AU10" i="7" s="1"/>
  <c r="AT14" i="7"/>
  <c r="AU14" i="7" s="1"/>
  <c r="AT37" i="7"/>
  <c r="AU37" i="7" s="1"/>
  <c r="AT66" i="7"/>
  <c r="AU66" i="7" s="1"/>
  <c r="AT77" i="7"/>
  <c r="AU77" i="7" s="1"/>
  <c r="AT81" i="7"/>
  <c r="AU81" i="7" s="1"/>
  <c r="AT115" i="7"/>
  <c r="AU115" i="7" s="1"/>
  <c r="AT125" i="7"/>
  <c r="AU125" i="7" s="1"/>
  <c r="AT129" i="7"/>
  <c r="AU129" i="7" s="1"/>
  <c r="AT133" i="7"/>
  <c r="AU133" i="7" s="1"/>
  <c r="AT141" i="7"/>
  <c r="AU141" i="7" s="1"/>
  <c r="AT170" i="7"/>
  <c r="AU170" i="7" s="1"/>
  <c r="AT174" i="7"/>
  <c r="AU174" i="7" s="1"/>
  <c r="AT181" i="7"/>
  <c r="AU181" i="7" s="1"/>
  <c r="AT202" i="7"/>
  <c r="AU202" i="7" s="1"/>
  <c r="AT235" i="7"/>
  <c r="AU235" i="7" s="1"/>
  <c r="AT246" i="7"/>
  <c r="AU246" i="7" s="1"/>
  <c r="AT280" i="7"/>
  <c r="AU280" i="7" s="1"/>
  <c r="AT288" i="7"/>
  <c r="AU288" i="7" s="1"/>
  <c r="AT300" i="7"/>
  <c r="AU300" i="7" s="1"/>
  <c r="AT328" i="7"/>
  <c r="AU328" i="7" s="1"/>
  <c r="AT336" i="7"/>
  <c r="AU336" i="7" s="1"/>
  <c r="AT347" i="7"/>
  <c r="AT371" i="7"/>
  <c r="AU371" i="7" s="1"/>
  <c r="AT375" i="7"/>
  <c r="AT397" i="7"/>
  <c r="AT400" i="7"/>
  <c r="AT407" i="7"/>
  <c r="AT422" i="7"/>
  <c r="AT437" i="7"/>
  <c r="AT465" i="7"/>
  <c r="AU465" i="7" s="1"/>
  <c r="AT472" i="7"/>
  <c r="AU472" i="7" s="1"/>
  <c r="AT488" i="7"/>
  <c r="AU488" i="7" s="1"/>
  <c r="AT550" i="7"/>
  <c r="AU577" i="7"/>
  <c r="AT50" i="7"/>
  <c r="AT18" i="7"/>
  <c r="AU18" i="7" s="1"/>
  <c r="AT26" i="7"/>
  <c r="AU26" i="7" s="1"/>
  <c r="AT34" i="7"/>
  <c r="AU34" i="7" s="1"/>
  <c r="AT185" i="7"/>
  <c r="AT210" i="7"/>
  <c r="AT221" i="7"/>
  <c r="AT305" i="7"/>
  <c r="AU305" i="7" s="1"/>
  <c r="AT372" i="7"/>
  <c r="AU372" i="7" s="1"/>
  <c r="AT42" i="7"/>
  <c r="AU42" i="7" s="1"/>
  <c r="AT267" i="7"/>
  <c r="AT35" i="7"/>
  <c r="AU35" i="7" s="1"/>
  <c r="AT41" i="7"/>
  <c r="AU41" i="7" s="1"/>
  <c r="AT49" i="7"/>
  <c r="AU49" i="7" s="1"/>
  <c r="AT138" i="7"/>
  <c r="AU138" i="7" s="1"/>
  <c r="AT171" i="7"/>
  <c r="AU171" i="7" s="1"/>
  <c r="AT243" i="7"/>
  <c r="AT358" i="7"/>
  <c r="AT373" i="7"/>
  <c r="AU373" i="7" s="1"/>
  <c r="AU401" i="7"/>
  <c r="AU438" i="7"/>
  <c r="AT490" i="7"/>
  <c r="AU553" i="7"/>
  <c r="AU575" i="7"/>
  <c r="AT579" i="7"/>
  <c r="AU579" i="7" s="1"/>
  <c r="AT589" i="7"/>
  <c r="AT616" i="7"/>
  <c r="AT252" i="7"/>
  <c r="AT353" i="7"/>
  <c r="AU353" i="7" s="1"/>
  <c r="AT23" i="7"/>
  <c r="AU23" i="7" s="1"/>
  <c r="AT127" i="7"/>
  <c r="AU127" i="7" s="1"/>
  <c r="AT135" i="7"/>
  <c r="AU135" i="7" s="1"/>
  <c r="AT139" i="7"/>
  <c r="AU139" i="7" s="1"/>
  <c r="AT193" i="7"/>
  <c r="AU193" i="7" s="1"/>
  <c r="AT258" i="7"/>
  <c r="AT282" i="7"/>
  <c r="AU282" i="7" s="1"/>
  <c r="AT290" i="7"/>
  <c r="AU290" i="7" s="1"/>
  <c r="AT298" i="7"/>
  <c r="AU298" i="7" s="1"/>
  <c r="AT302" i="7"/>
  <c r="AU302" i="7" s="1"/>
  <c r="AT326" i="7"/>
  <c r="AU326" i="7" s="1"/>
  <c r="AT330" i="7"/>
  <c r="AU330" i="7" s="1"/>
  <c r="AT342" i="7"/>
  <c r="AU342" i="7" s="1"/>
  <c r="AT413" i="7"/>
  <c r="AU413" i="7" s="1"/>
  <c r="AT455" i="7"/>
  <c r="AU455" i="7" s="1"/>
  <c r="AT463" i="7"/>
  <c r="AU463" i="7" s="1"/>
  <c r="AT467" i="7"/>
  <c r="AU467" i="7" s="1"/>
  <c r="AT470" i="7"/>
  <c r="AU470" i="7" s="1"/>
  <c r="AT513" i="7"/>
  <c r="AU513" i="7" s="1"/>
  <c r="AT517" i="7"/>
  <c r="AU517" i="7" s="1"/>
  <c r="AU551" i="7"/>
  <c r="AT554" i="7"/>
  <c r="AT557" i="7"/>
  <c r="AU565" i="7"/>
  <c r="AU570" i="7"/>
  <c r="AU573" i="7"/>
  <c r="AT596" i="7"/>
  <c r="AU596" i="7" s="1"/>
  <c r="AT24" i="7"/>
  <c r="AU24" i="7" s="1"/>
  <c r="AT30" i="7"/>
  <c r="AT40" i="7"/>
  <c r="AU40" i="7" s="1"/>
  <c r="AT51" i="7"/>
  <c r="AT57" i="7"/>
  <c r="AT67" i="7"/>
  <c r="AT80" i="7"/>
  <c r="AU80" i="7" s="1"/>
  <c r="AT109" i="7"/>
  <c r="AT121" i="7"/>
  <c r="AU121" i="7" s="1"/>
  <c r="AT148" i="7"/>
  <c r="AU148" i="7" s="1"/>
  <c r="AT167" i="7"/>
  <c r="AT183" i="7"/>
  <c r="AU183" i="7" s="1"/>
  <c r="AT206" i="7"/>
  <c r="AU206" i="7" s="1"/>
  <c r="AT230" i="7"/>
  <c r="AT234" i="7"/>
  <c r="AU234" i="7" s="1"/>
  <c r="AT307" i="7"/>
  <c r="AU307" i="7" s="1"/>
  <c r="AT311" i="7"/>
  <c r="AU311" i="7" s="1"/>
  <c r="AT334" i="7"/>
  <c r="AU334" i="7" s="1"/>
  <c r="AT354" i="7"/>
  <c r="AU354" i="7" s="1"/>
  <c r="AT360" i="7"/>
  <c r="AT363" i="7"/>
  <c r="AT409" i="7"/>
  <c r="AT415" i="7"/>
  <c r="AU415" i="7" s="1"/>
  <c r="AT431" i="7"/>
  <c r="AU431" i="7" s="1"/>
  <c r="AT459" i="7"/>
  <c r="AU459" i="7" s="1"/>
  <c r="AT505" i="7"/>
  <c r="AU505" i="7" s="1"/>
  <c r="AT509" i="7"/>
  <c r="AU509" i="7" s="1"/>
  <c r="AT524" i="7"/>
  <c r="AU524" i="7" s="1"/>
  <c r="AT535" i="7"/>
  <c r="AT17" i="7"/>
  <c r="AU17" i="7" s="1"/>
  <c r="AT93" i="7"/>
  <c r="AU93" i="7" s="1"/>
  <c r="AT103" i="7"/>
  <c r="AU103" i="7" s="1"/>
  <c r="AT106" i="7"/>
  <c r="AU106" i="7" s="1"/>
  <c r="AT134" i="7"/>
  <c r="AU134" i="7" s="1"/>
  <c r="AT146" i="7"/>
  <c r="AU146" i="7" s="1"/>
  <c r="AT180" i="7"/>
  <c r="AU180" i="7" s="1"/>
  <c r="AT200" i="7"/>
  <c r="AU200" i="7" s="1"/>
  <c r="AT275" i="7"/>
  <c r="AT337" i="7"/>
  <c r="AT366" i="7"/>
  <c r="AT385" i="7"/>
  <c r="AT388" i="7"/>
  <c r="AT444" i="7"/>
  <c r="AU481" i="7"/>
  <c r="AU529" i="7"/>
  <c r="AU587" i="7"/>
  <c r="AT597" i="7"/>
  <c r="AT283" i="7"/>
  <c r="AU283" i="7" s="1"/>
  <c r="AT294" i="7"/>
  <c r="AU294" i="7" s="1"/>
  <c r="AT312" i="7"/>
  <c r="AU312" i="7" s="1"/>
  <c r="AT316" i="7"/>
  <c r="AU316" i="7" s="1"/>
  <c r="AT320" i="7"/>
  <c r="AU320" i="7" s="1"/>
  <c r="AT348" i="7"/>
  <c r="AT361" i="7"/>
  <c r="AT376" i="7"/>
  <c r="AT379" i="7"/>
  <c r="AU379" i="7" s="1"/>
  <c r="AT404" i="7"/>
  <c r="AU404" i="7" s="1"/>
  <c r="AT432" i="7"/>
  <c r="AT449" i="7"/>
  <c r="AU449" i="7" s="1"/>
  <c r="AT456" i="7"/>
  <c r="AU456" i="7" s="1"/>
  <c r="AT478" i="7"/>
  <c r="AU478" i="7" s="1"/>
  <c r="AT506" i="7"/>
  <c r="AU506" i="7" s="1"/>
  <c r="AT519" i="7"/>
  <c r="AU519" i="7" s="1"/>
  <c r="AT525" i="7"/>
  <c r="AT530" i="7"/>
  <c r="AT533" i="7"/>
  <c r="AU535" i="7"/>
  <c r="AT545" i="7"/>
  <c r="AU545" i="7" s="1"/>
  <c r="AT585" i="7"/>
  <c r="AU585" i="7" s="1"/>
  <c r="AT595" i="7"/>
  <c r="AT8" i="7"/>
  <c r="AU8" i="7" s="1"/>
  <c r="AT31" i="7"/>
  <c r="AU31" i="7" s="1"/>
  <c r="AT38" i="7"/>
  <c r="AU38" i="7" s="1"/>
  <c r="AT58" i="7"/>
  <c r="AU58" i="7" s="1"/>
  <c r="AT71" i="7"/>
  <c r="AT214" i="7"/>
  <c r="AT242" i="7"/>
  <c r="AT601" i="7"/>
  <c r="AT65" i="7"/>
  <c r="AT100" i="7"/>
  <c r="AU100" i="7" s="1"/>
  <c r="AT153" i="7"/>
  <c r="AT165" i="7"/>
  <c r="AT187" i="7"/>
  <c r="AT249" i="7"/>
  <c r="AT309" i="7"/>
  <c r="AU309" i="7" s="1"/>
  <c r="AT324" i="7"/>
  <c r="AU324" i="7" s="1"/>
  <c r="AT377" i="7"/>
  <c r="AT380" i="7"/>
  <c r="AU380" i="7" s="1"/>
  <c r="AT383" i="7"/>
  <c r="AU383" i="7" s="1"/>
  <c r="AT386" i="7"/>
  <c r="AT417" i="7"/>
  <c r="AU417" i="7" s="1"/>
  <c r="AT450" i="7"/>
  <c r="AU450" i="7" s="1"/>
  <c r="AT453" i="7"/>
  <c r="AT468" i="7"/>
  <c r="AU468" i="7" s="1"/>
  <c r="AT507" i="7"/>
  <c r="AU507" i="7" s="1"/>
  <c r="AU525" i="7"/>
  <c r="AT528" i="7"/>
  <c r="AU530" i="7"/>
  <c r="AU533" i="7"/>
  <c r="AT543" i="7"/>
  <c r="AU543" i="7" s="1"/>
  <c r="AT605" i="7"/>
  <c r="AT5" i="7"/>
  <c r="AU5" i="7" s="1"/>
  <c r="AT9" i="7"/>
  <c r="AT19" i="7"/>
  <c r="AU19" i="7" s="1"/>
  <c r="AT84" i="7"/>
  <c r="AT98" i="7"/>
  <c r="AU98" i="7" s="1"/>
  <c r="AT101" i="7"/>
  <c r="AU101" i="7" s="1"/>
  <c r="AT126" i="7"/>
  <c r="AU126" i="7" s="1"/>
  <c r="AT160" i="7"/>
  <c r="AU160" i="7" s="1"/>
  <c r="AT172" i="7"/>
  <c r="AU172" i="7" s="1"/>
  <c r="AT194" i="7"/>
  <c r="AU194" i="7" s="1"/>
  <c r="AT405" i="7"/>
  <c r="AT427" i="7"/>
  <c r="AT430" i="7"/>
  <c r="AT443" i="7"/>
  <c r="AU443" i="7" s="1"/>
  <c r="AT501" i="7"/>
  <c r="AT536" i="7"/>
  <c r="AT594" i="7"/>
  <c r="AT6" i="7"/>
  <c r="AU6" i="7" s="1"/>
  <c r="AT33" i="7"/>
  <c r="AU33" i="7" s="1"/>
  <c r="AT60" i="7"/>
  <c r="AU60" i="7" s="1"/>
  <c r="AT85" i="7"/>
  <c r="AU85" i="7" s="1"/>
  <c r="AT112" i="7"/>
  <c r="AU112" i="7" s="1"/>
  <c r="AT142" i="7"/>
  <c r="AU142" i="7" s="1"/>
  <c r="AT151" i="7"/>
  <c r="AU151" i="7" s="1"/>
  <c r="AT154" i="7"/>
  <c r="AU154" i="7" s="1"/>
  <c r="AT176" i="7"/>
  <c r="AU176" i="7" s="1"/>
  <c r="AT182" i="7"/>
  <c r="AU182" i="7" s="1"/>
  <c r="AT191" i="7"/>
  <c r="AU191" i="7" s="1"/>
  <c r="AT195" i="7"/>
  <c r="AU195" i="7" s="1"/>
  <c r="AT205" i="7"/>
  <c r="AU205" i="7" s="1"/>
  <c r="AT216" i="7"/>
  <c r="AU216" i="7" s="1"/>
  <c r="AT253" i="7"/>
  <c r="AT314" i="7"/>
  <c r="AU314" i="7" s="1"/>
  <c r="AT318" i="7"/>
  <c r="AU318" i="7" s="1"/>
  <c r="AT333" i="7"/>
  <c r="AU333" i="7" s="1"/>
  <c r="AT384" i="7"/>
  <c r="AU384" i="7" s="1"/>
  <c r="AT387" i="7"/>
  <c r="AU387" i="7" s="1"/>
  <c r="AT396" i="7"/>
  <c r="AT454" i="7"/>
  <c r="AU454" i="7" s="1"/>
  <c r="AT458" i="7"/>
  <c r="AU458" i="7" s="1"/>
  <c r="AT462" i="7"/>
  <c r="AU462" i="7" s="1"/>
  <c r="AT469" i="7"/>
  <c r="AU469" i="7" s="1"/>
  <c r="AT495" i="7"/>
  <c r="AU495" i="7" s="1"/>
  <c r="AT498" i="7"/>
  <c r="AU498" i="7" s="1"/>
  <c r="AT508" i="7"/>
  <c r="AU508" i="7" s="1"/>
  <c r="AT511" i="7"/>
  <c r="AU511" i="7" s="1"/>
  <c r="AT514" i="7"/>
  <c r="AU514" i="7" s="1"/>
  <c r="AT523" i="7"/>
  <c r="AU523" i="7" s="1"/>
  <c r="AT534" i="7"/>
  <c r="AT16" i="7"/>
  <c r="AU51" i="7"/>
  <c r="AT74" i="7"/>
  <c r="AT90" i="7"/>
  <c r="AU159" i="7"/>
  <c r="AT263" i="7"/>
  <c r="AU67" i="7"/>
  <c r="AT72" i="7"/>
  <c r="AU109" i="7"/>
  <c r="AU397" i="7"/>
  <c r="AU167" i="7"/>
  <c r="AT244" i="7"/>
  <c r="AU237" i="7"/>
  <c r="AT86" i="7"/>
  <c r="AU86" i="7" s="1"/>
  <c r="AT102" i="7"/>
  <c r="AU102" i="7" s="1"/>
  <c r="AT128" i="7"/>
  <c r="AU128" i="7" s="1"/>
  <c r="AT140" i="7"/>
  <c r="AU140" i="7" s="1"/>
  <c r="AT150" i="7"/>
  <c r="AU150" i="7" s="1"/>
  <c r="AT76" i="7"/>
  <c r="AU76" i="7" s="1"/>
  <c r="AT92" i="7"/>
  <c r="AU92" i="7" s="1"/>
  <c r="AT108" i="7"/>
  <c r="AU108" i="7" s="1"/>
  <c r="AT118" i="7"/>
  <c r="AU118" i="7" s="1"/>
  <c r="AT204" i="7"/>
  <c r="AU204" i="7" s="1"/>
  <c r="AT207" i="7"/>
  <c r="AU207" i="7" s="1"/>
  <c r="AT289" i="7"/>
  <c r="AU289" i="7" s="1"/>
  <c r="AT317" i="7"/>
  <c r="AU317" i="7" s="1"/>
  <c r="AT332" i="7"/>
  <c r="AU332" i="7" s="1"/>
  <c r="AT355" i="7"/>
  <c r="AU355" i="7" s="1"/>
  <c r="AT218" i="7"/>
  <c r="AU218" i="7" s="1"/>
  <c r="AT296" i="7"/>
  <c r="AU296" i="7" s="1"/>
  <c r="AT303" i="7"/>
  <c r="AT306" i="7"/>
  <c r="AU306" i="7" s="1"/>
  <c r="AT310" i="7"/>
  <c r="AU310" i="7" s="1"/>
  <c r="AT325" i="7"/>
  <c r="AU325" i="7" s="1"/>
  <c r="AT339" i="7"/>
  <c r="AT428" i="7"/>
  <c r="AT457" i="7"/>
  <c r="AU457" i="7" s="1"/>
  <c r="AT464" i="7"/>
  <c r="AU464" i="7" s="1"/>
  <c r="AT503" i="7"/>
  <c r="AU503" i="7" s="1"/>
  <c r="AT512" i="7"/>
  <c r="AU512" i="7" s="1"/>
  <c r="AT515" i="7"/>
  <c r="AU515" i="7" s="1"/>
  <c r="AT521" i="7"/>
  <c r="AU521" i="7" s="1"/>
  <c r="AT527" i="7"/>
  <c r="AT538" i="7"/>
  <c r="AU538" i="7" s="1"/>
  <c r="AT561" i="7"/>
  <c r="AT567" i="7"/>
  <c r="AT584" i="7"/>
  <c r="AT599" i="7"/>
  <c r="AU599" i="7" s="1"/>
  <c r="AT619" i="7"/>
  <c r="AU619" i="7" s="1"/>
  <c r="AT82" i="7"/>
  <c r="AU82" i="7" s="1"/>
  <c r="AT259" i="7"/>
  <c r="AT266" i="7"/>
  <c r="AU303" i="7"/>
  <c r="AU339" i="7"/>
  <c r="AT346" i="7"/>
  <c r="AT356" i="7"/>
  <c r="AT370" i="7"/>
  <c r="AT408" i="7"/>
  <c r="AU408" i="7" s="1"/>
  <c r="AT423" i="7"/>
  <c r="AU213" i="7"/>
  <c r="AT213" i="7"/>
  <c r="AU222" i="7"/>
  <c r="AT222" i="7"/>
  <c r="AU269" i="7"/>
  <c r="AT269" i="7"/>
  <c r="AT11" i="7"/>
  <c r="AT70" i="7"/>
  <c r="AU164" i="7"/>
  <c r="AT164" i="7"/>
  <c r="AU188" i="7"/>
  <c r="AT188" i="7"/>
  <c r="AT247" i="7"/>
  <c r="AU247" i="7" s="1"/>
  <c r="AU256" i="7"/>
  <c r="AT256" i="7"/>
  <c r="AT293" i="7"/>
  <c r="AU293" i="7" s="1"/>
  <c r="AT329" i="7"/>
  <c r="AU329" i="7" s="1"/>
  <c r="AU186" i="7"/>
  <c r="AT186" i="7"/>
  <c r="AT192" i="7"/>
  <c r="AU192" i="7" s="1"/>
  <c r="AU238" i="7"/>
  <c r="AT238" i="7"/>
  <c r="AU277" i="7"/>
  <c r="AT277" i="7"/>
  <c r="AU304" i="7"/>
  <c r="AT304" i="7"/>
  <c r="AU451" i="7"/>
  <c r="AT451" i="7"/>
  <c r="AT64" i="7"/>
  <c r="AU208" i="7"/>
  <c r="AT208" i="7"/>
  <c r="AU224" i="7"/>
  <c r="AT224" i="7"/>
  <c r="AU245" i="7"/>
  <c r="AT245" i="7"/>
  <c r="AU264" i="7"/>
  <c r="AT264" i="7"/>
  <c r="AT46" i="7"/>
  <c r="AT62" i="7"/>
  <c r="AT78" i="7"/>
  <c r="AU152" i="7"/>
  <c r="AT152" i="7"/>
  <c r="AU168" i="7"/>
  <c r="AT168" i="7"/>
  <c r="AU215" i="7"/>
  <c r="AT215" i="7"/>
  <c r="AU254" i="7"/>
  <c r="AT254" i="7"/>
  <c r="AU261" i="7"/>
  <c r="AT261" i="7"/>
  <c r="AT448" i="7"/>
  <c r="AU448" i="7"/>
  <c r="AT44" i="7"/>
  <c r="AT231" i="7"/>
  <c r="AU231" i="7" s="1"/>
  <c r="AT285" i="7"/>
  <c r="AU285" i="7" s="1"/>
  <c r="AT491" i="7"/>
  <c r="AU491" i="7"/>
  <c r="AU158" i="7"/>
  <c r="AT158" i="7"/>
  <c r="AU166" i="7"/>
  <c r="AT166" i="7"/>
  <c r="AU197" i="7"/>
  <c r="AT197" i="7"/>
  <c r="AU240" i="7"/>
  <c r="AT240" i="7"/>
  <c r="AU272" i="7"/>
  <c r="AT272" i="7"/>
  <c r="AT335" i="7"/>
  <c r="AT338" i="7"/>
  <c r="AU338" i="7" s="1"/>
  <c r="AU345" i="7"/>
  <c r="AT345" i="7"/>
  <c r="AU564" i="7"/>
  <c r="AT564" i="7"/>
  <c r="AT351" i="7"/>
  <c r="AU351" i="7" s="1"/>
  <c r="AT548" i="7"/>
  <c r="AU548" i="7" s="1"/>
  <c r="AT211" i="7"/>
  <c r="AT209" i="7"/>
  <c r="AT225" i="7"/>
  <c r="AT241" i="7"/>
  <c r="AT250" i="7"/>
  <c r="AT257" i="7"/>
  <c r="AT262" i="7"/>
  <c r="AT270" i="7"/>
  <c r="AT278" i="7"/>
  <c r="AT286" i="7"/>
  <c r="AT483" i="7"/>
  <c r="AU483" i="7"/>
  <c r="AT223" i="7"/>
  <c r="AT239" i="7"/>
  <c r="AT248" i="7"/>
  <c r="AT255" i="7"/>
  <c r="AT265" i="7"/>
  <c r="AT273" i="7"/>
  <c r="AT349" i="7"/>
  <c r="AT480" i="7"/>
  <c r="AT260" i="7"/>
  <c r="AT268" i="7"/>
  <c r="AT276" i="7"/>
  <c r="AT284" i="7"/>
  <c r="AT292" i="7"/>
  <c r="AT313" i="7"/>
  <c r="AU313" i="7" s="1"/>
  <c r="AT319" i="7"/>
  <c r="AU319" i="7" s="1"/>
  <c r="AT322" i="7"/>
  <c r="AU322" i="7" s="1"/>
  <c r="AU435" i="7"/>
  <c r="AT435" i="7"/>
  <c r="AU602" i="7"/>
  <c r="AT602" i="7"/>
  <c r="AT476" i="7"/>
  <c r="AU476" i="7" s="1"/>
  <c r="AU562" i="7"/>
  <c r="AT562" i="7"/>
  <c r="AU578" i="7"/>
  <c r="AT578" i="7"/>
  <c r="AT341" i="7"/>
  <c r="AU432" i="7"/>
  <c r="AT446" i="7"/>
  <c r="AT484" i="7"/>
  <c r="AT532" i="7"/>
  <c r="AU433" i="7"/>
  <c r="AT433" i="7"/>
  <c r="AT441" i="7"/>
  <c r="AU441" i="7" s="1"/>
  <c r="AT477" i="7"/>
  <c r="AU477" i="7" s="1"/>
  <c r="AT482" i="7"/>
  <c r="AT485" i="7"/>
  <c r="AU485" i="7"/>
  <c r="AT588" i="7"/>
  <c r="AU588" i="7"/>
  <c r="AU560" i="7"/>
  <c r="AT560" i="7"/>
  <c r="AU576" i="7"/>
  <c r="AT576" i="7"/>
  <c r="AT344" i="7"/>
  <c r="AT442" i="7"/>
  <c r="AU442" i="7" s="1"/>
  <c r="AU482" i="7"/>
  <c r="AU490" i="7"/>
  <c r="AT471" i="7"/>
  <c r="AU471" i="7" s="1"/>
  <c r="AT487" i="7"/>
  <c r="AU487" i="7" s="1"/>
  <c r="AT586" i="7"/>
  <c r="AU586" i="7" s="1"/>
  <c r="AU606" i="7"/>
  <c r="AT606" i="7"/>
  <c r="AU600" i="7"/>
  <c r="AT600" i="7"/>
  <c r="AT556" i="7"/>
  <c r="AT572" i="7"/>
  <c r="AU604" i="7"/>
  <c r="AT604" i="7"/>
  <c r="AT479" i="7"/>
  <c r="AU479" i="7" s="1"/>
  <c r="AT582" i="7"/>
  <c r="AU584" i="7"/>
  <c r="AT592" i="7"/>
  <c r="AU598" i="7"/>
  <c r="AT598" i="7"/>
  <c r="AT607" i="7"/>
  <c r="AT617" i="7"/>
  <c r="AU617" i="7" s="1"/>
  <c r="AT590" i="7"/>
  <c r="AT615" i="7"/>
</calcChain>
</file>

<file path=xl/comments1.xml><?xml version="1.0" encoding="utf-8"?>
<comments xmlns="http://schemas.openxmlformats.org/spreadsheetml/2006/main">
  <authors>
    <author>Myriam Hidekel Lima Vazquez</author>
    <author>elena denisse vera vera</author>
    <author>Gerardo Fabian Martinez Maldonado</author>
    <author>Carolina Isolda Peña Garduño</author>
    <author/>
    <author>User</author>
    <author>Perla Ivonne Carlos Urdiales</author>
  </authors>
  <commentList>
    <comment ref="F9" authorId="0" shapeId="0">
      <text>
        <r>
          <rPr>
            <b/>
            <sz val="9"/>
            <color indexed="81"/>
            <rFont val="Tahoma"/>
            <family val="2"/>
          </rPr>
          <t>Myriam Hidekel Lima Vazquez:</t>
        </r>
        <r>
          <rPr>
            <sz val="9"/>
            <color indexed="81"/>
            <rFont val="Tahoma"/>
            <family val="2"/>
          </rPr>
          <t xml:space="preserve">
cambia definición y metodo</t>
        </r>
      </text>
    </comment>
    <comment ref="AL10" authorId="1" shapeId="0">
      <text>
        <r>
          <rPr>
            <b/>
            <sz val="9"/>
            <color indexed="81"/>
            <rFont val="Tahoma"/>
          </rPr>
          <t>elena denisse vera vera:</t>
        </r>
        <r>
          <rPr>
            <sz val="9"/>
            <color indexed="81"/>
            <rFont val="Tahoma"/>
          </rPr>
          <t xml:space="preserve">
Se acumula a diciembre</t>
        </r>
      </text>
    </comment>
    <comment ref="J65" authorId="0" shapeId="0">
      <text>
        <r>
          <rPr>
            <b/>
            <sz val="9"/>
            <color indexed="81"/>
            <rFont val="Tahoma"/>
            <family val="2"/>
          </rPr>
          <t>Myriam Hidekel Lima Vazquez:</t>
        </r>
        <r>
          <rPr>
            <sz val="9"/>
            <color indexed="81"/>
            <rFont val="Tahoma"/>
            <family val="2"/>
          </rPr>
          <t xml:space="preserve">
ES 226?</t>
        </r>
      </text>
    </comment>
    <comment ref="J68" authorId="0" shapeId="0">
      <text>
        <r>
          <rPr>
            <b/>
            <sz val="9"/>
            <color indexed="81"/>
            <rFont val="Tahoma"/>
            <family val="2"/>
          </rPr>
          <t>Myriam Hidekel Lima Vazquez:</t>
        </r>
        <r>
          <rPr>
            <sz val="9"/>
            <color indexed="81"/>
            <rFont val="Tahoma"/>
            <family val="2"/>
          </rPr>
          <t xml:space="preserve">
como obtienen el 124579</t>
        </r>
      </text>
    </comment>
    <comment ref="H70" authorId="0" shapeId="0">
      <text>
        <r>
          <rPr>
            <b/>
            <sz val="9"/>
            <color indexed="81"/>
            <rFont val="Tahoma"/>
            <family val="2"/>
          </rPr>
          <t>Myriam Hidekel Lima Vazquez:</t>
        </r>
        <r>
          <rPr>
            <sz val="9"/>
            <color indexed="81"/>
            <rFont val="Tahoma"/>
            <family val="2"/>
          </rPr>
          <t xml:space="preserve">
hay 51 imágenes en la evidencia #215. de poa en enero</t>
        </r>
      </text>
    </comment>
    <comment ref="J76" authorId="0" shapeId="0">
      <text>
        <r>
          <rPr>
            <b/>
            <sz val="9"/>
            <color indexed="81"/>
            <rFont val="Tahoma"/>
            <family val="2"/>
          </rPr>
          <t>Myriam Hidekel Lima Vazquez:</t>
        </r>
        <r>
          <rPr>
            <sz val="9"/>
            <color indexed="81"/>
            <rFont val="Tahoma"/>
            <family val="2"/>
          </rPr>
          <t xml:space="preserve">
de donde salen los 154?</t>
        </r>
      </text>
    </comment>
    <comment ref="J84" authorId="0" shapeId="0">
      <text>
        <r>
          <rPr>
            <b/>
            <sz val="9"/>
            <color indexed="81"/>
            <rFont val="Tahoma"/>
            <family val="2"/>
          </rPr>
          <t>Myriam Hidekel Lima Vazquez:</t>
        </r>
        <r>
          <rPr>
            <sz val="9"/>
            <color indexed="81"/>
            <rFont val="Tahoma"/>
            <family val="2"/>
          </rPr>
          <t xml:space="preserve">
hay mas de 2 organigramas, porque es 2 de 2?</t>
        </r>
      </text>
    </comment>
    <comment ref="H97" authorId="0" shapeId="0">
      <text>
        <r>
          <rPr>
            <b/>
            <sz val="9"/>
            <color indexed="81"/>
            <rFont val="Tahoma"/>
            <family val="2"/>
          </rPr>
          <t>Myriam Hidekel Lima Vazquez:</t>
        </r>
        <r>
          <rPr>
            <sz val="9"/>
            <color indexed="81"/>
            <rFont val="Tahoma"/>
            <family val="2"/>
          </rPr>
          <t xml:space="preserve">
esta esta en la carpeta de feb</t>
        </r>
      </text>
    </comment>
    <comment ref="J99" authorId="0" shapeId="0">
      <text>
        <r>
          <rPr>
            <b/>
            <sz val="9"/>
            <color indexed="81"/>
            <rFont val="Tahoma"/>
            <family val="2"/>
          </rPr>
          <t>Myriam Hidekel Lima Vazquez:</t>
        </r>
        <r>
          <rPr>
            <sz val="9"/>
            <color indexed="81"/>
            <rFont val="Tahoma"/>
            <family val="2"/>
          </rPr>
          <t xml:space="preserve">
no puedo ver los pdfs y como salen los 322?</t>
        </r>
      </text>
    </comment>
    <comment ref="P100" authorId="0" shapeId="0">
      <text>
        <r>
          <rPr>
            <b/>
            <sz val="9"/>
            <color indexed="81"/>
            <rFont val="Tahoma"/>
            <family val="2"/>
          </rPr>
          <t>Myriam Hidekel Lima Vazquez:</t>
        </r>
        <r>
          <rPr>
            <sz val="9"/>
            <color indexed="81"/>
            <rFont val="Tahoma"/>
            <family val="2"/>
          </rPr>
          <t xml:space="preserve">
solo hay 1 oficio
</t>
        </r>
      </text>
    </comment>
    <comment ref="P101" authorId="0" shapeId="0">
      <text>
        <r>
          <rPr>
            <b/>
            <sz val="9"/>
            <color indexed="81"/>
            <rFont val="Tahoma"/>
            <family val="2"/>
          </rPr>
          <t>Myriam Hidekel Lima Vazquez:</t>
        </r>
        <r>
          <rPr>
            <sz val="9"/>
            <color indexed="81"/>
            <rFont val="Tahoma"/>
            <family val="2"/>
          </rPr>
          <t xml:space="preserve">
vienen 4 no 7</t>
        </r>
      </text>
    </comment>
    <comment ref="P102" authorId="0" shapeId="0">
      <text>
        <r>
          <rPr>
            <b/>
            <sz val="9"/>
            <color indexed="81"/>
            <rFont val="Tahoma"/>
            <family val="2"/>
          </rPr>
          <t>Myriam Hidekel Lima Vazquez:</t>
        </r>
        <r>
          <rPr>
            <sz val="9"/>
            <color indexed="81"/>
            <rFont val="Tahoma"/>
            <family val="2"/>
          </rPr>
          <t xml:space="preserve">
cuento 19 no 20</t>
        </r>
      </text>
    </comment>
    <comment ref="K104" authorId="0" shapeId="0">
      <text>
        <r>
          <rPr>
            <b/>
            <sz val="9"/>
            <color indexed="81"/>
            <rFont val="Tahoma"/>
            <family val="2"/>
          </rPr>
          <t>Myriam Hidekel Lima Vazquez:</t>
        </r>
        <r>
          <rPr>
            <sz val="9"/>
            <color indexed="81"/>
            <rFont val="Tahoma"/>
            <family val="2"/>
          </rPr>
          <t xml:space="preserve">
no hay evidencia en feb</t>
        </r>
      </text>
    </comment>
    <comment ref="J106" authorId="0" shapeId="0">
      <text>
        <r>
          <rPr>
            <b/>
            <sz val="9"/>
            <color indexed="81"/>
            <rFont val="Tahoma"/>
            <family val="2"/>
          </rPr>
          <t>Myriam Hidekel Lima Vazquez:</t>
        </r>
        <r>
          <rPr>
            <sz val="9"/>
            <color indexed="81"/>
            <rFont val="Tahoma"/>
            <family val="2"/>
          </rPr>
          <t xml:space="preserve">
solo hay 2 oficios, de donde salen los 34?</t>
        </r>
      </text>
    </comment>
    <comment ref="J107" authorId="0" shapeId="0">
      <text>
        <r>
          <rPr>
            <b/>
            <sz val="9"/>
            <color indexed="81"/>
            <rFont val="Tahoma"/>
            <family val="2"/>
          </rPr>
          <t>Myriam Hidekel Lima Vazquez:</t>
        </r>
        <r>
          <rPr>
            <sz val="9"/>
            <color indexed="81"/>
            <rFont val="Tahoma"/>
            <family val="2"/>
          </rPr>
          <t xml:space="preserve">
de donde salen los 44? Solo hay 1 pdf</t>
        </r>
      </text>
    </comment>
    <comment ref="P108" authorId="0" shapeId="0">
      <text>
        <r>
          <rPr>
            <b/>
            <sz val="9"/>
            <color indexed="81"/>
            <rFont val="Tahoma"/>
            <family val="2"/>
          </rPr>
          <t>Myriam Hidekel Lima Vazquez:</t>
        </r>
        <r>
          <rPr>
            <sz val="9"/>
            <color indexed="81"/>
            <rFont val="Tahoma"/>
            <family val="2"/>
          </rPr>
          <t xml:space="preserve">
de donde salen las 4?</t>
        </r>
      </text>
    </comment>
    <comment ref="H112" authorId="0" shapeId="0">
      <text>
        <r>
          <rPr>
            <b/>
            <sz val="9"/>
            <color indexed="81"/>
            <rFont val="Tahoma"/>
            <family val="2"/>
          </rPr>
          <t>Myriam Hidekel Lima Vazquez:</t>
        </r>
        <r>
          <rPr>
            <sz val="9"/>
            <color indexed="81"/>
            <rFont val="Tahoma"/>
            <family val="2"/>
          </rPr>
          <t xml:space="preserve">
en la evidencia hay 16 en vez de 8</t>
        </r>
      </text>
    </comment>
    <comment ref="H130" authorId="0" shapeId="0">
      <text>
        <r>
          <rPr>
            <b/>
            <sz val="9"/>
            <color indexed="81"/>
            <rFont val="Tahoma"/>
            <family val="2"/>
          </rPr>
          <t>Myriam Hidekel Lima Vazquez:</t>
        </r>
        <r>
          <rPr>
            <sz val="9"/>
            <color indexed="81"/>
            <rFont val="Tahoma"/>
            <family val="2"/>
          </rPr>
          <t xml:space="preserve">
en la evidencia al parecer vienen 25, checar.</t>
        </r>
      </text>
    </comment>
    <comment ref="H132" authorId="0" shapeId="0">
      <text>
        <r>
          <rPr>
            <b/>
            <sz val="9"/>
            <color indexed="81"/>
            <rFont val="Tahoma"/>
            <family val="2"/>
          </rPr>
          <t>Myriam Hidekel Lima Vazquez:</t>
        </r>
        <r>
          <rPr>
            <sz val="9"/>
            <color indexed="81"/>
            <rFont val="Tahoma"/>
            <family val="2"/>
          </rPr>
          <t xml:space="preserve">
en la evidencia al parecer vienen 25, checar.</t>
        </r>
      </text>
    </comment>
    <comment ref="H137" authorId="0" shapeId="0">
      <text>
        <r>
          <rPr>
            <b/>
            <sz val="9"/>
            <color indexed="81"/>
            <rFont val="Tahoma"/>
            <family val="2"/>
          </rPr>
          <t>Myriam Hidekel Lima Vazquez:</t>
        </r>
        <r>
          <rPr>
            <sz val="9"/>
            <color indexed="81"/>
            <rFont val="Tahoma"/>
            <family val="2"/>
          </rPr>
          <t xml:space="preserve">
no hay evidencia</t>
        </r>
      </text>
    </comment>
    <comment ref="K137" authorId="0" shapeId="0">
      <text>
        <r>
          <rPr>
            <b/>
            <sz val="9"/>
            <color indexed="81"/>
            <rFont val="Tahoma"/>
            <family val="2"/>
          </rPr>
          <t>Myriam Hidekel Lima Vazquez:</t>
        </r>
        <r>
          <rPr>
            <sz val="9"/>
            <color indexed="81"/>
            <rFont val="Tahoma"/>
            <family val="2"/>
          </rPr>
          <t xml:space="preserve">
en evidencia vienen 3</t>
        </r>
      </text>
    </comment>
    <comment ref="S161" authorId="0" shapeId="0">
      <text>
        <r>
          <rPr>
            <b/>
            <sz val="9"/>
            <color indexed="81"/>
            <rFont val="Tahoma"/>
            <family val="2"/>
          </rPr>
          <t>Myriam Hidekel Lima Vazquez:</t>
        </r>
        <r>
          <rPr>
            <sz val="9"/>
            <color indexed="81"/>
            <rFont val="Tahoma"/>
            <family val="2"/>
          </rPr>
          <t xml:space="preserve">
VIENEN 3 EN EL PDF, ESTA BIEN 2? </t>
        </r>
      </text>
    </comment>
    <comment ref="S162" authorId="0" shapeId="0">
      <text>
        <r>
          <rPr>
            <b/>
            <sz val="9"/>
            <color indexed="81"/>
            <rFont val="Tahoma"/>
            <family val="2"/>
          </rPr>
          <t>Myriam Hidekel Lima Vazquez:</t>
        </r>
        <r>
          <rPr>
            <sz val="9"/>
            <color indexed="81"/>
            <rFont val="Tahoma"/>
            <family val="2"/>
          </rPr>
          <t xml:space="preserve">
LA EVIDENCIA ESTA CONFUSA, SON 12 PDFS</t>
        </r>
      </text>
    </comment>
    <comment ref="H163" authorId="0" shapeId="0">
      <text>
        <r>
          <rPr>
            <b/>
            <sz val="9"/>
            <color indexed="81"/>
            <rFont val="Tahoma"/>
            <family val="2"/>
          </rPr>
          <t>Myriam Hidekel Lima Vazquez:</t>
        </r>
        <r>
          <rPr>
            <sz val="9"/>
            <color indexed="81"/>
            <rFont val="Tahoma"/>
            <family val="2"/>
          </rPr>
          <t xml:space="preserve">
en la evidencia vienen 3 sesiones</t>
        </r>
      </text>
    </comment>
    <comment ref="H167" authorId="0" shapeId="0">
      <text>
        <r>
          <rPr>
            <b/>
            <sz val="9"/>
            <color indexed="81"/>
            <rFont val="Tahoma"/>
            <family val="2"/>
          </rPr>
          <t>Myriam Hidekel Lima Vazquez:</t>
        </r>
        <r>
          <rPr>
            <sz val="9"/>
            <color indexed="81"/>
            <rFont val="Tahoma"/>
            <family val="2"/>
          </rPr>
          <t xml:space="preserve">
en la evidencia vienen 2</t>
        </r>
      </text>
    </comment>
    <comment ref="S188" authorId="0" shapeId="0">
      <text>
        <r>
          <rPr>
            <b/>
            <sz val="9"/>
            <color indexed="81"/>
            <rFont val="Tahoma"/>
            <family val="2"/>
          </rPr>
          <t>Myriam Hidekel Lima Vazquez:</t>
        </r>
        <r>
          <rPr>
            <sz val="9"/>
            <color indexed="81"/>
            <rFont val="Tahoma"/>
            <family val="2"/>
          </rPr>
          <t xml:space="preserve">
en el pdf estan 19 eventos</t>
        </r>
      </text>
    </comment>
    <comment ref="S190" authorId="0" shapeId="0">
      <text>
        <r>
          <rPr>
            <b/>
            <sz val="9"/>
            <color indexed="81"/>
            <rFont val="Tahoma"/>
            <family val="2"/>
          </rPr>
          <t>Myriam Hidekel Lima Vazquez:</t>
        </r>
        <r>
          <rPr>
            <sz val="9"/>
            <color indexed="81"/>
            <rFont val="Tahoma"/>
            <family val="2"/>
          </rPr>
          <t xml:space="preserve">
tienen algo mas de evidencia? </t>
        </r>
      </text>
    </comment>
    <comment ref="H222" authorId="0" shapeId="0">
      <text>
        <r>
          <rPr>
            <b/>
            <sz val="9"/>
            <color indexed="81"/>
            <rFont val="Tahoma"/>
            <family val="2"/>
          </rPr>
          <t>Myriam Hidekel Lima Vazquez:</t>
        </r>
        <r>
          <rPr>
            <sz val="9"/>
            <color indexed="81"/>
            <rFont val="Tahoma"/>
            <family val="2"/>
          </rPr>
          <t xml:space="preserve">
son 7 u 8?</t>
        </r>
      </text>
    </comment>
    <comment ref="K222" authorId="0" shapeId="0">
      <text>
        <r>
          <rPr>
            <b/>
            <sz val="9"/>
            <color indexed="81"/>
            <rFont val="Tahoma"/>
            <family val="2"/>
          </rPr>
          <t>Myriam Hidekel Lima Vazquez:</t>
        </r>
        <r>
          <rPr>
            <sz val="9"/>
            <color indexed="81"/>
            <rFont val="Tahoma"/>
            <family val="2"/>
          </rPr>
          <t xml:space="preserve">
son 7 u 8?</t>
        </r>
      </text>
    </comment>
    <comment ref="S229" authorId="0" shapeId="0">
      <text>
        <r>
          <rPr>
            <b/>
            <sz val="9"/>
            <color indexed="81"/>
            <rFont val="Tahoma"/>
            <family val="2"/>
          </rPr>
          <t>Myriam Hidekel Lima Vazquez:</t>
        </r>
        <r>
          <rPr>
            <sz val="9"/>
            <color indexed="81"/>
            <rFont val="Tahoma"/>
            <family val="2"/>
          </rPr>
          <t xml:space="preserve">
si pueden explicarnos en donde vemos los resultados reportados en la presentación que nos comparten, porfiss</t>
        </r>
      </text>
    </comment>
    <comment ref="J231" authorId="0" shapeId="0">
      <text>
        <r>
          <rPr>
            <b/>
            <sz val="9"/>
            <color indexed="81"/>
            <rFont val="Tahoma"/>
            <family val="2"/>
          </rPr>
          <t>Myriam Hidekel Lima Vazquez:</t>
        </r>
        <r>
          <rPr>
            <sz val="9"/>
            <color indexed="81"/>
            <rFont val="Tahoma"/>
            <family val="2"/>
          </rPr>
          <t xml:space="preserve">
en el drive solo hay 2 fotos</t>
        </r>
      </text>
    </comment>
    <comment ref="N242" authorId="2" shapeId="0">
      <text>
        <r>
          <rPr>
            <b/>
            <sz val="9"/>
            <color indexed="81"/>
            <rFont val="Tahoma"/>
            <family val="2"/>
          </rPr>
          <t>No se ha cumplido con este punto, ya que sigue suspendida temporalmente la temporada acuática por la crisis actual del agua en la entidad.</t>
        </r>
      </text>
    </comment>
    <comment ref="N245" authorId="2" shapeId="0">
      <text>
        <r>
          <rPr>
            <b/>
            <sz val="9"/>
            <color indexed="81"/>
            <rFont val="Tahoma"/>
            <family val="2"/>
          </rPr>
          <t>No se ha cumplido con este punto, ya que sigue suspendida temporalmente la temporada acuática por la crisis actual del agua en la entidad.</t>
        </r>
      </text>
    </comment>
    <comment ref="S247" authorId="0" shapeId="0">
      <text>
        <r>
          <rPr>
            <b/>
            <sz val="9"/>
            <color indexed="81"/>
            <rFont val="Tahoma"/>
            <family val="2"/>
          </rPr>
          <t>Myriam Hidekel Lima Vazquez:</t>
        </r>
        <r>
          <rPr>
            <sz val="9"/>
            <color indexed="81"/>
            <rFont val="Tahoma"/>
            <family val="2"/>
          </rPr>
          <t xml:space="preserve">
hay 25 pdf, porque se resta 1 en el reporte, quedando 24'</t>
        </r>
      </text>
    </comment>
    <comment ref="H249" authorId="2" shapeId="0">
      <text>
        <r>
          <rPr>
            <b/>
            <sz val="9"/>
            <color indexed="81"/>
            <rFont val="Tahoma"/>
            <family val="2"/>
          </rPr>
          <t xml:space="preserve">
Pend. Por Proveedor
</t>
        </r>
      </text>
    </comment>
    <comment ref="K249" authorId="2" shapeId="0">
      <text>
        <r>
          <rPr>
            <b/>
            <sz val="9"/>
            <color indexed="81"/>
            <rFont val="Tahoma"/>
            <family val="2"/>
          </rPr>
          <t xml:space="preserve">
Pend. Por Proveedor
</t>
        </r>
      </text>
    </comment>
    <comment ref="N249" authorId="2" shapeId="0">
      <text>
        <r>
          <rPr>
            <b/>
            <sz val="9"/>
            <color indexed="81"/>
            <rFont val="Tahoma"/>
            <family val="2"/>
          </rPr>
          <t xml:space="preserve">
Pend. Por Proveedor
</t>
        </r>
      </text>
    </comment>
    <comment ref="Q249" authorId="2" shapeId="0">
      <text>
        <r>
          <rPr>
            <b/>
            <sz val="9"/>
            <color indexed="81"/>
            <rFont val="Tahoma"/>
            <family val="2"/>
          </rPr>
          <t xml:space="preserve">
Pend. Por Proveedor
</t>
        </r>
      </text>
    </comment>
    <comment ref="T249" authorId="2" shapeId="0">
      <text>
        <r>
          <rPr>
            <b/>
            <sz val="9"/>
            <color indexed="81"/>
            <rFont val="Tahoma"/>
            <family val="2"/>
          </rPr>
          <t xml:space="preserve">
Pend. Por Proveedor
</t>
        </r>
      </text>
    </comment>
    <comment ref="W249" authorId="2" shapeId="0">
      <text>
        <r>
          <rPr>
            <b/>
            <sz val="9"/>
            <color indexed="81"/>
            <rFont val="Tahoma"/>
            <family val="2"/>
          </rPr>
          <t xml:space="preserve">
Pend. Por Proveedor
</t>
        </r>
      </text>
    </comment>
    <comment ref="H250" authorId="2" shapeId="0">
      <text>
        <r>
          <rPr>
            <b/>
            <sz val="9"/>
            <color indexed="81"/>
            <rFont val="Tahoma"/>
            <family val="2"/>
          </rPr>
          <t xml:space="preserve">
Pend. Por Proveedor
</t>
        </r>
      </text>
    </comment>
    <comment ref="K250" authorId="2" shapeId="0">
      <text>
        <r>
          <rPr>
            <b/>
            <sz val="9"/>
            <color indexed="81"/>
            <rFont val="Tahoma"/>
            <family val="2"/>
          </rPr>
          <t xml:space="preserve">
Pend. Por Proveedor
</t>
        </r>
      </text>
    </comment>
    <comment ref="N250" authorId="2" shapeId="0">
      <text>
        <r>
          <rPr>
            <b/>
            <sz val="9"/>
            <color indexed="81"/>
            <rFont val="Tahoma"/>
            <family val="2"/>
          </rPr>
          <t xml:space="preserve">
Pend. Por Proveedor
</t>
        </r>
      </text>
    </comment>
    <comment ref="Q250" authorId="2" shapeId="0">
      <text>
        <r>
          <rPr>
            <b/>
            <sz val="9"/>
            <color indexed="81"/>
            <rFont val="Tahoma"/>
            <family val="2"/>
          </rPr>
          <t xml:space="preserve">
Pend. Por Proveedor
</t>
        </r>
      </text>
    </comment>
    <comment ref="T250" authorId="2" shapeId="0">
      <text>
        <r>
          <rPr>
            <b/>
            <sz val="9"/>
            <color indexed="81"/>
            <rFont val="Tahoma"/>
            <family val="2"/>
          </rPr>
          <t xml:space="preserve">
Pend. Por Proveedor
</t>
        </r>
      </text>
    </comment>
    <comment ref="W250" authorId="2" shapeId="0">
      <text>
        <r>
          <rPr>
            <b/>
            <sz val="9"/>
            <color indexed="81"/>
            <rFont val="Tahoma"/>
            <family val="2"/>
          </rPr>
          <t xml:space="preserve">
Pend. Por Proveedor
</t>
        </r>
      </text>
    </comment>
    <comment ref="K255" authorId="0" shapeId="0">
      <text>
        <r>
          <rPr>
            <b/>
            <sz val="9"/>
            <color indexed="81"/>
            <rFont val="Tahoma"/>
            <family val="2"/>
          </rPr>
          <t>Myriam Hidekel Lima Vazquez:</t>
        </r>
        <r>
          <rPr>
            <sz val="9"/>
            <color indexed="81"/>
            <rFont val="Tahoma"/>
            <family val="2"/>
          </rPr>
          <t xml:space="preserve">
me da 25 en las evidencias</t>
        </r>
      </text>
    </comment>
    <comment ref="S278" authorId="0" shapeId="0">
      <text>
        <r>
          <rPr>
            <b/>
            <sz val="9"/>
            <color indexed="81"/>
            <rFont val="Tahoma"/>
            <family val="2"/>
          </rPr>
          <t>Myriam Hidekel Lima Vazquez:</t>
        </r>
        <r>
          <rPr>
            <sz val="9"/>
            <color indexed="81"/>
            <rFont val="Tahoma"/>
            <family val="2"/>
          </rPr>
          <t xml:space="preserve">
no hay evidencia en el drive</t>
        </r>
      </text>
    </comment>
    <comment ref="K284" authorId="0" shapeId="0">
      <text>
        <r>
          <rPr>
            <b/>
            <sz val="9"/>
            <color indexed="81"/>
            <rFont val="Tahoma"/>
            <family val="2"/>
          </rPr>
          <t>Myriam Hidekel Lima Vazquez:</t>
        </r>
        <r>
          <rPr>
            <sz val="9"/>
            <color indexed="81"/>
            <rFont val="Tahoma"/>
            <family val="2"/>
          </rPr>
          <t xml:space="preserve">
no hay evidencia
</t>
        </r>
      </text>
    </comment>
    <comment ref="H285" authorId="0" shapeId="0">
      <text>
        <r>
          <rPr>
            <b/>
            <sz val="9"/>
            <color indexed="81"/>
            <rFont val="Tahoma"/>
            <family val="2"/>
          </rPr>
          <t>Myriam Hidekel Lima Vazquez:</t>
        </r>
        <r>
          <rPr>
            <sz val="9"/>
            <color indexed="81"/>
            <rFont val="Tahoma"/>
            <family val="2"/>
          </rPr>
          <t xml:space="preserve">
en la evidencia vienen 2 solicitudes que llegaron en diciembre</t>
        </r>
      </text>
    </comment>
    <comment ref="K285" authorId="0" shapeId="0">
      <text>
        <r>
          <rPr>
            <b/>
            <sz val="9"/>
            <color indexed="81"/>
            <rFont val="Tahoma"/>
            <family val="2"/>
          </rPr>
          <t>Myriam Hidekel Lima Vazquez:</t>
        </r>
        <r>
          <rPr>
            <sz val="9"/>
            <color indexed="81"/>
            <rFont val="Tahoma"/>
            <family val="2"/>
          </rPr>
          <t xml:space="preserve">
no hay evidencia</t>
        </r>
      </text>
    </comment>
    <comment ref="E290" authorId="0" shapeId="0">
      <text>
        <r>
          <rPr>
            <b/>
            <sz val="9"/>
            <color indexed="81"/>
            <rFont val="Tahoma"/>
            <family val="2"/>
          </rPr>
          <t>Myriam Hidekel Lima Vazquez:</t>
        </r>
        <r>
          <rPr>
            <sz val="9"/>
            <color indexed="81"/>
            <rFont val="Tahoma"/>
            <family val="2"/>
          </rPr>
          <t xml:space="preserve">
cambio frecuencia de mensual a semestral</t>
        </r>
      </text>
    </comment>
    <comment ref="J290" authorId="3" shapeId="0">
      <text>
        <r>
          <rPr>
            <b/>
            <sz val="9"/>
            <color indexed="81"/>
            <rFont val="Tahoma"/>
            <family val="2"/>
          </rPr>
          <t>Carolina Isolda Peña Garduño:</t>
        </r>
        <r>
          <rPr>
            <sz val="9"/>
            <color indexed="81"/>
            <rFont val="Tahoma"/>
            <family val="2"/>
          </rPr>
          <t xml:space="preserve">
La evidencia física no ha sido generada
</t>
        </r>
      </text>
    </comment>
    <comment ref="E291" authorId="0" shapeId="0">
      <text>
        <r>
          <rPr>
            <b/>
            <sz val="9"/>
            <color indexed="81"/>
            <rFont val="Tahoma"/>
            <family val="2"/>
          </rPr>
          <t>Myriam Hidekel Lima Vazquez:</t>
        </r>
        <r>
          <rPr>
            <sz val="9"/>
            <color indexed="81"/>
            <rFont val="Tahoma"/>
            <family val="2"/>
          </rPr>
          <t xml:space="preserve">
cambio frec de medición de mensual a semestral</t>
        </r>
      </text>
    </comment>
    <comment ref="J291" authorId="3" shapeId="0">
      <text>
        <r>
          <rPr>
            <b/>
            <sz val="9"/>
            <color indexed="81"/>
            <rFont val="Tahoma"/>
            <family val="2"/>
          </rPr>
          <t>Carolina Isolda Peña Garduño:</t>
        </r>
        <r>
          <rPr>
            <sz val="9"/>
            <color indexed="81"/>
            <rFont val="Tahoma"/>
            <family val="2"/>
          </rPr>
          <t xml:space="preserve">
La evidencia física no ha sido generada
</t>
        </r>
      </text>
    </comment>
    <comment ref="M291" authorId="3" shapeId="0">
      <text>
        <r>
          <rPr>
            <b/>
            <sz val="9"/>
            <color indexed="81"/>
            <rFont val="Tahoma"/>
            <family val="2"/>
          </rPr>
          <t>Carolina Isolda Peña Garduño:</t>
        </r>
        <r>
          <rPr>
            <sz val="9"/>
            <color indexed="81"/>
            <rFont val="Tahoma"/>
            <family val="2"/>
          </rPr>
          <t xml:space="preserve">
La información aún no está disponible para su consulta
</t>
        </r>
      </text>
    </comment>
    <comment ref="H297" authorId="0" shapeId="0">
      <text>
        <r>
          <rPr>
            <b/>
            <sz val="9"/>
            <color indexed="81"/>
            <rFont val="Tahoma"/>
            <family val="2"/>
          </rPr>
          <t>Myriam Hidekel Lima Vazquez:</t>
        </r>
        <r>
          <rPr>
            <sz val="9"/>
            <color indexed="81"/>
            <rFont val="Tahoma"/>
            <family val="2"/>
          </rPr>
          <t xml:space="preserve">
duda si son 3 de 3 o 5 como vienen en la evidencia</t>
        </r>
      </text>
    </comment>
    <comment ref="M297" authorId="3" shapeId="0">
      <text>
        <r>
          <rPr>
            <b/>
            <sz val="9"/>
            <color indexed="81"/>
            <rFont val="Tahoma"/>
            <family val="2"/>
          </rPr>
          <t>Carolina Isolda Peña Garduño:</t>
        </r>
        <r>
          <rPr>
            <sz val="9"/>
            <color indexed="81"/>
            <rFont val="Tahoma"/>
            <family val="2"/>
          </rPr>
          <t xml:space="preserve">
La información aún no está disponible para su consulta
</t>
        </r>
      </text>
    </comment>
    <comment ref="P297" authorId="3" shapeId="0">
      <text>
        <r>
          <rPr>
            <b/>
            <sz val="9"/>
            <color indexed="81"/>
            <rFont val="Tahoma"/>
            <family val="2"/>
          </rPr>
          <t>Carolina Isolda Peña Garduño:</t>
        </r>
        <r>
          <rPr>
            <sz val="9"/>
            <color indexed="81"/>
            <rFont val="Tahoma"/>
            <family val="2"/>
          </rPr>
          <t xml:space="preserve">
La información aún no está disponible para su consulta
</t>
        </r>
      </text>
    </comment>
    <comment ref="V297" authorId="3" shapeId="0">
      <text>
        <r>
          <rPr>
            <b/>
            <sz val="9"/>
            <color indexed="81"/>
            <rFont val="Tahoma"/>
            <family val="2"/>
          </rPr>
          <t>Carolina Isolda Peña Garduño:</t>
        </r>
        <r>
          <rPr>
            <sz val="9"/>
            <color indexed="81"/>
            <rFont val="Tahoma"/>
            <family val="2"/>
          </rPr>
          <t xml:space="preserve">
la evidencia aún no está disponible para su consulta
</t>
        </r>
      </text>
    </comment>
    <comment ref="J298" authorId="3" shapeId="0">
      <text>
        <r>
          <rPr>
            <b/>
            <sz val="9"/>
            <color indexed="81"/>
            <rFont val="Tahoma"/>
            <family val="2"/>
          </rPr>
          <t>Carolina Isolda Peña Garduño:</t>
        </r>
        <r>
          <rPr>
            <sz val="9"/>
            <color indexed="81"/>
            <rFont val="Tahoma"/>
            <family val="2"/>
          </rPr>
          <t xml:space="preserve">
La evidencia física no ha sido generada
</t>
        </r>
      </text>
    </comment>
    <comment ref="S298" authorId="3" shapeId="0">
      <text>
        <r>
          <rPr>
            <b/>
            <sz val="9"/>
            <color indexed="81"/>
            <rFont val="Tahoma"/>
            <family val="2"/>
          </rPr>
          <t>Carolina Isolda Peña Garduño:</t>
        </r>
        <r>
          <rPr>
            <sz val="9"/>
            <color indexed="81"/>
            <rFont val="Tahoma"/>
            <family val="2"/>
          </rPr>
          <t xml:space="preserve">
la información aún no esta disponible para su consulta
</t>
        </r>
      </text>
    </comment>
    <comment ref="V298" authorId="3" shapeId="0">
      <text>
        <r>
          <rPr>
            <b/>
            <sz val="9"/>
            <color indexed="81"/>
            <rFont val="Tahoma"/>
            <family val="2"/>
          </rPr>
          <t>Carolina Isolda Peña Garduño:</t>
        </r>
        <r>
          <rPr>
            <sz val="9"/>
            <color indexed="81"/>
            <rFont val="Tahoma"/>
            <family val="2"/>
          </rPr>
          <t xml:space="preserve">
la información aún no esta disponible para su consulta
</t>
        </r>
      </text>
    </comment>
    <comment ref="Y298" authorId="3" shapeId="0">
      <text>
        <r>
          <rPr>
            <b/>
            <sz val="9"/>
            <color indexed="81"/>
            <rFont val="Tahoma"/>
            <family val="2"/>
          </rPr>
          <t>Carolina Isolda Peña Garduño:</t>
        </r>
        <r>
          <rPr>
            <sz val="9"/>
            <color indexed="81"/>
            <rFont val="Tahoma"/>
            <family val="2"/>
          </rPr>
          <t xml:space="preserve">
la información aún no esta disponible para su consulta
</t>
        </r>
      </text>
    </comment>
    <comment ref="S300" authorId="3" shapeId="0">
      <text>
        <r>
          <rPr>
            <b/>
            <sz val="9"/>
            <color indexed="81"/>
            <rFont val="Tahoma"/>
            <family val="2"/>
          </rPr>
          <t>Carolina Isolda Peña Garduño:</t>
        </r>
        <r>
          <rPr>
            <sz val="9"/>
            <color indexed="81"/>
            <rFont val="Tahoma"/>
            <family val="2"/>
          </rPr>
          <t xml:space="preserve">
La información aún no está disponible para su consulta
</t>
        </r>
      </text>
    </comment>
    <comment ref="V300" authorId="3" shapeId="0">
      <text>
        <r>
          <rPr>
            <b/>
            <sz val="9"/>
            <color indexed="81"/>
            <rFont val="Tahoma"/>
            <family val="2"/>
          </rPr>
          <t>Carolina Isolda Peña Garduño:</t>
        </r>
        <r>
          <rPr>
            <sz val="9"/>
            <color indexed="81"/>
            <rFont val="Tahoma"/>
            <family val="2"/>
          </rPr>
          <t xml:space="preserve">
La información aún no está disponible para su consulta
</t>
        </r>
      </text>
    </comment>
    <comment ref="Y300" authorId="3" shapeId="0">
      <text>
        <r>
          <rPr>
            <b/>
            <sz val="9"/>
            <color indexed="81"/>
            <rFont val="Tahoma"/>
            <family val="2"/>
          </rPr>
          <t>Carolina Isolda Peña Garduño:</t>
        </r>
        <r>
          <rPr>
            <sz val="9"/>
            <color indexed="81"/>
            <rFont val="Tahoma"/>
            <family val="2"/>
          </rPr>
          <t xml:space="preserve">
La información aún no está disponible para su consulta
</t>
        </r>
      </text>
    </comment>
    <comment ref="V303" authorId="3" shapeId="0">
      <text>
        <r>
          <rPr>
            <b/>
            <sz val="9"/>
            <color indexed="81"/>
            <rFont val="Tahoma"/>
            <family val="2"/>
          </rPr>
          <t>Carolina Isolda Peña Garduño:</t>
        </r>
        <r>
          <rPr>
            <sz val="9"/>
            <color indexed="81"/>
            <rFont val="Tahoma"/>
            <family val="2"/>
          </rPr>
          <t xml:space="preserve">
la evidencia faltante se encuentra en proceso de captura</t>
        </r>
      </text>
    </comment>
    <comment ref="S310" authorId="0" shapeId="0">
      <text>
        <r>
          <rPr>
            <b/>
            <sz val="9"/>
            <color indexed="81"/>
            <rFont val="Tahoma"/>
            <family val="2"/>
          </rPr>
          <t>Myriam Hidekel Lima Vazquez:</t>
        </r>
        <r>
          <rPr>
            <sz val="9"/>
            <color indexed="81"/>
            <rFont val="Tahoma"/>
            <family val="2"/>
          </rPr>
          <t xml:space="preserve">
es el mismo excel que el indicador numero 328, donde puedo ver los 25 dictámenes ?</t>
        </r>
      </text>
    </comment>
    <comment ref="S318" authorId="0" shapeId="0">
      <text>
        <r>
          <rPr>
            <b/>
            <sz val="9"/>
            <color indexed="81"/>
            <rFont val="Tahoma"/>
            <family val="2"/>
          </rPr>
          <t>Myriam Hidekel Lima Vazquez:</t>
        </r>
        <r>
          <rPr>
            <sz val="9"/>
            <color indexed="81"/>
            <rFont val="Tahoma"/>
            <family val="2"/>
          </rPr>
          <t xml:space="preserve">
son 11 expedientes</t>
        </r>
      </text>
    </comment>
    <comment ref="S319" authorId="0" shapeId="0">
      <text>
        <r>
          <rPr>
            <b/>
            <sz val="9"/>
            <color indexed="81"/>
            <rFont val="Tahoma"/>
            <family val="2"/>
          </rPr>
          <t>Myriam Hidekel Lima Vazquez:</t>
        </r>
        <r>
          <rPr>
            <sz val="9"/>
            <color indexed="81"/>
            <rFont val="Tahoma"/>
            <family val="2"/>
          </rPr>
          <t xml:space="preserve">
en el elistado hay 7 expednientes</t>
        </r>
      </text>
    </comment>
    <comment ref="S320" authorId="0" shapeId="0">
      <text>
        <r>
          <rPr>
            <b/>
            <sz val="9"/>
            <color indexed="81"/>
            <rFont val="Tahoma"/>
            <family val="2"/>
          </rPr>
          <t>Myriam Hidekel Lima Vazquez:</t>
        </r>
        <r>
          <rPr>
            <sz val="9"/>
            <color indexed="81"/>
            <rFont val="Tahoma"/>
            <family val="2"/>
          </rPr>
          <t xml:space="preserve">
en el listado hay 8 </t>
        </r>
      </text>
    </comment>
    <comment ref="S322" authorId="0" shapeId="0">
      <text>
        <r>
          <rPr>
            <b/>
            <sz val="9"/>
            <color indexed="81"/>
            <rFont val="Tahoma"/>
            <family val="2"/>
          </rPr>
          <t>Myriam Hidekel Lima Vazquez:</t>
        </r>
        <r>
          <rPr>
            <sz val="9"/>
            <color indexed="81"/>
            <rFont val="Tahoma"/>
            <family val="2"/>
          </rPr>
          <t xml:space="preserve">
en el listado hay 15</t>
        </r>
      </text>
    </comment>
    <comment ref="S338" authorId="0" shapeId="0">
      <text>
        <r>
          <rPr>
            <b/>
            <sz val="9"/>
            <color indexed="81"/>
            <rFont val="Tahoma"/>
            <family val="2"/>
          </rPr>
          <t>Myriam Hidekel Lima Vazquez:</t>
        </r>
        <r>
          <rPr>
            <sz val="9"/>
            <color indexed="81"/>
            <rFont val="Tahoma"/>
            <family val="2"/>
          </rPr>
          <t xml:space="preserve">
no estan registrados los datos que estan en el drive
</t>
        </r>
      </text>
    </comment>
    <comment ref="S343" authorId="0" shapeId="0">
      <text>
        <r>
          <rPr>
            <b/>
            <sz val="9"/>
            <color indexed="81"/>
            <rFont val="Tahoma"/>
            <family val="2"/>
          </rPr>
          <t>Myriam Hidekel Lima Vazquez:</t>
        </r>
        <r>
          <rPr>
            <sz val="9"/>
            <color indexed="81"/>
            <rFont val="Tahoma"/>
            <family val="2"/>
          </rPr>
          <t xml:space="preserve">
de donde obtienen los 94 en el excel</t>
        </r>
      </text>
    </comment>
    <comment ref="S344" authorId="0" shapeId="0">
      <text>
        <r>
          <rPr>
            <b/>
            <sz val="9"/>
            <color indexed="81"/>
            <rFont val="Tahoma"/>
            <family val="2"/>
          </rPr>
          <t>Myriam Hidekel Lima Vazquez:</t>
        </r>
        <r>
          <rPr>
            <sz val="9"/>
            <color indexed="81"/>
            <rFont val="Tahoma"/>
            <family val="2"/>
          </rPr>
          <t xml:space="preserve">
de donde obtengo los 35</t>
        </r>
      </text>
    </comment>
    <comment ref="S351" authorId="0" shapeId="0">
      <text>
        <r>
          <rPr>
            <b/>
            <sz val="9"/>
            <color indexed="81"/>
            <rFont val="Tahoma"/>
            <family val="2"/>
          </rPr>
          <t>Myriam Hidekel Lima Vazquez:</t>
        </r>
        <r>
          <rPr>
            <sz val="9"/>
            <color indexed="81"/>
            <rFont val="Tahoma"/>
            <family val="2"/>
          </rPr>
          <t xml:space="preserve">
como salen los 79</t>
        </r>
      </text>
    </comment>
    <comment ref="S353" authorId="0" shapeId="0">
      <text>
        <r>
          <rPr>
            <b/>
            <sz val="9"/>
            <color indexed="81"/>
            <rFont val="Tahoma"/>
            <family val="2"/>
          </rPr>
          <t>Myriam Hidekel Lima Vazquez:</t>
        </r>
        <r>
          <rPr>
            <sz val="9"/>
            <color indexed="81"/>
            <rFont val="Tahoma"/>
            <family val="2"/>
          </rPr>
          <t xml:space="preserve">
se cuentam 38 en el excel</t>
        </r>
      </text>
    </comment>
    <comment ref="I355" authorId="0" shapeId="0">
      <text>
        <r>
          <rPr>
            <b/>
            <sz val="9"/>
            <color indexed="81"/>
            <rFont val="Tahoma"/>
            <family val="2"/>
          </rPr>
          <t>Myriam Hidekel Lima Vazquez:</t>
        </r>
        <r>
          <rPr>
            <sz val="9"/>
            <color indexed="81"/>
            <rFont val="Tahoma"/>
            <family val="2"/>
          </rPr>
          <t xml:space="preserve">
en el formato enviado de febrero viene 5 e 5 pero en el exel de evidencias vienen 4 de 4</t>
        </r>
      </text>
    </comment>
    <comment ref="S355" authorId="0" shapeId="0">
      <text>
        <r>
          <rPr>
            <b/>
            <sz val="9"/>
            <color indexed="81"/>
            <rFont val="Tahoma"/>
            <family val="2"/>
          </rPr>
          <t>Myriam Hidekel Lima Vazquez:</t>
        </r>
        <r>
          <rPr>
            <sz val="9"/>
            <color indexed="81"/>
            <rFont val="Tahoma"/>
            <family val="2"/>
          </rPr>
          <t xml:space="preserve">
en el excel salen 4 de abril</t>
        </r>
      </text>
    </comment>
    <comment ref="H356" authorId="0" shapeId="0">
      <text>
        <r>
          <rPr>
            <b/>
            <sz val="9"/>
            <color indexed="81"/>
            <rFont val="Tahoma"/>
            <family val="2"/>
          </rPr>
          <t>Myriam Hidekel Lima Vazquez:</t>
        </r>
        <r>
          <rPr>
            <sz val="9"/>
            <color indexed="81"/>
            <rFont val="Tahoma"/>
            <family val="2"/>
          </rPr>
          <t xml:space="preserve">
en form feb viene 6, en evidencia viene 7</t>
        </r>
      </text>
    </comment>
    <comment ref="S363" authorId="0" shapeId="0">
      <text>
        <r>
          <rPr>
            <b/>
            <sz val="9"/>
            <color indexed="81"/>
            <rFont val="Tahoma"/>
            <family val="2"/>
          </rPr>
          <t>Myriam Hidekel Lima Vazquez:</t>
        </r>
        <r>
          <rPr>
            <sz val="9"/>
            <color indexed="81"/>
            <rFont val="Tahoma"/>
            <family val="2"/>
          </rPr>
          <t xml:space="preserve">
en el excel viene un total de 199 arboles
</t>
        </r>
      </text>
    </comment>
    <comment ref="H394" authorId="0" shapeId="0">
      <text>
        <r>
          <rPr>
            <b/>
            <sz val="9"/>
            <color indexed="81"/>
            <rFont val="Tahoma"/>
            <family val="2"/>
          </rPr>
          <t>Myriam Hidekel Lima Vazquez:</t>
        </r>
        <r>
          <rPr>
            <sz val="9"/>
            <color indexed="81"/>
            <rFont val="Tahoma"/>
            <family val="2"/>
          </rPr>
          <t xml:space="preserve">
no tocaba pero se realizo 
</t>
        </r>
      </text>
    </comment>
    <comment ref="H399" authorId="4" shapeId="0">
      <text>
        <r>
          <rPr>
            <sz val="11"/>
            <color theme="1"/>
            <rFont val="Calibri"/>
            <family val="2"/>
            <scheme val="minor"/>
          </rPr>
          <t>======
ID#AAAAuZl8uPA
Rogelio Fayd Martínez Torres    (2023-03-31 23:30:50)
En respuesta de su comentario, en la evidencia la columna de estatus se cuentan las que tengan la denominación concluidas y notificación, las restantes no, por lo que corresponde a 13.</t>
        </r>
      </text>
    </comment>
    <comment ref="K404" authorId="0" shapeId="0">
      <text>
        <r>
          <rPr>
            <b/>
            <sz val="9"/>
            <color indexed="81"/>
            <rFont val="Tahoma"/>
            <family val="2"/>
          </rPr>
          <t>Myriam Hidekel Lima Vazquez:</t>
        </r>
        <r>
          <rPr>
            <sz val="9"/>
            <color indexed="81"/>
            <rFont val="Tahoma"/>
            <family val="2"/>
          </rPr>
          <t xml:space="preserve">
se puso de acuerdo a la evidencia que presentaron</t>
        </r>
      </text>
    </comment>
    <comment ref="I408" authorId="4" shapeId="0">
      <text>
        <r>
          <rPr>
            <sz val="11"/>
            <color theme="1"/>
            <rFont val="Calibri"/>
            <family val="2"/>
            <scheme val="minor"/>
          </rPr>
          <t>======
ID#AAAAr_cIIlg
Rogelio Fayd Martínez Torres    (2023-03-29 18:05:34)
Se cambio a cantidad en lugar de porcentaje que era 100%.</t>
        </r>
      </text>
    </comment>
    <comment ref="L408" authorId="4" shapeId="0">
      <text>
        <r>
          <rPr>
            <sz val="11"/>
            <color theme="1"/>
            <rFont val="Calibri"/>
            <family val="2"/>
            <scheme val="minor"/>
          </rPr>
          <t>======
ID#AAAAr_cIIlk
Rogelio Fayd Martínez Torres    (2023-03-29 18:05:59)
Se cambio a cantidad en lugar de porcentaje que era 100%</t>
        </r>
      </text>
    </comment>
    <comment ref="K410" authorId="4" shapeId="0">
      <text>
        <r>
          <rPr>
            <sz val="11"/>
            <color theme="1"/>
            <rFont val="Calibri"/>
            <family val="2"/>
            <scheme val="minor"/>
          </rPr>
          <t>======
ID#AAAAqzE2rAU
Susana Dolores Gandara Galaviz    (2023-03-06 17:21:59)
Subir el medio de verificación una vez que lo haya compartido la enlace. Oficios de contestación</t>
        </r>
      </text>
    </comment>
    <comment ref="O412" authorId="5" shapeId="0">
      <text>
        <r>
          <rPr>
            <b/>
            <sz val="9"/>
            <color indexed="81"/>
            <rFont val="Tahoma"/>
            <family val="2"/>
          </rPr>
          <t>User:</t>
        </r>
        <r>
          <rPr>
            <sz val="9"/>
            <color indexed="81"/>
            <rFont val="Tahoma"/>
            <family val="2"/>
          </rPr>
          <t xml:space="preserve">
Tomando el cuenta el método de calculo: (Total de apoyos brindados conforme a lo dispuesto en reglas de operación/Total de solicitudes de apoyos aprobadas) *100                                                                                                                 *Nota: Los apoyos son otorgados conforme a lo dispuesto en las reglas de operación para el ejercicio del recurso y la designación del recurso
Aún no se ha recibido alguna solicitud de apoyo, asímismo, las reglas de operación aún no han sido aprobadas</t>
        </r>
      </text>
    </comment>
    <comment ref="S414" authorId="0" shapeId="0">
      <text>
        <r>
          <rPr>
            <b/>
            <sz val="9"/>
            <color indexed="81"/>
            <rFont val="Tahoma"/>
            <family val="2"/>
          </rPr>
          <t>Myriam Hidekel Lima Vazquez:</t>
        </r>
        <r>
          <rPr>
            <sz val="9"/>
            <color indexed="81"/>
            <rFont val="Tahoma"/>
            <family val="2"/>
          </rPr>
          <t xml:space="preserve">
de donde salen las 434?</t>
        </r>
      </text>
    </comment>
    <comment ref="N415" authorId="5" shapeId="0">
      <text>
        <r>
          <rPr>
            <b/>
            <sz val="9"/>
            <color indexed="81"/>
            <rFont val="Tahoma"/>
            <family val="2"/>
          </rPr>
          <t>User:</t>
        </r>
        <r>
          <rPr>
            <sz val="9"/>
            <color indexed="81"/>
            <rFont val="Tahoma"/>
            <family val="2"/>
          </rPr>
          <t xml:space="preserve">
No se tomaron en cuenta 200 registras que estaban duplicados. 
Se toma filtro del período de corte 20/02/2023 al 16/03/2023 con los servicios registrados de:
Somatometria, presión arterial, medicina general y consulta general.
Tipo de apoyo y servicio 1=2,154 atenciones
Tipo de apoyo 2=1817
Tipo de apoyo 3=9
Tipo de apoyo 4=9
Tipo de apoyo= 5
Total=3994</t>
        </r>
      </text>
    </comment>
    <comment ref="S415" authorId="0" shapeId="0">
      <text>
        <r>
          <rPr>
            <b/>
            <sz val="9"/>
            <color indexed="81"/>
            <rFont val="Tahoma"/>
            <family val="2"/>
          </rPr>
          <t>Myriam Hidekel Lima Vazquez:</t>
        </r>
        <r>
          <rPr>
            <sz val="9"/>
            <color indexed="81"/>
            <rFont val="Tahoma"/>
            <family val="2"/>
          </rPr>
          <t xml:space="preserve">
a mi la suma me da 2442, esta bien? </t>
        </r>
      </text>
    </comment>
    <comment ref="M418" authorId="5" shapeId="0">
      <text>
        <r>
          <rPr>
            <b/>
            <sz val="9"/>
            <color indexed="81"/>
            <rFont val="Tahoma"/>
            <family val="2"/>
          </rPr>
          <t>User:</t>
        </r>
        <r>
          <rPr>
            <sz val="9"/>
            <color indexed="81"/>
            <rFont val="Tahoma"/>
            <family val="2"/>
          </rPr>
          <t xml:space="preserve">
Pendiente subir evidencia el lunes 03/03/2023</t>
        </r>
      </text>
    </comment>
    <comment ref="V419" authorId="0" shapeId="0">
      <text>
        <r>
          <rPr>
            <b/>
            <sz val="9"/>
            <color indexed="81"/>
            <rFont val="Tahoma"/>
            <family val="2"/>
          </rPr>
          <t>Myriam Hidekel Lima Vazquez:</t>
        </r>
        <r>
          <rPr>
            <sz val="9"/>
            <color indexed="81"/>
            <rFont val="Tahoma"/>
            <family val="2"/>
          </rPr>
          <t xml:space="preserve">
hay 4 minutas en el PDF</t>
        </r>
      </text>
    </comment>
    <comment ref="K425" authorId="4" shapeId="0">
      <text>
        <r>
          <rPr>
            <sz val="11"/>
            <color theme="1"/>
            <rFont val="Calibri"/>
            <family val="2"/>
            <scheme val="minor"/>
          </rPr>
          <t>======
ID#AAAAsanDv7c
Susana Dolores Gandara Galaviz    (2023-03-06 22:23:03)
PEP-SEJ:
Este es un indicador trimestral, tiene meta programada en el mes de marzo según lo comprometido en POA</t>
        </r>
      </text>
    </comment>
    <comment ref="Y436" authorId="4" shapeId="0">
      <text>
        <r>
          <rPr>
            <sz val="11"/>
            <color theme="1"/>
            <rFont val="Calibri"/>
            <family val="2"/>
            <scheme val="minor"/>
          </rPr>
          <t>======
ID#AAAA04eSbtM
HP    (2023-07-07 17:18:54)
Pendiente intgerar la justificación del enlace</t>
        </r>
      </text>
    </comment>
    <comment ref="K452" authorId="6" shapeId="0">
      <text>
        <r>
          <rPr>
            <b/>
            <sz val="9"/>
            <color indexed="81"/>
            <rFont val="Tahoma"/>
            <family val="2"/>
          </rPr>
          <t>Perla Ivonne Carlos Urdiales:</t>
        </r>
        <r>
          <rPr>
            <sz val="9"/>
            <color indexed="81"/>
            <rFont val="Tahoma"/>
            <family val="2"/>
          </rPr>
          <t xml:space="preserve">
Se anexa informe
</t>
        </r>
      </text>
    </comment>
    <comment ref="U460" authorId="6" shapeId="0">
      <text>
        <r>
          <rPr>
            <b/>
            <sz val="9"/>
            <color indexed="81"/>
            <rFont val="Tahoma"/>
            <family val="2"/>
          </rPr>
          <t>Perla Ivonne Carlos Urdiales:</t>
        </r>
        <r>
          <rPr>
            <sz val="9"/>
            <color indexed="81"/>
            <rFont val="Tahoma"/>
            <family val="2"/>
          </rPr>
          <t xml:space="preserve">
El área de Infancia solicito la modificacion por wsp a Planeación</t>
        </r>
      </text>
    </comment>
    <comment ref="K461" authorId="0" shapeId="0">
      <text>
        <r>
          <rPr>
            <b/>
            <sz val="9"/>
            <color indexed="81"/>
            <rFont val="Tahoma"/>
            <family val="2"/>
          </rPr>
          <t>Myriam Hidekel Lima Vazquez:</t>
        </r>
        <r>
          <rPr>
            <sz val="9"/>
            <color indexed="81"/>
            <rFont val="Tahoma"/>
            <family val="2"/>
          </rPr>
          <t xml:space="preserve">
Ya se agregó evidencia
Ind 485 al 489
</t>
        </r>
      </text>
    </comment>
    <comment ref="K462" authorId="0" shapeId="0">
      <text>
        <r>
          <rPr>
            <b/>
            <sz val="9"/>
            <color indexed="81"/>
            <rFont val="Tahoma"/>
            <family val="2"/>
          </rPr>
          <t>Myriam Hidekel Lima Vazquez:</t>
        </r>
        <r>
          <rPr>
            <sz val="9"/>
            <color indexed="81"/>
            <rFont val="Tahoma"/>
            <family val="2"/>
          </rPr>
          <t xml:space="preserve">
NO HAY EVIDENCIA EN DRIVE</t>
        </r>
      </text>
    </comment>
    <comment ref="K463" authorId="0" shapeId="0">
      <text>
        <r>
          <rPr>
            <b/>
            <sz val="9"/>
            <color indexed="81"/>
            <rFont val="Tahoma"/>
            <family val="2"/>
          </rPr>
          <t>Myriam Hidekel Lima Vazquez:</t>
        </r>
        <r>
          <rPr>
            <sz val="9"/>
            <color indexed="81"/>
            <rFont val="Tahoma"/>
            <family val="2"/>
          </rPr>
          <t xml:space="preserve">
NO HAY EVIDENCIA EN DRIVE</t>
        </r>
      </text>
    </comment>
    <comment ref="K464" authorId="0" shapeId="0">
      <text>
        <r>
          <rPr>
            <b/>
            <sz val="9"/>
            <color indexed="81"/>
            <rFont val="Tahoma"/>
            <family val="2"/>
          </rPr>
          <t>Myriam Hidekel Lima Vazquez:</t>
        </r>
        <r>
          <rPr>
            <sz val="9"/>
            <color indexed="81"/>
            <rFont val="Tahoma"/>
            <family val="2"/>
          </rPr>
          <t xml:space="preserve">
NO HAY EVIDENCIA EN DRIVE</t>
        </r>
      </text>
    </comment>
    <comment ref="K465" authorId="0" shapeId="0">
      <text>
        <r>
          <rPr>
            <b/>
            <sz val="9"/>
            <color indexed="81"/>
            <rFont val="Tahoma"/>
            <family val="2"/>
          </rPr>
          <t>Myriam Hidekel Lima Vazquez:</t>
        </r>
        <r>
          <rPr>
            <sz val="9"/>
            <color indexed="81"/>
            <rFont val="Tahoma"/>
            <family val="2"/>
          </rPr>
          <t xml:space="preserve">
NO HAY EVIDENCIA EN DRIVE</t>
        </r>
      </text>
    </comment>
    <comment ref="Q483" authorId="6" shapeId="0">
      <text>
        <r>
          <rPr>
            <b/>
            <sz val="9"/>
            <color indexed="81"/>
            <rFont val="Tahoma"/>
            <family val="2"/>
          </rPr>
          <t>Perla Ivonne Carlos Urdiales:</t>
        </r>
        <r>
          <rPr>
            <sz val="9"/>
            <color indexed="81"/>
            <rFont val="Tahoma"/>
            <family val="2"/>
          </rPr>
          <t xml:space="preserve">
Una brigada se realizó en marzo, pero no la reportaron hasta abril</t>
        </r>
      </text>
    </comment>
    <comment ref="V486" authorId="0" shapeId="0">
      <text>
        <r>
          <rPr>
            <b/>
            <sz val="9"/>
            <color indexed="81"/>
            <rFont val="Tahoma"/>
            <family val="2"/>
          </rPr>
          <t>Myriam Hidekel Lima Vazquez:</t>
        </r>
        <r>
          <rPr>
            <sz val="9"/>
            <color indexed="81"/>
            <rFont val="Tahoma"/>
            <family val="2"/>
          </rPr>
          <t xml:space="preserve">
los pdfs dan mas, cuales son los que corresponden a esta evidencia?</t>
        </r>
      </text>
    </comment>
    <comment ref="V489" authorId="0" shapeId="0">
      <text>
        <r>
          <rPr>
            <b/>
            <sz val="9"/>
            <color indexed="81"/>
            <rFont val="Tahoma"/>
            <family val="2"/>
          </rPr>
          <t>Myriam Hidekel Lima Vazquez:</t>
        </r>
        <r>
          <rPr>
            <sz val="9"/>
            <color indexed="81"/>
            <rFont val="Tahoma"/>
            <family val="2"/>
          </rPr>
          <t xml:space="preserve">
de donde salen las 182, hago la suma y no sale esa cantidad</t>
        </r>
      </text>
    </comment>
    <comment ref="K491" authorId="0" shapeId="0">
      <text>
        <r>
          <rPr>
            <b/>
            <sz val="9"/>
            <color indexed="81"/>
            <rFont val="Tahoma"/>
            <family val="2"/>
          </rPr>
          <t>Myriam Hidekel Lima Vazquez:</t>
        </r>
        <r>
          <rPr>
            <sz val="9"/>
            <color indexed="81"/>
            <rFont val="Tahoma"/>
            <family val="2"/>
          </rPr>
          <t xml:space="preserve">
Es 1 reporte
</t>
        </r>
      </text>
    </comment>
    <comment ref="V492" authorId="0" shapeId="0">
      <text>
        <r>
          <rPr>
            <b/>
            <sz val="9"/>
            <color indexed="81"/>
            <rFont val="Tahoma"/>
            <family val="2"/>
          </rPr>
          <t>Myriam Hidekel Lima Vazquez:</t>
        </r>
        <r>
          <rPr>
            <sz val="9"/>
            <color indexed="81"/>
            <rFont val="Tahoma"/>
            <family val="2"/>
          </rPr>
          <t xml:space="preserve">
si a la suma total se le restan los rechazados y vencidos, da a 341, cual es el correcto?</t>
        </r>
      </text>
    </comment>
    <comment ref="K494" authorId="0" shapeId="0">
      <text>
        <r>
          <rPr>
            <b/>
            <sz val="9"/>
            <color indexed="81"/>
            <rFont val="Tahoma"/>
            <family val="2"/>
          </rPr>
          <t>Myriam Hidekel Lima Vazquez:</t>
        </r>
        <r>
          <rPr>
            <sz val="9"/>
            <color indexed="81"/>
            <rFont val="Tahoma"/>
            <family val="2"/>
          </rPr>
          <t xml:space="preserve">
Si son 2, anexo evidencia
</t>
        </r>
      </text>
    </comment>
    <comment ref="V495" authorId="0" shapeId="0">
      <text>
        <r>
          <rPr>
            <b/>
            <sz val="9"/>
            <color indexed="81"/>
            <rFont val="Tahoma"/>
            <family val="2"/>
          </rPr>
          <t>Myriam Hidekel Lima Vazquez:</t>
        </r>
        <r>
          <rPr>
            <sz val="9"/>
            <color indexed="81"/>
            <rFont val="Tahoma"/>
            <family val="2"/>
          </rPr>
          <t xml:space="preserve">
sumo 84 no 217, cual es correcto?</t>
        </r>
      </text>
    </comment>
    <comment ref="E496" authorId="0" shapeId="0">
      <text>
        <r>
          <rPr>
            <b/>
            <sz val="9"/>
            <color indexed="81"/>
            <rFont val="Tahoma"/>
            <family val="2"/>
          </rPr>
          <t>Myriam Hidekel Lima Vazquez:</t>
        </r>
        <r>
          <rPr>
            <sz val="9"/>
            <color indexed="81"/>
            <rFont val="Tahoma"/>
            <family val="2"/>
          </rPr>
          <t xml:space="preserve">
duda de donde salen los 10</t>
        </r>
      </text>
    </comment>
    <comment ref="H496" authorId="0" shapeId="0">
      <text>
        <r>
          <rPr>
            <b/>
            <sz val="9"/>
            <color indexed="81"/>
            <rFont val="Tahoma"/>
            <family val="2"/>
          </rPr>
          <t>Myriam Hidekel Lima Vazquez:</t>
        </r>
        <r>
          <rPr>
            <sz val="9"/>
            <color indexed="81"/>
            <rFont val="Tahoma"/>
            <family val="2"/>
          </rPr>
          <t xml:space="preserve">
en enero pusieron 15</t>
        </r>
      </text>
    </comment>
    <comment ref="I496" authorId="0" shapeId="0">
      <text>
        <r>
          <rPr>
            <b/>
            <sz val="9"/>
            <color indexed="81"/>
            <rFont val="Tahoma"/>
            <family val="2"/>
          </rPr>
          <t>Myriam Hidekel Lima Vazquez:</t>
        </r>
        <r>
          <rPr>
            <sz val="9"/>
            <color indexed="81"/>
            <rFont val="Tahoma"/>
            <family val="2"/>
          </rPr>
          <t xml:space="preserve">
en enero pusieron 21</t>
        </r>
      </text>
    </comment>
    <comment ref="V496" authorId="0" shapeId="0">
      <text>
        <r>
          <rPr>
            <b/>
            <sz val="9"/>
            <color indexed="81"/>
            <rFont val="Tahoma"/>
            <family val="2"/>
          </rPr>
          <t>Myriam Hidekel Lima Vazquez:</t>
        </r>
        <r>
          <rPr>
            <sz val="9"/>
            <color indexed="81"/>
            <rFont val="Tahoma"/>
            <family val="2"/>
          </rPr>
          <t xml:space="preserve">
me dan 32 no 61</t>
        </r>
      </text>
    </comment>
    <comment ref="H497" authorId="0" shapeId="0">
      <text>
        <r>
          <rPr>
            <b/>
            <sz val="9"/>
            <color indexed="81"/>
            <rFont val="Tahoma"/>
            <family val="2"/>
          </rPr>
          <t>Myriam Hidekel Lima Vazquez:</t>
        </r>
        <r>
          <rPr>
            <sz val="9"/>
            <color indexed="81"/>
            <rFont val="Tahoma"/>
            <family val="2"/>
          </rPr>
          <t xml:space="preserve">
agregar mas evidencia</t>
        </r>
      </text>
    </comment>
    <comment ref="V497" authorId="0" shapeId="0">
      <text>
        <r>
          <rPr>
            <b/>
            <sz val="9"/>
            <color indexed="81"/>
            <rFont val="Tahoma"/>
            <family val="2"/>
          </rPr>
          <t>Myriam Hidekel Lima Vazquez:</t>
        </r>
        <r>
          <rPr>
            <sz val="9"/>
            <color indexed="81"/>
            <rFont val="Tahoma"/>
            <family val="2"/>
          </rPr>
          <t xml:space="preserve">
NO CONCUERDA CON EL PDF DE EVIDENCIAS</t>
        </r>
      </text>
    </comment>
    <comment ref="H498" authorId="0" shapeId="0">
      <text>
        <r>
          <rPr>
            <b/>
            <sz val="9"/>
            <color indexed="81"/>
            <rFont val="Tahoma"/>
            <family val="2"/>
          </rPr>
          <t>Myriam Hidekel Lima Vazquez:</t>
        </r>
        <r>
          <rPr>
            <sz val="9"/>
            <color indexed="81"/>
            <rFont val="Tahoma"/>
            <family val="2"/>
          </rPr>
          <t xml:space="preserve">
duda, porque 10?</t>
        </r>
      </text>
    </comment>
    <comment ref="V500" authorId="0" shapeId="0">
      <text>
        <r>
          <rPr>
            <b/>
            <sz val="9"/>
            <color indexed="81"/>
            <rFont val="Tahoma"/>
            <family val="2"/>
          </rPr>
          <t>Myriam Hidekel Lima Vazquez:</t>
        </r>
        <r>
          <rPr>
            <sz val="9"/>
            <color indexed="81"/>
            <rFont val="Tahoma"/>
            <family val="2"/>
          </rPr>
          <t xml:space="preserve">
COMO SALEN LAS 163?</t>
        </r>
      </text>
    </comment>
    <comment ref="E501" authorId="6" shapeId="0">
      <text>
        <r>
          <rPr>
            <b/>
            <sz val="9"/>
            <color indexed="81"/>
            <rFont val="Tahoma"/>
            <family val="2"/>
          </rPr>
          <t>Perla Ivonne Carlos Urdiales:</t>
        </r>
        <r>
          <rPr>
            <sz val="9"/>
            <color indexed="81"/>
            <rFont val="Tahoma"/>
            <family val="2"/>
          </rPr>
          <t xml:space="preserve">
El cumplimiento del plan se hará en septiembre.</t>
        </r>
      </text>
    </comment>
    <comment ref="K553" authorId="0" shapeId="0">
      <text>
        <r>
          <rPr>
            <b/>
            <sz val="9"/>
            <color indexed="81"/>
            <rFont val="Tahoma"/>
            <family val="2"/>
          </rPr>
          <t>Myriam Hidekel Lima Vazquez:</t>
        </r>
        <r>
          <rPr>
            <sz val="9"/>
            <color indexed="81"/>
            <rFont val="Tahoma"/>
            <family val="2"/>
          </rPr>
          <t xml:space="preserve">
no encuentro su evidencia 
Elena: La evidencia está en la sub carpeta 576. Apoyos escolares (becas, útiles y libros)</t>
        </r>
      </text>
    </comment>
    <comment ref="M553" authorId="1" shapeId="0">
      <text>
        <r>
          <rPr>
            <b/>
            <sz val="9"/>
            <color indexed="81"/>
            <rFont val="Tahoma"/>
            <family val="2"/>
          </rPr>
          <t>elena denisse vera vera:</t>
        </r>
        <r>
          <rPr>
            <sz val="9"/>
            <color indexed="81"/>
            <rFont val="Tahoma"/>
            <family val="2"/>
          </rPr>
          <t xml:space="preserve">
La evidencia se encuentra en esta subcarpeta dentro de la carpeta de febrero</t>
        </r>
      </text>
    </comment>
    <comment ref="L555" authorId="0" shapeId="0">
      <text>
        <r>
          <rPr>
            <b/>
            <sz val="9"/>
            <color indexed="81"/>
            <rFont val="Tahoma"/>
            <family val="2"/>
          </rPr>
          <t>Myriam Hidekel Lima Vazquez:</t>
        </r>
        <r>
          <rPr>
            <sz val="9"/>
            <color indexed="81"/>
            <rFont val="Tahoma"/>
            <family val="2"/>
          </rPr>
          <t xml:space="preserve">
cual es el nuevo calendrio?
Elena: El calendario fue enviado por correo el  correo veraveraelenadenisse@gmail.com el día 11 de julio 2023</t>
        </r>
      </text>
    </comment>
    <comment ref="AH561" authorId="0" shapeId="0">
      <text>
        <r>
          <rPr>
            <b/>
            <sz val="9"/>
            <color indexed="81"/>
            <rFont val="Tahoma"/>
            <charset val="1"/>
          </rPr>
          <t>Myriam Hidekel Lima Vazquez:</t>
        </r>
        <r>
          <rPr>
            <sz val="9"/>
            <color indexed="81"/>
            <rFont val="Tahoma"/>
            <charset val="1"/>
          </rPr>
          <t xml:space="preserve">
1 de Julio para el acumulado hasta que toque reportar</t>
        </r>
      </text>
    </comment>
    <comment ref="AI567" authorId="1" shapeId="0">
      <text>
        <r>
          <rPr>
            <b/>
            <sz val="9"/>
            <color indexed="81"/>
            <rFont val="Tahoma"/>
            <family val="2"/>
          </rPr>
          <t>elena denisse vera vera:</t>
        </r>
        <r>
          <rPr>
            <sz val="9"/>
            <color indexed="81"/>
            <rFont val="Tahoma"/>
            <family val="2"/>
          </rPr>
          <t xml:space="preserve">
Si se toman en cuenta las conferencias y talleres, la cantidad ingresada sería 4</t>
        </r>
      </text>
    </comment>
    <comment ref="AL567" authorId="1" shapeId="0">
      <text>
        <r>
          <rPr>
            <b/>
            <sz val="9"/>
            <color indexed="81"/>
            <rFont val="Tahoma"/>
            <family val="2"/>
          </rPr>
          <t>elena denisse vera vera:</t>
        </r>
        <r>
          <rPr>
            <sz val="9"/>
            <color indexed="81"/>
            <rFont val="Tahoma"/>
            <family val="2"/>
          </rPr>
          <t xml:space="preserve">
Si se toman en cuenta las conferencias realizadas en el mes la cantidad sería 2 </t>
        </r>
      </text>
    </comment>
    <comment ref="AL569" authorId="1" shapeId="0">
      <text>
        <r>
          <rPr>
            <b/>
            <sz val="9"/>
            <color indexed="81"/>
            <rFont val="Tahoma"/>
            <family val="2"/>
          </rPr>
          <t>elena denisse vera vera:</t>
        </r>
        <r>
          <rPr>
            <sz val="9"/>
            <color indexed="81"/>
            <rFont val="Tahoma"/>
            <family val="2"/>
          </rPr>
          <t xml:space="preserve">
Si se toma en cuuenta el huerto realizado la cantidad ingresada sería 1</t>
        </r>
      </text>
    </comment>
    <comment ref="K570" authorId="0" shapeId="0">
      <text>
        <r>
          <rPr>
            <b/>
            <sz val="9"/>
            <color indexed="81"/>
            <rFont val="Tahoma"/>
            <family val="2"/>
          </rPr>
          <t>Myriam Hidekel Lima Vazquez:</t>
        </r>
        <r>
          <rPr>
            <sz val="9"/>
            <color indexed="81"/>
            <rFont val="Tahoma"/>
            <family val="2"/>
          </rPr>
          <t xml:space="preserve">
se hicieron 3 acti según evidencia, no 2</t>
        </r>
      </text>
    </comment>
    <comment ref="L571" authorId="0" shapeId="0">
      <text>
        <r>
          <rPr>
            <b/>
            <sz val="9"/>
            <color indexed="81"/>
            <rFont val="Tahoma"/>
            <family val="2"/>
          </rPr>
          <t>Myriam Hidekel Lima Vazquez:</t>
        </r>
        <r>
          <rPr>
            <sz val="9"/>
            <color indexed="81"/>
            <rFont val="Tahoma"/>
            <family val="2"/>
          </rPr>
          <t xml:space="preserve">
 los 2 que estan en calendario</t>
        </r>
      </text>
    </comment>
    <comment ref="U571" authorId="0" shapeId="0">
      <text>
        <r>
          <rPr>
            <b/>
            <sz val="9"/>
            <color indexed="81"/>
            <rFont val="Tahoma"/>
            <family val="2"/>
          </rPr>
          <t>Myriam Hidekel Lima Vazquez:</t>
        </r>
        <r>
          <rPr>
            <sz val="9"/>
            <color indexed="81"/>
            <rFont val="Tahoma"/>
            <family val="2"/>
          </rPr>
          <t xml:space="preserve">
 los 2 que estan en calendario
Elena: en calendario hay "1" programado</t>
        </r>
      </text>
    </comment>
    <comment ref="X571" authorId="0" shapeId="0">
      <text>
        <r>
          <rPr>
            <b/>
            <sz val="9"/>
            <color indexed="81"/>
            <rFont val="Tahoma"/>
            <family val="2"/>
          </rPr>
          <t>Myriam Hidekel Lima Vazquez:</t>
        </r>
        <r>
          <rPr>
            <sz val="9"/>
            <color indexed="81"/>
            <rFont val="Tahoma"/>
            <family val="2"/>
          </rPr>
          <t xml:space="preserve">
 los 2 que estan en calendario
En calendario si hay tres</t>
        </r>
      </text>
    </comment>
    <comment ref="L580" authorId="0" shapeId="0">
      <text>
        <r>
          <rPr>
            <b/>
            <sz val="9"/>
            <color indexed="81"/>
            <rFont val="Tahoma"/>
            <family val="2"/>
          </rPr>
          <t>Myriam Hidekel Lima Vazquez:</t>
        </r>
        <r>
          <rPr>
            <sz val="9"/>
            <color indexed="81"/>
            <rFont val="Tahoma"/>
            <family val="2"/>
          </rPr>
          <t xml:space="preserve">
ellos ponen 2 en vez de 5 que es lo que esta en el calendario
Elena: Confirmo que son 5 en calendario</t>
        </r>
      </text>
    </comment>
    <comment ref="K583" authorId="0" shapeId="0">
      <text>
        <r>
          <rPr>
            <b/>
            <sz val="9"/>
            <color indexed="81"/>
            <rFont val="Tahoma"/>
            <family val="2"/>
          </rPr>
          <t>Myriam Hidekel Lima Vazquez:</t>
        </r>
        <r>
          <rPr>
            <sz val="9"/>
            <color indexed="81"/>
            <rFont val="Tahoma"/>
            <family val="2"/>
          </rPr>
          <t xml:space="preserve">
de donde salen no hace match con la evidencia
Elena: La evidencia está en archivo de excel dentro de la subcarpeta "608. Consultar a las juventudes sobre las actividades del Instituto"</t>
        </r>
      </text>
    </comment>
    <comment ref="K584" authorId="0" shapeId="0">
      <text>
        <r>
          <rPr>
            <b/>
            <sz val="9"/>
            <color indexed="81"/>
            <rFont val="Tahoma"/>
            <family val="2"/>
          </rPr>
          <t>Myriam Hidekel Lima Vazquez:</t>
        </r>
        <r>
          <rPr>
            <sz val="9"/>
            <color indexed="81"/>
            <rFont val="Tahoma"/>
            <family val="2"/>
          </rPr>
          <t xml:space="preserve">
no hay evidencia en la carpeta
Elena: La evidencia está en la carpeta "609. Capacitaciones INJURE"</t>
        </r>
      </text>
    </comment>
    <comment ref="S594" authorId="0" shapeId="0">
      <text>
        <r>
          <rPr>
            <b/>
            <sz val="9"/>
            <color indexed="81"/>
            <rFont val="Tahoma"/>
            <family val="2"/>
          </rPr>
          <t>Myriam Hidekel Lima Vazquez:</t>
        </r>
        <r>
          <rPr>
            <sz val="9"/>
            <color indexed="81"/>
            <rFont val="Tahoma"/>
            <family val="2"/>
          </rPr>
          <t xml:space="preserve">
solo hay un oficio con el mes de abril, los demás son afebrero y marzo pero en total son 4 oficios</t>
        </r>
      </text>
    </comment>
    <comment ref="S603" authorId="0" shapeId="0">
      <text>
        <r>
          <rPr>
            <b/>
            <sz val="9"/>
            <color indexed="81"/>
            <rFont val="Tahoma"/>
            <family val="2"/>
          </rPr>
          <t>Myriam Hidekel Lima Vazquez:</t>
        </r>
        <r>
          <rPr>
            <sz val="9"/>
            <color indexed="81"/>
            <rFont val="Tahoma"/>
            <family val="2"/>
          </rPr>
          <t xml:space="preserve">
duda, en la evidencia me dan listas de asistencia, cuales son las 3 intervenciones? </t>
        </r>
      </text>
    </comment>
  </commentList>
</comments>
</file>

<file path=xl/sharedStrings.xml><?xml version="1.0" encoding="utf-8"?>
<sst xmlns="http://schemas.openxmlformats.org/spreadsheetml/2006/main" count="6339" uniqueCount="2142">
  <si>
    <t>Resultados Programa Operativo Anual 2023</t>
  </si>
  <si>
    <t>Enero</t>
  </si>
  <si>
    <t>Febrero</t>
  </si>
  <si>
    <t>Marzo</t>
  </si>
  <si>
    <t>No.</t>
  </si>
  <si>
    <t>Secretaría</t>
  </si>
  <si>
    <t>Dirección</t>
  </si>
  <si>
    <t>Nivel</t>
  </si>
  <si>
    <t>Actividad</t>
  </si>
  <si>
    <t>Meta</t>
  </si>
  <si>
    <t>Unidad de medida</t>
  </si>
  <si>
    <t>Realizado</t>
  </si>
  <si>
    <t>Planeado/Programado/Requerido</t>
  </si>
  <si>
    <t>EVIDENCIA / COMENTARIOS</t>
  </si>
  <si>
    <t>SAY</t>
  </si>
  <si>
    <t>GGA</t>
  </si>
  <si>
    <t>POA</t>
  </si>
  <si>
    <t>Realizar certificaciones de documentos</t>
  </si>
  <si>
    <t>Porcentaje</t>
  </si>
  <si>
    <t>Realizar publicaciones en el Portal del Archivo Histórico</t>
  </si>
  <si>
    <t>Brindar atención a solicitudes y/o búsquedas de documentos, copias simples y/o certificadas</t>
  </si>
  <si>
    <t>GGA GAP</t>
  </si>
  <si>
    <t>Realizar sesiones ordinarias</t>
  </si>
  <si>
    <t xml:space="preserve">Sesiones </t>
  </si>
  <si>
    <t>Realizar sesiones extraordinarias</t>
  </si>
  <si>
    <t>Realizar sesiones solemnes</t>
  </si>
  <si>
    <t xml:space="preserve">No se programó ejecución para este periodo. </t>
  </si>
  <si>
    <t>Aprobar acuerdos</t>
  </si>
  <si>
    <t>Realizar publicaciones en la Gaceta Municipal Ordinaria</t>
  </si>
  <si>
    <t>Publicaciones</t>
  </si>
  <si>
    <t>Realizar publicaciones en la Gaceta Municipal Especial</t>
  </si>
  <si>
    <t>Realizar publicaciones en el Periódico Oficial del Estado</t>
  </si>
  <si>
    <t>Realizar sesiones de comisiones con miembros del cabildo</t>
  </si>
  <si>
    <t>Elaborar propuestas de dictámenes y puntos de acuerdo</t>
  </si>
  <si>
    <t>Integrar carpetas de archivo de sesiones de cabildo</t>
  </si>
  <si>
    <t>Carpetas</t>
  </si>
  <si>
    <t>GGA COS</t>
  </si>
  <si>
    <t>Brindar atención de gestión social y resolución de problemáticas sociales</t>
  </si>
  <si>
    <t>Brindar atención de servicio de gestoría media cartilla del servicio Militar Nacional</t>
  </si>
  <si>
    <t>Brindar atención de solicitudes de Pasaporte Ordinario Mexicano</t>
  </si>
  <si>
    <t>Expedir Constancias de Juez Auxiliar</t>
  </si>
  <si>
    <t>Expedir Constancias Certificada de Juez Auxiliar</t>
  </si>
  <si>
    <t>GGA AGR</t>
  </si>
  <si>
    <t>Resolver asuntos de grupos religosos.</t>
  </si>
  <si>
    <t>Mediar conflictos que concluyan en acuerdos.</t>
  </si>
  <si>
    <t>Acordar compromisos para el disfrute y ejercicio de derechos y libertades en el espacio público por grupos religiosos.</t>
  </si>
  <si>
    <t>GCR</t>
  </si>
  <si>
    <t>Validar las expediciones y renovaciones de las licencias para el funcionamiento de establecimientos mercantiles</t>
  </si>
  <si>
    <t>Realizar visitas de verificación, inspección y vigilancia en materia de venta y/o consumo de alcohol, espectáculos, comercio, desarrollo urbano, ambiental y de limpia</t>
  </si>
  <si>
    <t>Brindar atención a reportes ciudadanos mediante el Sistema Sentral</t>
  </si>
  <si>
    <t>GCR ALE</t>
  </si>
  <si>
    <t>Efectuar visitas de verificación e inspección a los establecimientos mercantiles y espectáculos públicos</t>
  </si>
  <si>
    <t>Realizar procedimientos de clausura definitiva</t>
  </si>
  <si>
    <t xml:space="preserve">Actualizar el padrón de anuencias municipales </t>
  </si>
  <si>
    <t>Actualizaciones</t>
  </si>
  <si>
    <t>GCR COM</t>
  </si>
  <si>
    <t>Realizar inspección en los espacios destinados al comercio fijo,semifijo, ambulantes y a los mercados municipales</t>
  </si>
  <si>
    <t>Atender quejas de Comercio informal en la vía pública</t>
  </si>
  <si>
    <t>GCR IUE</t>
  </si>
  <si>
    <t>Realizar inspecciones en materia urbana</t>
  </si>
  <si>
    <t>Realizar inspecciones en materia de ecología</t>
  </si>
  <si>
    <t>Realizar inspecciones en materia de servicios públicos</t>
  </si>
  <si>
    <t>Brindar atención a quejas de inspecciones en materia de desarrollo urbano, ecología y servicios públicos</t>
  </si>
  <si>
    <t>ASJ</t>
  </si>
  <si>
    <t>Recibir y remitir demandas a las áreas correspondientes de la Administración Pública Municipal</t>
  </si>
  <si>
    <t>Revisar y modificar proyectos de contratos y convenios remitidos a la Dirección de Asuntos Jurídicos</t>
  </si>
  <si>
    <t>Atender solicitudes de información de transparencia turnadas a la Secretaría del Ayuntamiento</t>
  </si>
  <si>
    <t>Atender quejas signadas por la Comisión Estatal de Derechos Humanos</t>
  </si>
  <si>
    <t>Revisar proyectos de reglamentos municipales</t>
  </si>
  <si>
    <t>Otorgar visto bueno a reglamentos municipales</t>
  </si>
  <si>
    <t>Capacitaciones</t>
  </si>
  <si>
    <t>JUC</t>
  </si>
  <si>
    <t>Capacitar al personal en materia de Derechos Humanos y Justicia Cívica</t>
  </si>
  <si>
    <t>Atender personas en situación de vulnerabilidad (situación de calle, violencia de género y población migrante)</t>
  </si>
  <si>
    <t>Capacitar al personal en Mecanismos Alternativos para la Solución de Conflictos</t>
  </si>
  <si>
    <t>Realizar audiencias públicas a presuntos infractores imputables</t>
  </si>
  <si>
    <t>Realizar vinculaciones con Instituciones para la implentación de medidas para mejorar la convivencia</t>
  </si>
  <si>
    <t>Canalizar del presunto infractor según la medida cívica asignada</t>
  </si>
  <si>
    <t>Realizar reportes de seguimiento a las canalizaciones del presunto infractor según la medida cívica asignada</t>
  </si>
  <si>
    <t>Reportes</t>
  </si>
  <si>
    <t>ENM</t>
  </si>
  <si>
    <t>Dar cumplimiento a las Obligaciones de Transparencia</t>
  </si>
  <si>
    <t>Cumplimientos</t>
  </si>
  <si>
    <t>Atender las solicitudes de acceso a la información</t>
  </si>
  <si>
    <t>Brindar atención a reportes ciudadanos</t>
  </si>
  <si>
    <t>Brindar atención a los permisos para uso temporal de espacios públicos (Bajos del Palacio Municipal, Plaza Zaragoza,Kiosko Lucila Sabella y Plaza Hidalgo)</t>
  </si>
  <si>
    <t xml:space="preserve">Gestionar las solicitudes para el mantenimiento del parque vehicular de la Secretaria del ayuntamiento </t>
  </si>
  <si>
    <t xml:space="preserve">Gestionar las solicitudes para el mantenimiento de los bienes inmuebles de la Secretaria del Ayuntamiento </t>
  </si>
  <si>
    <t>Realizar el plan de trabajo para incorporar la perspectiva de género dentro de la Secretaría del Ayuntamiento</t>
  </si>
  <si>
    <t>Plan</t>
  </si>
  <si>
    <t>SFA</t>
  </si>
  <si>
    <t>GEF</t>
  </si>
  <si>
    <t>Atender reuniones generales y de comité</t>
  </si>
  <si>
    <t>GEF PLP</t>
  </si>
  <si>
    <t>Revisar y autorizar suficiencias presupuestales para un control del gasto eficiente</t>
  </si>
  <si>
    <t>Foliar contratos que impliquen egresos para el municipio</t>
  </si>
  <si>
    <t>Elaborar Proyecto de Iniciativa de Ley de Ingresos</t>
  </si>
  <si>
    <t>Proyectos</t>
  </si>
  <si>
    <t>Elaborar Proyecto de Presupuesto de Egresos</t>
  </si>
  <si>
    <t>Elaborar Presupuesto Ciudadano</t>
  </si>
  <si>
    <t>GEF ING</t>
  </si>
  <si>
    <t>Realizar acciones para mantener la eficiencia recaudatoria</t>
  </si>
  <si>
    <t>Acciones</t>
  </si>
  <si>
    <t>Realizar acciones para abatimiento del rezago</t>
  </si>
  <si>
    <t>Otorgar subsidios</t>
  </si>
  <si>
    <t>GEF REI</t>
  </si>
  <si>
    <t>Realizar operativo predial anual enero a marzo 2023</t>
  </si>
  <si>
    <t>Operativos</t>
  </si>
  <si>
    <t>Otorgar seguros de casa-habitación a contribuyentes cumplidos en pago anual de impuesto predial</t>
  </si>
  <si>
    <t>Calcular la eficiencia recaudatoria respecto al número de expedientes catástrales que se encuentran al corriente de su impuesto predial</t>
  </si>
  <si>
    <t>Realizar inspecciones a lotes baldíos</t>
  </si>
  <si>
    <t>GEF CCP</t>
  </si>
  <si>
    <t>Realizar y presentar informes financieros mensuales</t>
  </si>
  <si>
    <t>Informes</t>
  </si>
  <si>
    <t>Realizar y presentar  informes financieros trimestrales</t>
  </si>
  <si>
    <t>Realizar y presentar informe financiero de cuenta pública 2022</t>
  </si>
  <si>
    <t>Celebrar sesiones de Consejo Municipal de Armonización Contable</t>
  </si>
  <si>
    <t>Sesiones</t>
  </si>
  <si>
    <t>GEF EGR</t>
  </si>
  <si>
    <t>Revisar expedientes para pago de contratistas</t>
  </si>
  <si>
    <t>Revisar expedientes para pago de gasto corriente</t>
  </si>
  <si>
    <t>Revisar expedientes de nómina</t>
  </si>
  <si>
    <t>GEA</t>
  </si>
  <si>
    <t>Realizar promoción para una cultura de uso responsable de los bienes muebles e inmuebles municipales entre los servidores públicos</t>
  </si>
  <si>
    <t>Promociones</t>
  </si>
  <si>
    <t>Realizar promoción para una cultura de respeto a las políticas de recursos humanos con enfoque de eficiencia y servicio al ciudadano</t>
  </si>
  <si>
    <t>GEA COA</t>
  </si>
  <si>
    <t xml:space="preserve">Atender los trámites de expedientes de pago de bienes y servicios provenientes de la dirección de Adquisiciones </t>
  </si>
  <si>
    <t xml:space="preserve">Atender los trámites de expedientes de pago de bienes y servicios provenientes de la dirección de Mantenimineto y Equipamiento </t>
  </si>
  <si>
    <t>Atender los trámites de expedientes de reembolsos de fondos de caja y chica y fondos operativos</t>
  </si>
  <si>
    <t>Atender los trámites de expedientes de solicitudes de gastos de viaticos por medio de una orden de pago a posterior comprobación o reembolso de gastos</t>
  </si>
  <si>
    <t>GEA RHS</t>
  </si>
  <si>
    <t>Actualizar la estructura organizacional vigente de las Secretarías pertenecientes a la Administración Pública Central</t>
  </si>
  <si>
    <t xml:space="preserve">Impartir sesiones de cursos de acuerdo al Plan de Capacitación </t>
  </si>
  <si>
    <t>Atender solicitudes de juicios promovidos por relaciones laborales</t>
  </si>
  <si>
    <t>Efectuar el cálculo de nómina del personal de la Administración Pública de Monterrey</t>
  </si>
  <si>
    <t>Cálculos</t>
  </si>
  <si>
    <t>GEA ASG</t>
  </si>
  <si>
    <t>Realizar Sesiones de Comité</t>
  </si>
  <si>
    <t xml:space="preserve">Realizar Plan Anual de Adquisiciones </t>
  </si>
  <si>
    <t>Dar atención al trámite de Alta de Proveedores</t>
  </si>
  <si>
    <t>Realizar ordenes de compra de bienes y servicios</t>
  </si>
  <si>
    <t>Elaborar contratos</t>
  </si>
  <si>
    <t>GEA MAE</t>
  </si>
  <si>
    <t>Atender reportes de servicios menores y/o urgentes a bienes muebles e inmuebles</t>
  </si>
  <si>
    <t>Atender solicitudes de mantenimiento vehicular preventivo y correctivo de la Secretaría de Seguridad y Protección a la Ciudadanía</t>
  </si>
  <si>
    <t>Atender solicitudes de mantenimiento preventivo y correctivo a unidades y equipo pesado de la Secretaría de Servicios Públicos</t>
  </si>
  <si>
    <t>Atender solicitudes de mantenimiento preventivo y correctivo a inmuebles municipales</t>
  </si>
  <si>
    <t>Atender solicitudes para suministro de mobiliario a dependencias municipales</t>
  </si>
  <si>
    <t>GEA PAT</t>
  </si>
  <si>
    <t>Realizar el resguardo de bienes</t>
  </si>
  <si>
    <t>Realizar el alta de bienes</t>
  </si>
  <si>
    <t>Realizar la baja de bienes</t>
  </si>
  <si>
    <t>Recibir solicitudes de ingreso para constancia de no afectación a bienes de dominio público municipal</t>
  </si>
  <si>
    <t>GEA SEM</t>
  </si>
  <si>
    <t>Brindar consultas de medicina general a los derechohabientes</t>
  </si>
  <si>
    <t>Realizar cirugias</t>
  </si>
  <si>
    <t xml:space="preserve">Brindar consultas de medicina preventiva a los derechohabientes </t>
  </si>
  <si>
    <t>JUR</t>
  </si>
  <si>
    <t>Atender las solicitudes de acceso a la información.</t>
  </si>
  <si>
    <t>Revisión de Contratos.</t>
  </si>
  <si>
    <t>Realizar acciones sobre devoluciones de impuestos, derechos y/o aprovechamientos por Juicios.</t>
  </si>
  <si>
    <t>Realizar el plan de trabajo para incorporar la perspectiva de género dentro de la Secretaría de Finanzas y Administración</t>
  </si>
  <si>
    <t>231.Captura pantalla</t>
  </si>
  <si>
    <t>232.Reporte excel</t>
  </si>
  <si>
    <t>183.Formato excel alta provedores</t>
  </si>
  <si>
    <t>184. Se habia manifestado 15 ordenes de compra pero en el mes de enero el sistema estuvo cerrado</t>
  </si>
  <si>
    <t>185.Se habia manifestado 82 contratos, pero fueron menos los que se elaboraron</t>
  </si>
  <si>
    <t>186.Captura excel</t>
  </si>
  <si>
    <t>181.Oficio comité</t>
  </si>
  <si>
    <t>188.Captura</t>
  </si>
  <si>
    <t>190.Captura excel</t>
  </si>
  <si>
    <t>191.Reporte</t>
  </si>
  <si>
    <t>192.Reporte solicitud</t>
  </si>
  <si>
    <t>193.Reporte sistema</t>
  </si>
  <si>
    <t>194.Reporte excel</t>
  </si>
  <si>
    <t>195.Oficios</t>
  </si>
  <si>
    <t>196.Oficio</t>
  </si>
  <si>
    <t>197.Oficio</t>
  </si>
  <si>
    <t>198.Reporte excel</t>
  </si>
  <si>
    <t>202.Organigrama en power point</t>
  </si>
  <si>
    <t>205.Reporte excel</t>
  </si>
  <si>
    <t>206.Documento word con hipervinculo</t>
  </si>
  <si>
    <t>199.Se habia manifestado una cantidad mayor en la columna planeado/prpgramado debido a se registraron incorrectamente los datos del indicador</t>
  </si>
  <si>
    <t>200.Reporte y registro</t>
  </si>
  <si>
    <t>201.Reporte y registrointerno</t>
  </si>
  <si>
    <t>207.Oficio</t>
  </si>
  <si>
    <t>221.Reporte excel</t>
  </si>
  <si>
    <t>222.reporte excel</t>
  </si>
  <si>
    <t>223.Reporte excel</t>
  </si>
  <si>
    <t>224.Carta invitacion</t>
  </si>
  <si>
    <t>225.Fotografia multa</t>
  </si>
  <si>
    <t>208.Fotografias carpetas</t>
  </si>
  <si>
    <t>209.Captura pantalla</t>
  </si>
  <si>
    <t>213.01- Volante de descuento
Ev.213.02- Imagen- Modulo de pago Palacio Municipal de Monterrey
EV.213.03- Imagen- Modulo de cajas
EV.213.04- Imagen- Modulo de cajas
EV.213.05- Imagen- Entrevista al Director
EV.213.06- Imagen-  Nota en periodico
EV.213.07- Imagen- Modulo de cajas Parque Tucan
EV.213.08- Imagen- Redes Sociales
EV.213.09- Video- Entrevistra</t>
  </si>
  <si>
    <t>214.01- Recibo con Leyenda Seguro Casa Habitación Enero</t>
  </si>
  <si>
    <t>216.01 - Procedimiento de Requerimiento de Multa concluido en Enero</t>
  </si>
  <si>
    <t>228.Oficio respuesta</t>
  </si>
  <si>
    <t>229.Reporte word</t>
  </si>
  <si>
    <t xml:space="preserve">230.Reporte excel y Oficio </t>
  </si>
  <si>
    <t>231.Pendiente</t>
  </si>
  <si>
    <t>181.Oficio Comité</t>
  </si>
  <si>
    <t xml:space="preserve">184.Listado en excel </t>
  </si>
  <si>
    <t>185.Pendiente</t>
  </si>
  <si>
    <t>188.Captura excel</t>
  </si>
  <si>
    <t>189.Pendiente</t>
  </si>
  <si>
    <t>191.Reporte solicitud</t>
  </si>
  <si>
    <t>193.Reporte sistema solicitud</t>
  </si>
  <si>
    <t>196. Oficios</t>
  </si>
  <si>
    <t>197.Oficios</t>
  </si>
  <si>
    <t>202.Organigramas en power Point</t>
  </si>
  <si>
    <t>203.Reporte excel</t>
  </si>
  <si>
    <t>199.Captura de pantalla</t>
  </si>
  <si>
    <t>201.Reporte y registro interno</t>
  </si>
  <si>
    <t>207. Oficio</t>
  </si>
  <si>
    <t>La elaboración del informe financiero correspondiente al mes de enero 2023 no se ha podido realizar, derivado de los trabajos para la Cuenta Pública Municipal 2022, por lo que no se cuenta con saldos iniciales para el ejercicio 2023. </t>
  </si>
  <si>
    <t>221.Reporte excel pago contratistas</t>
  </si>
  <si>
    <t xml:space="preserve">222.Reporte excel </t>
  </si>
  <si>
    <t>223.Reporte excel nómina revisados</t>
  </si>
  <si>
    <t>224.Carta invitacion requerimiento</t>
  </si>
  <si>
    <t>225.Fotografia multa transito</t>
  </si>
  <si>
    <t>El reporte es trimestral</t>
  </si>
  <si>
    <t>208.Fotografia carpetas</t>
  </si>
  <si>
    <t>212.Pendiente</t>
  </si>
  <si>
    <t>213.01. Volante Descuento Febrero
213.02. Publicación Redes Sociales
213.03 Rueda de Prensa Palacio Municipal
213.04 Rueda de Prensa Palacio Municipal
213.05 Contribuyentes pagando Delegación Lazaro Cardens
213.06 Contribuyentes pagando Delegación Lazaro Cardens</t>
  </si>
  <si>
    <t>216.01 - Procedimiento de Requerimiento de Multa concluido en Febrero</t>
  </si>
  <si>
    <t>228.Oficios respuesta</t>
  </si>
  <si>
    <t>230.Reporte excel y Oficio</t>
  </si>
  <si>
    <t>CMU</t>
  </si>
  <si>
    <t>FIS</t>
  </si>
  <si>
    <t>Atender las observaciones de los Órganos de Fiscalización Superior recibidas en la Contraloría Municipal</t>
  </si>
  <si>
    <t>Atender los inicios de auditorías programados por los Órganos de Fiscalización Superior</t>
  </si>
  <si>
    <t>Fiscalizar el ejercicio del gasto público municipal</t>
  </si>
  <si>
    <t>CII</t>
  </si>
  <si>
    <t>Realizar actividades de difusión de control interno</t>
  </si>
  <si>
    <t>Revisar los informes de avance de los indicadores de desempeño</t>
  </si>
  <si>
    <t>Realizar seguimiento al Programa Anual de Evaluación</t>
  </si>
  <si>
    <t>Verificar la actualización del sistema de entrega recepción</t>
  </si>
  <si>
    <t>Verificar las declaraciones patrimoniales y de intereses</t>
  </si>
  <si>
    <t>Tramitar denuncias contra servidores públicos</t>
  </si>
  <si>
    <t>ANT</t>
  </si>
  <si>
    <t xml:space="preserve">Substanciar Informes de Presunta Responsabilidad Administrativa en contra de servidores públicos </t>
  </si>
  <si>
    <t>Substanciar Informes de Presunta Responsabilidad Administrativa de la Comisión de Honor y Justicia</t>
  </si>
  <si>
    <t>Atender recursos de revocación interpuestos por servidores públicos</t>
  </si>
  <si>
    <t>Promover impartición de capacitaciones en materia de integridad y buenas prácticas de gobierno dirigido a servidores públicos</t>
  </si>
  <si>
    <t>TRA</t>
  </si>
  <si>
    <t>Atender solicitudes de Acceso a la Información Pública</t>
  </si>
  <si>
    <t>Atender solicitudes de Acceso, Rectificación, Cancelación y Oposición de Datos Personales (DERECHOS ARCO)</t>
  </si>
  <si>
    <t>Verificar obligaciones de transparencia publicados por las dependencias y entidades de la Administración Pública Municipal</t>
  </si>
  <si>
    <t>Elaborar Plan Anual de Capacitación</t>
  </si>
  <si>
    <t>Remitir las solicitudes de contratación de servicios profesionales</t>
  </si>
  <si>
    <t>Realizar el reporte de caja chica</t>
  </si>
  <si>
    <t>Gestionar la adquisición de artículos requeridos por la Contraloría Municipal</t>
  </si>
  <si>
    <t>Dar trámite a las facturas de artículos y servicios adquiridos o contratados por  la Contraloría Municipal.</t>
  </si>
  <si>
    <t>Remitir solicitudes  de recursos tecnológicos y cuentas de usuarios</t>
  </si>
  <si>
    <t>Actualización del patrimonio de la Contraloría Municipal</t>
  </si>
  <si>
    <t>Brindar  atención a solicitudes ciudadanas</t>
  </si>
  <si>
    <t>Actualizar formatos de transparencia</t>
  </si>
  <si>
    <t>Analizar los expedientes del proceso de contratación incorporando la perspectiva de género</t>
  </si>
  <si>
    <t>Digitalizar el archivo de Contraloría Municipal</t>
  </si>
  <si>
    <t>Ejecutar el Programa de dignificación de áreas de trabajo</t>
  </si>
  <si>
    <t>Promover el Servicio Profesional de Carrera</t>
  </si>
  <si>
    <t>Realizar el plan de trabajo para incorporar la perspectiva de género dentro de la Contraloría Municipal</t>
  </si>
  <si>
    <t>SEG</t>
  </si>
  <si>
    <t>IGO</t>
  </si>
  <si>
    <t>Realizar pruebas médicas a personas detenidas para el ingreso al Centro de Detenciones</t>
  </si>
  <si>
    <t>Realizar capacitaciones en manejo de armas y tiro policial armería</t>
  </si>
  <si>
    <t>IGO PMP</t>
  </si>
  <si>
    <t>Atender quejas y/o denuncias del Sistema Sentral</t>
  </si>
  <si>
    <t>Realizar filtros de seguridad para la inspeccion de vehiculos y motos en jurisdicción municipal</t>
  </si>
  <si>
    <t>Realizar operativos de transporte público seguro</t>
  </si>
  <si>
    <t>Ralizar registro de bitácoras operativas de seguridad</t>
  </si>
  <si>
    <t>IGO PMR</t>
  </si>
  <si>
    <t>Desplegar operativos disuasivos  en zonas de alta incidencia dentro del Municipio de Monterrey</t>
  </si>
  <si>
    <t>Desplegar operativos  disuasivos en conjunto en jurisdicción municipal</t>
  </si>
  <si>
    <t>Realizar intervenciones de reacción a llamadas de auxilio en zona de jurisdicción.</t>
  </si>
  <si>
    <t>Capacitar elementos de Reacción en temas de especialidad</t>
  </si>
  <si>
    <t>IGO PMI</t>
  </si>
  <si>
    <t>Registrar elementos para capacitación en materia de policía de investigación</t>
  </si>
  <si>
    <t>Elementos</t>
  </si>
  <si>
    <t>Atender oficios de medidas de protección dentro de juridicción</t>
  </si>
  <si>
    <t>Atender oficios de medidas de protección fuera de juridicción</t>
  </si>
  <si>
    <t>Atender oficios de investigación asignados a elementos de la policia de investigación</t>
  </si>
  <si>
    <t>IGO VIT</t>
  </si>
  <si>
    <t xml:space="preserve">Realizar operativos antialcohol </t>
  </si>
  <si>
    <t>Realizar informe estadístico de los puntos más críticos de atropellos para desarrollo de estrategias</t>
  </si>
  <si>
    <t>Realizar reportes para la recopilación de estadísticas de los 20 puntos mas conflictivos de hechos viales</t>
  </si>
  <si>
    <t>Realizar capacitaciones en materia de cultura vial a instituciones educativas</t>
  </si>
  <si>
    <t>Realizar capacitaciones en materia de cultura vial en empresas</t>
  </si>
  <si>
    <t xml:space="preserve">Actualizar en Normatividad Vial a personas por infringir el reglamento de tránsito </t>
  </si>
  <si>
    <t>IGP</t>
  </si>
  <si>
    <t>Realizar sesiones de asesoría técnica con expertos de la política de prevención</t>
  </si>
  <si>
    <t>IGP PRV</t>
  </si>
  <si>
    <t>Talleres</t>
  </si>
  <si>
    <t>Realizar talleres de aprendizaje a través del arte</t>
  </si>
  <si>
    <t>Realizar talleres de resolución de conflictos</t>
  </si>
  <si>
    <t>Realizar murales</t>
  </si>
  <si>
    <t>Murales</t>
  </si>
  <si>
    <t>Eventos</t>
  </si>
  <si>
    <t xml:space="preserve">Realizar evento "Mérito Policial" </t>
  </si>
  <si>
    <t xml:space="preserve">Relizar juntas vecinales
</t>
  </si>
  <si>
    <t>Brintar atención a solicitudes y/o quejas en materia de prevención a través del Sistema Central</t>
  </si>
  <si>
    <t>Realizar marchas exploratorias con los vecinos para la identificación de problemas particulares en las colonias</t>
  </si>
  <si>
    <t>IGP PRC</t>
  </si>
  <si>
    <t>Brindar servicios de trabajo social por medio del Centro de Atención Integral para Adolescentes (CAIPA)</t>
  </si>
  <si>
    <t>Brindar servicios de psicología por medio del CAIPA</t>
  </si>
  <si>
    <t>Brindar servicios de criminología por medio del CAIPA</t>
  </si>
  <si>
    <t>Brindar atención a adolescentes por medio del CAIPA</t>
  </si>
  <si>
    <t>Brindar orientaciones a padres de familia o tutores por medio del CAIPA</t>
  </si>
  <si>
    <t>Realizar llamadas de seguimiento a las personas beneficiadas por el CAIPA</t>
  </si>
  <si>
    <t>Brindar servicios de trabajo social por medio de la Unidad de Víctimas de Violencia Familiar y de Género (UAVVI)</t>
  </si>
  <si>
    <t>Brindar servicios de psicología por medio de la UAVVI</t>
  </si>
  <si>
    <t>Brindar servicios legales por medio de la UAVVI</t>
  </si>
  <si>
    <t>Realizar traslados por elementos operativos adscritos a la UAVVI</t>
  </si>
  <si>
    <t>Realizar mesas de trabajo para la creación del Anexo de Mediación in situ al Protocolo Nacional de Actuación policíal de la Policía de Monterrey</t>
  </si>
  <si>
    <t xml:space="preserve">Realizar mesas de trabajo para la creación del plan de capacitación en Justicia Cívica </t>
  </si>
  <si>
    <t>IGC</t>
  </si>
  <si>
    <t>Realizar acciones de vigilancia a la presentación de los productos de inteligencia</t>
  </si>
  <si>
    <t>Realizar operativos de vigilancia a elementos de policía y tránsito</t>
  </si>
  <si>
    <t>Realizar visitas de vigilancia a operativos  anti alcohol con personal de Comuncación Social</t>
  </si>
  <si>
    <t>Visitas</t>
  </si>
  <si>
    <t>Realizar campañas publicitarias en tema de vacaciones seguras</t>
  </si>
  <si>
    <t xml:space="preserve">Atender las solicitudes de acceso a la información </t>
  </si>
  <si>
    <t>IGC CCC</t>
  </si>
  <si>
    <t>Atender solicitudes de información de inteligencia policial</t>
  </si>
  <si>
    <t xml:space="preserve">Atender llamadas de emergencia recibidas en el C4 </t>
  </si>
  <si>
    <t>Canalizar eventos captados por  las cámaras del C4 para su atención</t>
  </si>
  <si>
    <t>Canalizar vehiculos de interés seguidos por cámaras de C4 para su atención</t>
  </si>
  <si>
    <t>Canalizar eventos de Protección Civil captados por cámaras de C4 para su atención</t>
  </si>
  <si>
    <t>Atender reportes de soporte técnico generados en la Secretaría</t>
  </si>
  <si>
    <t>IGC AIP</t>
  </si>
  <si>
    <t xml:space="preserve">Generar mapas de georreferenciación para los productos de Inteligencia </t>
  </si>
  <si>
    <t>Mapas</t>
  </si>
  <si>
    <t>Generar productos de inteligencia (presentaciones Juntas de la Paz)</t>
  </si>
  <si>
    <t>Presentaciones</t>
  </si>
  <si>
    <t>Elaborar fichas de investigación para la intervención de la polícia de investigación</t>
  </si>
  <si>
    <t>Canalizar las denuncias ciudadanas a C4 por reportes viales en redes sociales</t>
  </si>
  <si>
    <t xml:space="preserve">Realizar capacitaciones técnicas al personal de análisis </t>
  </si>
  <si>
    <t>IGC PCI</t>
  </si>
  <si>
    <t>Brindar atención a quejas del Sistema Sentral</t>
  </si>
  <si>
    <t xml:space="preserve">Atender emergencias viales </t>
  </si>
  <si>
    <t xml:space="preserve">Atender  incendios urbanos </t>
  </si>
  <si>
    <t>Atender eventos de fugas y derrames</t>
  </si>
  <si>
    <t xml:space="preserve">Atender de casos emergentes durante lluvias </t>
  </si>
  <si>
    <t>Realizar Inspecciones y Verificaciones</t>
  </si>
  <si>
    <t>IGC DIC</t>
  </si>
  <si>
    <t>Realizar capacitación continua a elementos operativos en el Sistema Penal Acusatorio</t>
  </si>
  <si>
    <t>Realizar capacitación continua a elementos operativos en Derechos Humanos y Legalidad</t>
  </si>
  <si>
    <t>Realizar capacitación continua a elementos operativos en Perspectiva de Género</t>
  </si>
  <si>
    <t>Realizar capacitación continua a elementos operativos en La función del Primer Respondiente, la Ciencia Forense aplicada en el Lugar de los hechos y cadena de custodia</t>
  </si>
  <si>
    <t>Realizar capacitación continua a elementos operativos en Protocolo Nacional de Cadena de Custodia</t>
  </si>
  <si>
    <t>Realizar capacitación continua a elementos operativos en Competencias Básicas de la Función Policial</t>
  </si>
  <si>
    <t>Realizar capacitación continua a elementos operativos en Protocolo Nacional de Primer Respondiente</t>
  </si>
  <si>
    <t>Realizar capacitación continua a elementos operativos en Protocolo para el Uso Legítimo de la Fuerza</t>
  </si>
  <si>
    <t>Realizar cursos ofertados para el personal de instructores según los niveles de capacitación del programa rector de Profesionalización</t>
  </si>
  <si>
    <t>Brindar apoyo de internado a los cadetes de la academia habilitando un espacio para  su preparación y formación</t>
  </si>
  <si>
    <t>AEM</t>
  </si>
  <si>
    <t>Realizar Mantenimientos preventivos y/o correctivos a unidades operativas</t>
  </si>
  <si>
    <t xml:space="preserve">Procesar solicitudes de adquisiciones </t>
  </si>
  <si>
    <t>Atender solicitudes de mantenimiento a casetas</t>
  </si>
  <si>
    <t>Realizar el plan de trabajo para incorporar la perspectiva de género dentro de la Secretaría de Seguridad y Protección a la Ciudadanía</t>
  </si>
  <si>
    <t>300. Actualizar en normativdad</t>
  </si>
  <si>
    <t>307. Solicitudes de transparencia- registro</t>
  </si>
  <si>
    <t xml:space="preserve">314. Atendencion a las  llamadas de emergencia recibidas en el C4 </t>
  </si>
  <si>
    <t>313.Atendencion de solicitudes</t>
  </si>
  <si>
    <t>361. Atencion a adolescentes- registro de base de datos</t>
  </si>
  <si>
    <t>362. Orientaciones padres- registro base de datos</t>
  </si>
  <si>
    <t>360. Servicios de criminologia- registro de base de datos</t>
  </si>
  <si>
    <t>365. Servicios psicologia UAVVI- registro de base de datos</t>
  </si>
  <si>
    <t>359. Servicios de psicologia- registro</t>
  </si>
  <si>
    <t>364. Servicios trabajo social UAVVI-registro de base de datos</t>
  </si>
  <si>
    <t>358. Servicios de trabajo social- registro de base de datos</t>
  </si>
  <si>
    <t>366.Servicios legales UAVVI- registro de base de datos</t>
  </si>
  <si>
    <t>356. Brindar atencion a solicitudes- registro</t>
  </si>
  <si>
    <t>315. Atencion a eventos captados por  las cámaras del C4 para su atención</t>
  </si>
  <si>
    <t>317. Eventos protección civil registrados- registro</t>
  </si>
  <si>
    <t>311. Canalizar las denuncias ciudadanas</t>
  </si>
  <si>
    <t>316.  Seguimiento de vehiculos- registro</t>
  </si>
  <si>
    <t>306. Obligaciones de transparencia - registro</t>
  </si>
  <si>
    <t>284. Operativos disuasivos en conjunto</t>
  </si>
  <si>
    <t>283. Operativos disuasivos</t>
  </si>
  <si>
    <t>310. Elaborar fichas</t>
  </si>
  <si>
    <t>308. Generar mapas de georeferenciacion</t>
  </si>
  <si>
    <t>309. Generar productos de inteligencia</t>
  </si>
  <si>
    <t>371. Adquisiciones</t>
  </si>
  <si>
    <t>319.Capacitacion- lista de asistencia e infografia</t>
  </si>
  <si>
    <t>282. Realizar capacitacion de manejo de arma</t>
  </si>
  <si>
    <t>298. Capacitacion cultura vial instituciones educativas</t>
  </si>
  <si>
    <t>299. Capacitacion cultura vial empresas</t>
  </si>
  <si>
    <t>352. Juntas vecinales- listas de asistencia</t>
  </si>
  <si>
    <t xml:space="preserve">No se había programado ejecución para este periodo. </t>
  </si>
  <si>
    <t>304. VOperativo antialcohol- infografia</t>
  </si>
  <si>
    <t>280.Registro de personas detenidas</t>
  </si>
  <si>
    <t>367. TrasladosUAVVI- registro de base de datos</t>
  </si>
  <si>
    <t>354. Taller informativo- informe e infografia</t>
  </si>
  <si>
    <t>341. Taller solucion de conflicto- informe e infografia</t>
  </si>
  <si>
    <t>297. Informe para recopilacion</t>
  </si>
  <si>
    <t>334. Realizar sesiones- presentacion- infografia</t>
  </si>
  <si>
    <t>340. Taller aprendizaje- informe e infografia</t>
  </si>
  <si>
    <t>281. Registro de  pruebas medicas a personas detenidas</t>
  </si>
  <si>
    <t>369. Mesa de trabajo- minuta</t>
  </si>
  <si>
    <t>342. Relalizar murales- informe e infografia</t>
  </si>
  <si>
    <t>363. Llamads de seguimiento- registro de base de datos</t>
  </si>
  <si>
    <t>370. Mantenimiento</t>
  </si>
  <si>
    <t>357. Marchas exploratorias- informe de la marcha</t>
  </si>
  <si>
    <t>285. Intervencion de reaccion</t>
  </si>
  <si>
    <t>296. Informe esadistico</t>
  </si>
  <si>
    <t>SDE</t>
  </si>
  <si>
    <t>PIE</t>
  </si>
  <si>
    <t>Brindar capacitaciones empresariales</t>
  </si>
  <si>
    <t xml:space="preserve">Capacitaciones </t>
  </si>
  <si>
    <t xml:space="preserve">Lista de asistencia y evidencia fotográfica </t>
  </si>
  <si>
    <t>Otorgar apoyos del programa Empleo Temporal</t>
  </si>
  <si>
    <t>Apoyos</t>
  </si>
  <si>
    <t xml:space="preserve">Realizar eventos en Desarrollo de Inversión </t>
  </si>
  <si>
    <t>Evidencia fotográfica</t>
  </si>
  <si>
    <t xml:space="preserve">Realizar brigadas de empleo </t>
  </si>
  <si>
    <t xml:space="preserve">Brigadas de empleo </t>
  </si>
  <si>
    <t>Listado de personas y evidencia fotográfica</t>
  </si>
  <si>
    <t>FCS</t>
  </si>
  <si>
    <t>Atender a ciudadanos en el Centro Emprendemos Monterrey</t>
  </si>
  <si>
    <t>Registro de Atención CEM</t>
  </si>
  <si>
    <t>Otorgar Proyectos Productivos</t>
  </si>
  <si>
    <t>Colorcar créditos a PYMES</t>
  </si>
  <si>
    <t>Vincular empresas a través del Programa de Desarrollo de Proveedores</t>
  </si>
  <si>
    <t>TUR</t>
  </si>
  <si>
    <t>Fotografías</t>
  </si>
  <si>
    <t>Realizar eventos en materia turística</t>
  </si>
  <si>
    <t>Asistir a eventos para posicionar la marca Monterrey</t>
  </si>
  <si>
    <t xml:space="preserve">
Colaborar con instituciones turísticas</t>
  </si>
  <si>
    <t xml:space="preserve">Cumplimientos </t>
  </si>
  <si>
    <t>Acuses</t>
  </si>
  <si>
    <t>Atender las solicitudes realizadas dentro del portal Sentral</t>
  </si>
  <si>
    <t>Registro de Atención SENTRAL</t>
  </si>
  <si>
    <t>Captura de pantalla</t>
  </si>
  <si>
    <t xml:space="preserve">Atender solicitudes vía redes sociales </t>
  </si>
  <si>
    <t>Realizar el plan de trabajo para incorporar la perspectiva de género dentro de la Secretaría de Desarrollo Económico</t>
  </si>
  <si>
    <t>Acuses de Transparencia</t>
  </si>
  <si>
    <t>Registro de Atención</t>
  </si>
  <si>
    <t>Listado de asistencia y evidencia fotográfica</t>
  </si>
  <si>
    <t>Evidencia Fotográfica</t>
  </si>
  <si>
    <t>Registro y Presentación CEM</t>
  </si>
  <si>
    <t>Presentación CEM</t>
  </si>
  <si>
    <t>SSP</t>
  </si>
  <si>
    <t>GPJ</t>
  </si>
  <si>
    <t>Realizar el reporte de control de árboles plantados (por la SSP) y donados (solicitados por la ciudadanía)</t>
  </si>
  <si>
    <t>141.- Informe Bum (Registro de Arborizacion)</t>
  </si>
  <si>
    <t>IMU</t>
  </si>
  <si>
    <t>Realizar el mantenimiento de las áreas verdes</t>
  </si>
  <si>
    <t>m2</t>
  </si>
  <si>
    <t>139.-Informe Mtto Areas Verdes DIMU</t>
  </si>
  <si>
    <t>Realizar el mantenimiento de fuentes y monumentos</t>
  </si>
  <si>
    <t>Servicios</t>
  </si>
  <si>
    <t xml:space="preserve">140.- Mtto Fuentes y Monumentos </t>
  </si>
  <si>
    <t>COM</t>
  </si>
  <si>
    <t>Realizar Campamento de Verano 2023</t>
  </si>
  <si>
    <t>Campamento</t>
  </si>
  <si>
    <t>Realizar la Temporada Acuática 2023</t>
  </si>
  <si>
    <t>Temporada</t>
  </si>
  <si>
    <t>Realizar el Festival de Muertos 2023</t>
  </si>
  <si>
    <t>Festival</t>
  </si>
  <si>
    <t>Realizar el Festival Navideño 2023</t>
  </si>
  <si>
    <t>Realizar eventos gratuitos en los parques públicos</t>
  </si>
  <si>
    <t>Atender solicitudes de préstamo de espacios en parques</t>
  </si>
  <si>
    <t>136.-Informe Adopta un parque</t>
  </si>
  <si>
    <t>Brindar servicios de Mantenimiento de Sistema de Riego</t>
  </si>
  <si>
    <t>137.-Informe Mtto Sistemas de Riego</t>
  </si>
  <si>
    <t>Ejecutar el programa de Mantenimiento de Control Fitosanitario</t>
  </si>
  <si>
    <t>138.-Informe Control Fitosanitario</t>
  </si>
  <si>
    <t>GEO</t>
  </si>
  <si>
    <t>Realizar el mantenimiento de la carpeta asfáltica de vialidades en colonias</t>
  </si>
  <si>
    <t>Realizar el mantenimiento de la carpeta asfáltica de vialidades en avenidas</t>
  </si>
  <si>
    <t xml:space="preserve">Realizar operativos del programa: "Ahora Vamos Juntos"  </t>
  </si>
  <si>
    <t>144.-Presentaciones Ahora Vamos Juntos</t>
  </si>
  <si>
    <t>OZN</t>
  </si>
  <si>
    <t>167.-Descriptivo IMU</t>
  </si>
  <si>
    <t>Realizar la limpieza de rejillas</t>
  </si>
  <si>
    <t>piezas</t>
  </si>
  <si>
    <t>168.-Descriptivo Mtto Vial Limpieza de rejillas</t>
  </si>
  <si>
    <t>Realizar el pintado de cordón</t>
  </si>
  <si>
    <t>ml</t>
  </si>
  <si>
    <t>169.-Descriptivo Mtto Vial pintura de cordón</t>
  </si>
  <si>
    <t>Intervenir plazas públicas mediante el programa Mantenimiento a Infraestructura de Plazas "Pintura"</t>
  </si>
  <si>
    <t>plazas</t>
  </si>
  <si>
    <t>170.-Descriptivo Mtto Vial Limpieza de plazas</t>
  </si>
  <si>
    <t>Realizar la limpieza de avenidas principales y secundarias por medio de pepena</t>
  </si>
  <si>
    <t>km</t>
  </si>
  <si>
    <t>171.-Descrtiptivo Pepena</t>
  </si>
  <si>
    <t>Realizar la limpieza de avenidas principales y secundarias por medio del  barrido manual</t>
  </si>
  <si>
    <t>172.-Descrptivo BM</t>
  </si>
  <si>
    <t>OZS</t>
  </si>
  <si>
    <t>149.-Descriptivo IMU</t>
  </si>
  <si>
    <t>150.-Descrtiptivo BM</t>
  </si>
  <si>
    <t>151.-Descrptivo Pepena</t>
  </si>
  <si>
    <t>152.-Descriptivo Mtto Vial pintura de cordón</t>
  </si>
  <si>
    <t>OZP</t>
  </si>
  <si>
    <t xml:space="preserve">Realizar el mantenimiento de las áreas verdes </t>
  </si>
  <si>
    <t>173.-Descriptivo IMU</t>
  </si>
  <si>
    <t>174.-Descrtiptivo BM</t>
  </si>
  <si>
    <t>175.-Descrptivo Pepena</t>
  </si>
  <si>
    <t>Realizar el pintado  de cordón</t>
  </si>
  <si>
    <t>176.-Descriptivo Mtto Vial pintura de cordón</t>
  </si>
  <si>
    <t>177.-Descriptivo Mtto Vial Limpieza de rejillas</t>
  </si>
  <si>
    <t>OZC</t>
  </si>
  <si>
    <t>157.-Descriptivo IMU</t>
  </si>
  <si>
    <t>Realizar la limpieza de avenidas principales y secundarias por medio del barrido manual</t>
  </si>
  <si>
    <t>158.-Descrtiptivo BM</t>
  </si>
  <si>
    <t>159.-Descrptivo Pepena</t>
  </si>
  <si>
    <t>160.-Descriptivo Mtto Vial pintura de cordón</t>
  </si>
  <si>
    <t>161.-Descriptivo Mtto Vial Limpieza de rejillas</t>
  </si>
  <si>
    <t>OZH</t>
  </si>
  <si>
    <t>162.-Descriptivo IMU</t>
  </si>
  <si>
    <t>163.-Descrtiptivo BM</t>
  </si>
  <si>
    <t>164.-Descrptivo Pepena</t>
  </si>
  <si>
    <t>165.-Descriptivo Mtto Vial pintura de cordón</t>
  </si>
  <si>
    <t>166.-Descriptivo Mtto Vial Limpieza de rejillas</t>
  </si>
  <si>
    <t>SET</t>
  </si>
  <si>
    <t>Realizar el mantenimiento a panteones municipales</t>
  </si>
  <si>
    <t>Mantenimientos</t>
  </si>
  <si>
    <t>126.- Trabajos de Mtto en Panteones</t>
  </si>
  <si>
    <t>Atender solicitudes de permisos de ruptura y/u ocupación de vía publica</t>
  </si>
  <si>
    <t>127.-Permisos de Ruptura (tramites en el mes)</t>
  </si>
  <si>
    <t>Atender solicitudes de Contratos de recoleccion de residuos (tipo A, tipo B y tipo C)</t>
  </si>
  <si>
    <t>128.-Tramites tipo A, tipo B y tipo c (tramites en el mes)</t>
  </si>
  <si>
    <t>Atender solicitudes de autorización para personas físicas o morales con vehículos destinados al servicio privado de recolección y traslado de residuos no peligrosos en el territorio Municipal de Monterrey</t>
  </si>
  <si>
    <t>129.-Tramite a las solicitudes de Autorización  (tramites en el mes)</t>
  </si>
  <si>
    <t>Atender solicitudes de servicios de panteones municipales</t>
  </si>
  <si>
    <t>130.-Tramites panteones (tramites y servicios en el mes)</t>
  </si>
  <si>
    <t>Atender las peticiones de necesidades de las direcciones adscritas a la Secretaría</t>
  </si>
  <si>
    <t>145.-Solicitudes Enlace Municipal</t>
  </si>
  <si>
    <t xml:space="preserve">Dar cumplimiento a las Obligaciones de Transparencia </t>
  </si>
  <si>
    <t xml:space="preserve">146.-Obligaciones de transparencia </t>
  </si>
  <si>
    <t xml:space="preserve">147.-Solicitudes de información </t>
  </si>
  <si>
    <t>Realizar el plan de trabajo para incorporar la perspectiva de género dentro de la Secretaría de Servicios Públicos</t>
  </si>
  <si>
    <t>SIS</t>
  </si>
  <si>
    <t>PRO</t>
  </si>
  <si>
    <t>Diseñar proyectos de edificación y rehabilitación</t>
  </si>
  <si>
    <t>Diseñar proyectos de espacio público municipal</t>
  </si>
  <si>
    <t>Diseñar proyectos hídricos</t>
  </si>
  <si>
    <t>GFS</t>
  </si>
  <si>
    <t>Realizar expendientes tecnicos-sociales de evaluación de obra pública con recurso federal</t>
  </si>
  <si>
    <t>Realizar expendientes tecnicos-sociales de evaluación de obra pública con recurso propio</t>
  </si>
  <si>
    <t>Reportar los indicadores de evaluación de los diferentes recursos que ejerce la Secretaría</t>
  </si>
  <si>
    <t>POC</t>
  </si>
  <si>
    <t>Efectuar reuniones en Contraloria Social</t>
  </si>
  <si>
    <t>Formalizar obras mediante contratación</t>
  </si>
  <si>
    <t>Realizar publicaciones para convocatoria de obra pública</t>
  </si>
  <si>
    <t>SEO</t>
  </si>
  <si>
    <t>Efectuar solicitudes para la ejecución de obras inducidas</t>
  </si>
  <si>
    <t>Supervisar obras de infraestructura y edificación</t>
  </si>
  <si>
    <t>GEP</t>
  </si>
  <si>
    <t>Diseñar proyectos de pavimentación</t>
  </si>
  <si>
    <t>Realizar dictamenes para la ejecución de obras viales</t>
  </si>
  <si>
    <t>Supervisar contratos de obras viales</t>
  </si>
  <si>
    <t xml:space="preserve">Brindar atención a solicitudes de obra pública requeridas por la ciudadania  </t>
  </si>
  <si>
    <t>Realizar el plan de trabajo para incorporar la perspectiva de género dentro de la Secretaría de Infraestructura Sostenible</t>
  </si>
  <si>
    <t>19.Solicitudes de acceso a la información 3/3</t>
  </si>
  <si>
    <t>17.Reporte de Sistema Sentral 63/63</t>
  </si>
  <si>
    <t>18.Formatos de Transparencia  0/1</t>
  </si>
  <si>
    <t>4.Proyectos de Espacio Público 3/3</t>
  </si>
  <si>
    <t>13.Proyectos de Pavimentación 3/3</t>
  </si>
  <si>
    <t>5.Proyectos Pluviales 7/7</t>
  </si>
  <si>
    <t>9.Actas de Comité  14/14</t>
  </si>
  <si>
    <t>16.Dictamenes de Opinión 63/63</t>
  </si>
  <si>
    <t>10.Expedientes de Factibilidad R.P. 0/18</t>
  </si>
  <si>
    <t>7.-Publicaciones para convocatoria 2/2</t>
  </si>
  <si>
    <t>12.Plantilla de Indicadores 1/1</t>
  </si>
  <si>
    <t>1.Bitacora de Supervisión 0/3</t>
  </si>
  <si>
    <t>SDU</t>
  </si>
  <si>
    <t>GDI</t>
  </si>
  <si>
    <t>Resolver dictamenes de expedientes en materia de Subdivisiones, fusiones, parcelaciones y relotificaciones.</t>
  </si>
  <si>
    <t>Resolver dictamenes de expedientes en materia de Fraccionamientos</t>
  </si>
  <si>
    <t xml:space="preserve">Proponer convenios o acuerdos de colaboración con la iniciativa privada, academia, ciudadanos u otros órdenes de gobierno </t>
  </si>
  <si>
    <t xml:space="preserve">Solicitar ordenes de inspección en materia de Desarrollo Urbano </t>
  </si>
  <si>
    <t xml:space="preserve">Resolver dictámenes de solicitudes de Licencias de Usos de Suelo,  Regimenes en Condominio, Casas Habitación, Trámites menores, Constancias de Obra Terminada </t>
  </si>
  <si>
    <t>Resolver dictámenes de licencias de la Ventanilla Única de Construcción (VUC)</t>
  </si>
  <si>
    <t>Atender solicitudes de Alineamientos Viales en materia de desarrollo urbano</t>
  </si>
  <si>
    <t>GDI IDS</t>
  </si>
  <si>
    <t>Asistir en la supervisión de los procesos de ejecución de las obras de urbanización</t>
  </si>
  <si>
    <t>Realizar dictamen de los tramites de Subdivisiones, fusiones, parcelaciones y relotificaciones</t>
  </si>
  <si>
    <t>Realizar dictamen de los tramites de Fraccionamientos</t>
  </si>
  <si>
    <t>Digitalizar expedientes resueltos</t>
  </si>
  <si>
    <t>Asistir a mesas de trabajo en materia de movilidad, infraestructura, patrimonio, riesgo y terminación de obras</t>
  </si>
  <si>
    <t>Asistir a mesas de trabajo en materia de regularización de Asentamientos Humanos</t>
  </si>
  <si>
    <t>GDI PRT</t>
  </si>
  <si>
    <t>Emitir opinión técnica en materia Estructural de las solicitudes ingresadas</t>
  </si>
  <si>
    <t>Emitir opinión técnica en materia Hidrológica de las solicitudes ingresadas</t>
  </si>
  <si>
    <t>Emitir opinión técnica en materia Geológica a las solicitudes ingresadas</t>
  </si>
  <si>
    <t xml:space="preserve">Emitir opinión técnica en materia Vial a las solicitudes ingresadas en la Dirección para la Integración de Distritos, Sub-centros y Nuevos Desarrollos </t>
  </si>
  <si>
    <t>Emitir opinión técnica en materia Vial a las solicitudes ingresadas en la Dirección para un Desarrollo Compacto</t>
  </si>
  <si>
    <t>Atender solicitudes de alineamientos viales en materia de Desarrollo Urbano Sostenible</t>
  </si>
  <si>
    <t>Participar en reuniones o proyectos cuya finalidad son los procesos de identificación, declaratoria y conservación de zonas, edificaciones o elementos con valor histórico o cultural</t>
  </si>
  <si>
    <t>Digitalizar planos para mantener actualizada la base de datos cartografíca municipal, con respecto al número de fraccionamientos aprobados en etapa de ventas y modificación</t>
  </si>
  <si>
    <t>Georreferenciar licencias para mantener actualizada la base de datos cartografíca municipal</t>
  </si>
  <si>
    <t>Llevar a cabo mesas técnicas de trabajo para impulsar proyectos estratégicos en el marco de los planes, programas, leyes y reglamentos en materia de desarrollo urbano sostenible</t>
  </si>
  <si>
    <t>GDI DEC</t>
  </si>
  <si>
    <t>Solicitar ordenes de inspección en materia de Desarrollo Urbano</t>
  </si>
  <si>
    <t xml:space="preserve">Elaborar dictámenes y preventivas sobre solicitudes de Licencias de Usos de Suelo,  Regimenes en Condominio, Casas Habitación, Trámites menores, Constancias de Obra Terminada </t>
  </si>
  <si>
    <t>Elaborar dictámenes y preventivas sobre solicitudes de licencias de la Ventanilla Única de Construcción (VUC)</t>
  </si>
  <si>
    <t>Atender solicitudes ciudadanas  que tienen como finalidad la obtención de los diversos trámites correspondientes a la Dirección</t>
  </si>
  <si>
    <t>GME</t>
  </si>
  <si>
    <t>Realizar reuniones o recorridos vecinales en materia de movilidad y seguridad vial</t>
  </si>
  <si>
    <t>Supervisar a obras de movilidad y espacio público</t>
  </si>
  <si>
    <t>Elaborar propuestas de normas y lineamientos para la movilidad, espacio público y seguridad vial</t>
  </si>
  <si>
    <t>Propuestas</t>
  </si>
  <si>
    <t>Elaborar dictámenes para la modificación de la infraestructura y dispositivos viales solicitadas por entidades o dependencias</t>
  </si>
  <si>
    <t>GME MOS</t>
  </si>
  <si>
    <t>Realizar mesas de trabajo para la participación de la comunidad y usuarios</t>
  </si>
  <si>
    <t>Mesas de trabajo</t>
  </si>
  <si>
    <t xml:space="preserve">Revisar proyectos a particulares </t>
  </si>
  <si>
    <t>Elaborar material digital</t>
  </si>
  <si>
    <t>Material digital</t>
  </si>
  <si>
    <t>Atender reuniones o eventos para la vinculación interinstitucional</t>
  </si>
  <si>
    <t xml:space="preserve">Realizar trazos en calle para ejecución de proyectos de movilidad </t>
  </si>
  <si>
    <t>Trazos</t>
  </si>
  <si>
    <t>Elaborar opiniones técnicas a peticiones de proyectos en el espacio público</t>
  </si>
  <si>
    <t>GME SEV</t>
  </si>
  <si>
    <t>Atender solicitudes ciudadanas en materia de movilidad y seguridad vial</t>
  </si>
  <si>
    <t>Pintar señalización horizontal  - pictogramas</t>
  </si>
  <si>
    <t>Piezas</t>
  </si>
  <si>
    <t>Pintar cruces o intersecciones</t>
  </si>
  <si>
    <t>Metros lineales</t>
  </si>
  <si>
    <t>Realizar mantenimiento a señales</t>
  </si>
  <si>
    <t>Instalar señales de tránsito</t>
  </si>
  <si>
    <t>Señales instaladas</t>
  </si>
  <si>
    <t>Rehabilitar cruces con semáforos</t>
  </si>
  <si>
    <t>Semáforos rehabilitados</t>
  </si>
  <si>
    <t>Realizar estudios para la intervención de las vías</t>
  </si>
  <si>
    <t>Estudios</t>
  </si>
  <si>
    <t>GDV</t>
  </si>
  <si>
    <t xml:space="preserve">Brindar atención a solicitudes de inspección y vigilancia en materia de protección ambiental para el control de la contaminación                                                                        </t>
  </si>
  <si>
    <t xml:space="preserve">Brindar atención a dictaminaciones en materia forestal                                                                       </t>
  </si>
  <si>
    <t>Brindar atención a dictaminaciones de lineamientos ambientales</t>
  </si>
  <si>
    <t xml:space="preserve">Brindar atención a dictaminaciones de anuncios                                                                        </t>
  </si>
  <si>
    <t xml:space="preserve">Brindar atención en ventanilla de desarrollo verde           </t>
  </si>
  <si>
    <t>GDV ACC</t>
  </si>
  <si>
    <t>Brindar atención especializada y personalizada en materia ambiental</t>
  </si>
  <si>
    <t>Realizar eventos, cursos o talleres sostenibles</t>
  </si>
  <si>
    <t>Realizar programas de gestión ambiental</t>
  </si>
  <si>
    <t>Programas</t>
  </si>
  <si>
    <t>Consolidar acuerdos de colaboración (locales o intrenacionales)</t>
  </si>
  <si>
    <t>Acuerdos</t>
  </si>
  <si>
    <t>Diseñar propuesta del reglamento de cambio climático</t>
  </si>
  <si>
    <t>Realizar diálogos abiertos por el Acuerdo Verde</t>
  </si>
  <si>
    <t>Diálogos</t>
  </si>
  <si>
    <t>GDV CIV</t>
  </si>
  <si>
    <t>Asignar arboles para su plantación</t>
  </si>
  <si>
    <t>Cantidad</t>
  </si>
  <si>
    <t>Realizar eventos de adopción de árboles</t>
  </si>
  <si>
    <t>Reforestar áreas verdes</t>
  </si>
  <si>
    <t>Reforestaciones</t>
  </si>
  <si>
    <t>Diseñar y/o re diseñar parques del municipio</t>
  </si>
  <si>
    <t>Diseños</t>
  </si>
  <si>
    <t>Gestionar el desarrollo de los parques diseñados</t>
  </si>
  <si>
    <t>GDV EFE</t>
  </si>
  <si>
    <t>Crear programas de gestión ambiental</t>
  </si>
  <si>
    <t>Consolidar acuerdos de colaboración</t>
  </si>
  <si>
    <t>Crear lineamientos de eficiencia energética, optimización de recursos y descarbonización en nuevas edificaciones</t>
  </si>
  <si>
    <t>Lineamientos</t>
  </si>
  <si>
    <t>Revisar procesos de trámites a petición de las áreas</t>
  </si>
  <si>
    <t>Implementar módulos digitales a petición de las áreas</t>
  </si>
  <si>
    <t>Realizar el plan de trabajo para incorporar la perspectiva de género dentro de la Secretaría de Desarrollo Urbano Sostenible</t>
  </si>
  <si>
    <t>443. Captura de pantalla 2/2</t>
  </si>
  <si>
    <t>428.Listado, plano (2/2)</t>
  </si>
  <si>
    <t>407.Diseñar y/o re diseñar parques del municipio 2/2</t>
  </si>
  <si>
    <t>421.Listado de expedientes estructurales</t>
  </si>
  <si>
    <t>423.Listado de expedientes geología</t>
  </si>
  <si>
    <t>422.Listado de expedientes hidrología</t>
  </si>
  <si>
    <t>424.Listado de expedientes vial fracc</t>
  </si>
  <si>
    <t>425.Listado de expedientes Vial Licencias</t>
  </si>
  <si>
    <t>429.Listado, plano (3/3)</t>
  </si>
  <si>
    <t>408.Gestionar el desarrollo de los parques diseñados 3/3</t>
  </si>
  <si>
    <t>390.Bitacora.1</t>
  </si>
  <si>
    <t>430. Minutas de reuniones, fotos (13/13)</t>
  </si>
  <si>
    <t>427.Listado de espedientes, plano (3/3)</t>
  </si>
  <si>
    <t>388.Reporte 2/2</t>
  </si>
  <si>
    <t>387.Reporte.1</t>
  </si>
  <si>
    <t>392.Estudio.1</t>
  </si>
  <si>
    <t>405.Realizar eventos de adopción de árboles</t>
  </si>
  <si>
    <t>399. Realizar eventos, cusros o talleres sostenibles 5/5</t>
  </si>
  <si>
    <t>410.Realizar eventos, cursos o talleres sostenibles</t>
  </si>
  <si>
    <t>389.Bitacora.1</t>
  </si>
  <si>
    <t>375.Bitacora.3/3</t>
  </si>
  <si>
    <t>384.Reporte.3/3</t>
  </si>
  <si>
    <t>406.Reforestar áreas verdes</t>
  </si>
  <si>
    <t>391.Resumen.1</t>
  </si>
  <si>
    <t>446. Diagrama de Flujo 2/2</t>
  </si>
  <si>
    <t>381.Revision.6/6</t>
  </si>
  <si>
    <t>377.Bitacora.3/3</t>
  </si>
  <si>
    <t>SIG</t>
  </si>
  <si>
    <t>GGD</t>
  </si>
  <si>
    <t>Realizar el reporte de ciberseguridad para diagnosticar, identificar y evaluar las áreas, controles y/o dominios que permitan definir acciones de mejora y protección</t>
  </si>
  <si>
    <t>Reporte</t>
  </si>
  <si>
    <t>Crear cuentas de correo electrónico con Gmail, mensajes instantáneos Chats, espacio de almacenamiento con Google Drive y administración de agenda con Google Calendar, que permita un manejo de información en la nube</t>
  </si>
  <si>
    <t>Cuentas</t>
  </si>
  <si>
    <t>GGD GOD</t>
  </si>
  <si>
    <t>Evaluar y dictaminar elementos interoperables para la adquisición de tecnologías de la información que requiera la Administración Pública Municipal</t>
  </si>
  <si>
    <t>Desarrollar servicios digitales para la Administración Pública</t>
  </si>
  <si>
    <t>Curar y liberar conjuntos de datos en el portal de datos abiertos</t>
  </si>
  <si>
    <t xml:space="preserve">Integrar capas en la infraestructura de datos espaciales </t>
  </si>
  <si>
    <t>Planear y/o gestionar proyectos antes de su fase de liberación</t>
  </si>
  <si>
    <t>Dar atención a solicitudes de soluciones digitales</t>
  </si>
  <si>
    <t>Generar reportes para la toma de decisiones basada en datos</t>
  </si>
  <si>
    <t>Validar mediante el otrogamiento de un reconocimiento las prácticas innovadoras más destacadas, de acuerdo a la convocatoria realizada</t>
  </si>
  <si>
    <t>Reconocimiento</t>
  </si>
  <si>
    <t>Realizar evento para educación de temas de Gobierno Digital</t>
  </si>
  <si>
    <t>SOI</t>
  </si>
  <si>
    <t>Dar atención a solicitudes de soporte de infraestructura</t>
  </si>
  <si>
    <t>Actualizar el respaldo de información fuera del centro de datos municipales</t>
  </si>
  <si>
    <t>Dar atención a solicitudes de plataformas o productos digitales que se encuentran operando en el municipio</t>
  </si>
  <si>
    <t>Realizar capacitaciones respecto al uso y generación de información de los sistemas municipales</t>
  </si>
  <si>
    <t>Realizar reporte de la medición de la satisfacción del usario por la atención a las solicitudes de soporte a sistemas y reportes o fallas de telecomunicaciones atendidas</t>
  </si>
  <si>
    <t>Realizar reporte de los usuarios inhabilitados en la conexión a la red inalámbrica del Municipio</t>
  </si>
  <si>
    <t>Usuarios</t>
  </si>
  <si>
    <t xml:space="preserve">Crear y/o actualizar lineamientos y/o políticas creados para la conexión de equipos a la red municipal  </t>
  </si>
  <si>
    <t>PAC</t>
  </si>
  <si>
    <t>Evaluar la factibilidad de los proyectos propuestos del Presupuesto Participativo</t>
  </si>
  <si>
    <t>Porcentual</t>
  </si>
  <si>
    <t>Realizar mapas colaborativos con metodología de diseño comunitario del espacio</t>
  </si>
  <si>
    <t>Mapeos</t>
  </si>
  <si>
    <t>Mantener la asistencia de la comunidad a las juntas vecinales realizadas</t>
  </si>
  <si>
    <t>Asistencia</t>
  </si>
  <si>
    <t>Realizar Audiencias Públicas en la temática gobierno abierto</t>
  </si>
  <si>
    <t xml:space="preserve">Audiencias </t>
  </si>
  <si>
    <t>Dar Atención a Información sobre Procedimiento de Restricción Vial</t>
  </si>
  <si>
    <t>Dar atención a las gestiones solicitadas vía el Call Center</t>
  </si>
  <si>
    <t>MER</t>
  </si>
  <si>
    <t>Coordinar las reuniones de seguimiento al Plan de implementación de la Organización para la Cooperación y el Desarrollo Económicos (OCDE)</t>
  </si>
  <si>
    <t>Reuniones</t>
  </si>
  <si>
    <t xml:space="preserve">Actualizar los procesos de los trámites y servicios involucrados </t>
  </si>
  <si>
    <t>Procesos</t>
  </si>
  <si>
    <t>Elaborar el Programa de Mejora Regulatoria</t>
  </si>
  <si>
    <t>Elaborar los informes de avance del Programa Anual de Mejora Regulatoria</t>
  </si>
  <si>
    <t xml:space="preserve">Informes  </t>
  </si>
  <si>
    <t>Dar atención a solicitudes de atención ciudadana recibidas en la Secretaría</t>
  </si>
  <si>
    <t>Cumplir con las Obligaciones de Transparencia de esta Dependencia</t>
  </si>
  <si>
    <t>Dar atención a las solicitudes de acceso a la información remitidas por la Unidad de Transparencia</t>
  </si>
  <si>
    <t>Monitorear interacciones de las redes sociales vigentes de la Dependencia</t>
  </si>
  <si>
    <t>Monitoreos</t>
  </si>
  <si>
    <t>Promover campañas informativas propuestas por la Secretaría Ejecutiva y la propia Dependencia.</t>
  </si>
  <si>
    <t>Realizar el plan de trabajo para incorporar la perspectiva de género dentro de la Secretaría de Innovación y Gobierno Abierto</t>
  </si>
  <si>
    <t>SDH</t>
  </si>
  <si>
    <t>GPB</t>
  </si>
  <si>
    <t>Formular y/o actualizar reglas de operación de los programas a su cargo</t>
  </si>
  <si>
    <t>Realizar reuniones de seguimiento mensual para coadyuvar en el cumplimiento de las políticas, líneamientos y acciones establecidas por las distintas direcciones de la Secretaria</t>
  </si>
  <si>
    <t>448. Minuta de trabajo</t>
  </si>
  <si>
    <t>Dar cumplimiento a los compromisos generados a partir de las necesidades identificadas de las direcciones a cargo</t>
  </si>
  <si>
    <t>449.Minuta de trabajo</t>
  </si>
  <si>
    <t>Realizar acompañamientos técnicos a partir de la detección de necesidades de las direcciones a cargo</t>
  </si>
  <si>
    <t>450.Ficha técnica</t>
  </si>
  <si>
    <t>GPB SAL</t>
  </si>
  <si>
    <t>Brindar atenciones de salud a las personas en los centros de salud del municipio de Monterrey</t>
  </si>
  <si>
    <t>465. Padrón de personas beneficiarias</t>
  </si>
  <si>
    <t>Realizar acciones (talleres/capacitaciones/pláticas) dirigidas a la comunidad en temas de salud, prevención y autocuidado</t>
  </si>
  <si>
    <t>466. Fichas técnicas 6-6</t>
  </si>
  <si>
    <t>Realizar talleres, capacitaciones o pláticas a la comunidad en temas de salud sexual, prevención y autocuidado</t>
  </si>
  <si>
    <t>Talleres, capacitaciones o pláticas</t>
  </si>
  <si>
    <t xml:space="preserve">467. Ficha técnica </t>
  </si>
  <si>
    <t>Brindar atención psicológica a las personas en los centros de salud del municipio de Monterrey</t>
  </si>
  <si>
    <t>GPB EDU</t>
  </si>
  <si>
    <t>Realizar sesiones del Consejo de Participación Ciudadana en Educación para apoyar a escuelas públicas de educación básica del municipio de Monterrey</t>
  </si>
  <si>
    <t xml:space="preserve">Realizar feria de becas y opciones educativas de nivel medio superior y superior.  </t>
  </si>
  <si>
    <t>Feria</t>
  </si>
  <si>
    <t xml:space="preserve">Realizar talleres en ferias de servicios y otros eventos/espacios en el municipio de Monterrey </t>
  </si>
  <si>
    <t>Establecer acuerdos con actores claves para facilitar servicios a las infancias de 0 a 5 años y/o sus personas cuidadoras</t>
  </si>
  <si>
    <t>Alianzas</t>
  </si>
  <si>
    <t>GPB CUL</t>
  </si>
  <si>
    <t>Realizar acciones que promuevan la participación de las personas en actividades artisticas y culturales (artes interpretativas, visuales y musicales)</t>
  </si>
  <si>
    <t xml:space="preserve"> 457.Fichas técnicas 9-9</t>
  </si>
  <si>
    <t>Incentivar la participación de las personas en las proyecciones interactivas "Corazón de Monterrey" para el conocimiento y apreción de la historia comunitaria, patrimonio cultural y valores culturales</t>
  </si>
  <si>
    <t>Promedio</t>
  </si>
  <si>
    <t>Realizar exposiciones artísticas y culturales en los espacios públicos para fomentar la participación de las personas y el conocimiento y apreción de la historia comunitaria, patrimonio cultural y valores culturales</t>
  </si>
  <si>
    <t>GPB CFD</t>
  </si>
  <si>
    <t>Realizar eventos deportivos para promover la cultura física y el deporte</t>
  </si>
  <si>
    <t>Participar en el desfile civico deportivo y militar de la Revolución Mexicana para promover el deporte y la recreación</t>
  </si>
  <si>
    <t>Desfiles</t>
  </si>
  <si>
    <t>Brindar apoyos a deportistas en especie</t>
  </si>
  <si>
    <t>Realizar capacitaciones a entrenadores deportivos</t>
  </si>
  <si>
    <t xml:space="preserve">Realizar torneos deportivos de distintas disciplinas en colonias del municipio de Monterrey </t>
  </si>
  <si>
    <t>Torneos</t>
  </si>
  <si>
    <t>IGS</t>
  </si>
  <si>
    <t xml:space="preserve">Realizar sesiones y actividades extraordinarias del Consejo de la Niñez en las que se colabore con dependencias y entidades municipales de Monterrey así como otros actores estratégicos </t>
  </si>
  <si>
    <t>Elaborar de documentos que permitan la transversalización de la perspectiva de género e igualdad sustantiva a fin de prevenir, atender, sancionar y erradicar la violencia de género, discriminación hacia la población en situación de movilidad, personas en situación de calle, personas con discapacidad, personas adultas mayores, personas de la comunidad LGBTTTIQ+, personas indígenas, mujeres y cualquier otro grupo en situación de vulnerabilidad en el Municipio.</t>
  </si>
  <si>
    <t>Documentos</t>
  </si>
  <si>
    <t>Realizar eventos  sobre la promoción de prácticas con perspectiva de género e igualdad sustantiva en Monterrey</t>
  </si>
  <si>
    <t>VII</t>
  </si>
  <si>
    <t>Establecer colaboraciones con actores estratégicos a sesiones de Consejo para trabajar en conjunto con la SDHIS</t>
  </si>
  <si>
    <t>Colaboraciones</t>
  </si>
  <si>
    <t>Concluir trámites de testamentos</t>
  </si>
  <si>
    <t>474. Padrón de personas beneficiarias</t>
  </si>
  <si>
    <t xml:space="preserve">Realizar entrega de testamentos </t>
  </si>
  <si>
    <t>475. Padrón de personas beneficiarias</t>
  </si>
  <si>
    <t>Realizar juicios sucesorios de intestado especial, en donde la ciudadanía tenga una certeza jurídica para la adjudicación de los bienes de la persona fallecida a favor de que justifiquen su parentesco con el dueño de la propiedad</t>
  </si>
  <si>
    <t>476. Padrón de personas beneficiarias</t>
  </si>
  <si>
    <t>Realizar trámites de juicios sucesorios testamentarios especiales, en donde la ciudadanía tenga certeza jurídica para la adjudicación de los bienes de la persona fallecida, a favor de que los herederos legítimos que se desprendan del testamento y justifiquen serlo, según la voluntad expresa por el testador</t>
  </si>
  <si>
    <t>477. Padrón de personas beneficiarias</t>
  </si>
  <si>
    <t>Realizar juicios de identidad (trámites de diligencias de jurisdicción voluntaria sobre información ad-perpetuam), para que la ciudadanía aclare y justifique las discrepancias que existen en cuanto nombre y apellido de una persona</t>
  </si>
  <si>
    <t>478. Padrón de personas beneficiarias</t>
  </si>
  <si>
    <t>Realizar trámites de rectificación de actas para que la ciudadanía cuente con la documentación correcta para la realización de sus trámites</t>
  </si>
  <si>
    <t>479. Padrón de personas beneficiarias</t>
  </si>
  <si>
    <t>Realizar juicios sucesorios de transmisión hereditaria del patrimonio familiar</t>
  </si>
  <si>
    <t>480. Padrón de personas beneficiarias</t>
  </si>
  <si>
    <t>Brindar asesorías jurídicas para asesorar a la ciudadanía sobre diversos temas jurídicos</t>
  </si>
  <si>
    <t>481. Padrón de personas beneficiarias</t>
  </si>
  <si>
    <t>Realizar acciones en materia de escrituración</t>
  </si>
  <si>
    <t>482. Padrón de personas beneficiarias</t>
  </si>
  <si>
    <t>Diseñar protocolo de atención emergente a personas en situación de vulnerbilidad.</t>
  </si>
  <si>
    <t>Realizar requerimientos en materia de adquisiciones, recursos humanos y mantenimiento de las Unidades Administrativas</t>
  </si>
  <si>
    <t>484. Base de datos de requerimientos recibidos y atendidos a través de oficio</t>
  </si>
  <si>
    <t>Atender solicitudes ciudadanas a través de las distintas direcciones de las Unidades Administrativas</t>
  </si>
  <si>
    <t>486. Base de Datos Sentral</t>
  </si>
  <si>
    <t>Canalizar solicitudes ciudadanas a instituciones públicas, privadas u OSC´s</t>
  </si>
  <si>
    <t>487. Base de Datos ACSDHIS</t>
  </si>
  <si>
    <t>488. Oficios de contestación de Transparencia 8-8</t>
  </si>
  <si>
    <t>Realizar el plan de trabajo para incorporar la perspectiva de género dentro de la Secretaría de Desarrollo Humano e Igualdad Sustantiva</t>
  </si>
  <si>
    <t>490. Oficios de contestación 4/4</t>
  </si>
  <si>
    <t>488. Base de Datos Sentral</t>
  </si>
  <si>
    <t>470. Padrón de personas beneficiarias</t>
  </si>
  <si>
    <t>467. Padrón de personas beneficiarias</t>
  </si>
  <si>
    <t>489. Base de Datos ACSDHIS</t>
  </si>
  <si>
    <t>451.Minuta de trabajo</t>
  </si>
  <si>
    <t>468. Fichas técnicas 2/2</t>
  </si>
  <si>
    <t>452.Ficha técnica</t>
  </si>
  <si>
    <t>461.FICHAS TECNICAS 2-2</t>
  </si>
  <si>
    <t>486. Base de datos de requerimientos recibidos y atendidos a través de oficio</t>
  </si>
  <si>
    <t>450. Minuta de trabajo</t>
  </si>
  <si>
    <t>469. Ficha técnica</t>
  </si>
  <si>
    <t>DIF</t>
  </si>
  <si>
    <t>GEN</t>
  </si>
  <si>
    <t>Realizar reportes estádisticos del SDIF para la mejora continua</t>
  </si>
  <si>
    <t>EstDIF Enero</t>
  </si>
  <si>
    <t>Realizar reportes de eventos públicos por el SDIF</t>
  </si>
  <si>
    <t>Eventos Enero</t>
  </si>
  <si>
    <t>Realizar juntas y eventos para voluntarios para fortalecer el núcleo familiar</t>
  </si>
  <si>
    <t>Juntas y Eventos</t>
  </si>
  <si>
    <t>Junta</t>
  </si>
  <si>
    <t xml:space="preserve">Realizar pláticas de superación personal, talleres y manualidades impartidas por voluntarios </t>
  </si>
  <si>
    <t>Realizar recorridos en colonias para la promoción del voluntariado</t>
  </si>
  <si>
    <t>GEN INF</t>
  </si>
  <si>
    <t>Realizar visitas domiciliarias</t>
  </si>
  <si>
    <t>Visitas domiciliarias</t>
  </si>
  <si>
    <t>Realizar talleres preventivos y remediales a niñas, niños, adolescentes y familias</t>
  </si>
  <si>
    <t>Talleres preventivos y remediales</t>
  </si>
  <si>
    <t>Realizar brigadas y recorridos</t>
  </si>
  <si>
    <t>Brigadas y recorridos</t>
  </si>
  <si>
    <t>Realizar eventos, brigadas, reuniones plenaria, juntas bilaterales y celebraciones conmemorativas</t>
  </si>
  <si>
    <t>Eventos, reuniones,plenarias, juntas, celebraciones</t>
  </si>
  <si>
    <t>Realizar orientaciones sociales, psicológicas, jurídicas, médicas y nutricionales</t>
  </si>
  <si>
    <t>Orientaciones sociales,psicológicas, jurídicas</t>
  </si>
  <si>
    <t xml:space="preserve">Atender los reportes de vulneración de derechos de niñas, niños y adolescentes </t>
  </si>
  <si>
    <t>Listado de reportes de vilneración de derechos</t>
  </si>
  <si>
    <t xml:space="preserve">Atender los reportes de seguimiento recibidos por la Procuraduría de Protección de Niñas, Niños  Adolescentes del Estado y otras Autoridades </t>
  </si>
  <si>
    <t>Reportes de seguimiento de PPNNA</t>
  </si>
  <si>
    <t>Realizar visitas de seguimiento a casos de vulneración de derechos atendidos por la Defensoría Municipal</t>
  </si>
  <si>
    <t>Visitas a casos para seguimiento de reportes</t>
  </si>
  <si>
    <t>Realizar entrevistas y/o evaluaciones por el equipo multidiscipliario durante la atención a los reportes de vulneración de derechos de niñas, niños y adolescentes</t>
  </si>
  <si>
    <t>Entrevistas y/o evaluaciones realizadas</t>
  </si>
  <si>
    <t>Realizar actividades para la promoción de los derechos de niñas, niños y adolescentes.</t>
  </si>
  <si>
    <t>Calendarización de actividades para la promoción de servicios</t>
  </si>
  <si>
    <t>GEN APA</t>
  </si>
  <si>
    <t>No hay reporte</t>
  </si>
  <si>
    <t>CBF</t>
  </si>
  <si>
    <t xml:space="preserve">Realizar cursos y talleres productivos </t>
  </si>
  <si>
    <t xml:space="preserve">Organizar eventos recreativos que fomenten la participación de las familias </t>
  </si>
  <si>
    <t>Capacitar al personal en habilidades para el ejercicio de su función</t>
  </si>
  <si>
    <t xml:space="preserve">Realizar brigadas de Bienestar Integral </t>
  </si>
  <si>
    <t>Brigadas</t>
  </si>
  <si>
    <t xml:space="preserve">Realizar conferencias o talleres de desarrollo humano </t>
  </si>
  <si>
    <t>Conferencias</t>
  </si>
  <si>
    <t>AIP</t>
  </si>
  <si>
    <t>Impartir sesiones en el programa de formación musical</t>
  </si>
  <si>
    <t>Realizar sesiones de consejo consultivo</t>
  </si>
  <si>
    <t>Realizar reportes de volantes de la Secretaría Ejecutiva atendidos</t>
  </si>
  <si>
    <t xml:space="preserve"> Reporte de volantes</t>
  </si>
  <si>
    <t>Atender solicitudes ciudadanas recibidas en el SDIF</t>
  </si>
  <si>
    <t>Informe Sentral</t>
  </si>
  <si>
    <t>Atender oficios de control interno</t>
  </si>
  <si>
    <t>Control Interno</t>
  </si>
  <si>
    <t>Realizar seguimiento a los procesos documentados</t>
  </si>
  <si>
    <t>Oficio DG01792023</t>
  </si>
  <si>
    <t>Dar seguimiento a las solicitudes de mantenimiento correctivo y preventivo a espacios SDIF</t>
  </si>
  <si>
    <t>Mantenimiento Edificios</t>
  </si>
  <si>
    <t>Dar seguimiento a las solicitudes de mantenimiento correctivo y preventivo a vehículos SDIF</t>
  </si>
  <si>
    <t>Mantenimiento Vehicular</t>
  </si>
  <si>
    <t>Atender reportes del estatus de almacén general</t>
  </si>
  <si>
    <t>Almacen General</t>
  </si>
  <si>
    <t xml:space="preserve">Atender reportes del estatus de patrimonio </t>
  </si>
  <si>
    <t>Patrimonio</t>
  </si>
  <si>
    <t>Atender solicitudes correctivas y preventivas de informática</t>
  </si>
  <si>
    <t>Informatica</t>
  </si>
  <si>
    <t>Atender solicitudes requeridas de necesidades de capacitación</t>
  </si>
  <si>
    <t>RH Capacitaciones</t>
  </si>
  <si>
    <t>Realizar el plan de trabajo para incorporar la perspectiva de género dentro del Sistema para el Desarrollo Integral de la Familia</t>
  </si>
  <si>
    <t>Consejo consultivo</t>
  </si>
  <si>
    <t>Oficio SEJ-PEP/153/2023</t>
  </si>
  <si>
    <t>SEJ</t>
  </si>
  <si>
    <t>COJ</t>
  </si>
  <si>
    <t>Canalizar escritos dirigidos al Presidente Municipal</t>
  </si>
  <si>
    <t>Se adjunta evidencia</t>
  </si>
  <si>
    <t>Analizar instrumentos juridicos para previa firma del Presidente Municipal</t>
  </si>
  <si>
    <t xml:space="preserve">Realizar cumplimiento mensual de obligaciones de Transparencia </t>
  </si>
  <si>
    <t>Obligaciones</t>
  </si>
  <si>
    <t>GSE</t>
  </si>
  <si>
    <t>Realizar registro de las difusiones de programas, eventos y proyectos, en base a las solicitudes recibidas de las Secretarías</t>
  </si>
  <si>
    <t>Validar reuniones realizadas para capacitar a los enlaces de comunicación, sobre la Estrategía de Comunicación y el Plan Anual</t>
  </si>
  <si>
    <t>Verificar que los eventos cuenten con su ficha que cumpla de acuerdo a los lineamientos e infrestructura</t>
  </si>
  <si>
    <t>Verificar que los eventos cumplan con los protocolos definidos</t>
  </si>
  <si>
    <t>GSE PAR</t>
  </si>
  <si>
    <t>Realizar registro de los documentos  firmados por el Presidente Municipal</t>
  </si>
  <si>
    <t>GSE PRI</t>
  </si>
  <si>
    <t>Realizar registro de los eventos realizados por las Secretarías que cumplan con lo estipulado en la ficha técnica.</t>
  </si>
  <si>
    <t>GSE RPG</t>
  </si>
  <si>
    <t>Atender invitaciones recibidas</t>
  </si>
  <si>
    <t>Invitaciones recibidas</t>
  </si>
  <si>
    <t xml:space="preserve">Programar eventos en la agenda pública del Presidente Municipal </t>
  </si>
  <si>
    <t xml:space="preserve">Agenda pública </t>
  </si>
  <si>
    <t>Redactar fichas técnicas</t>
  </si>
  <si>
    <t>Fichas redactadas</t>
  </si>
  <si>
    <t>Convocar a funcionarias y funcionarios para que acudan a eventos específicos</t>
  </si>
  <si>
    <t>Convocatorias vía WA</t>
  </si>
  <si>
    <t>Redactar cartas de disculpas, agradecimientos o reconocimiento de acciones realizadas por instituciones o la ciudadanía</t>
  </si>
  <si>
    <t>Cartas redactadas</t>
  </si>
  <si>
    <t>Atender invitados especiales</t>
  </si>
  <si>
    <t>GSE COS</t>
  </si>
  <si>
    <t>Cubrir eventos por prensa</t>
  </si>
  <si>
    <t>Realizar difusiones escritas (boletines) en medios digitales</t>
  </si>
  <si>
    <t xml:space="preserve">Realizar de difusiones escritas (boletines) en radio </t>
  </si>
  <si>
    <t>Realizar de difusiones escritas (boletines) en televisión</t>
  </si>
  <si>
    <t xml:space="preserve">Realizar de difusiones escritas (boletines) en desplegados de prensa </t>
  </si>
  <si>
    <t>GSE GEL</t>
  </si>
  <si>
    <t>Atender eventos  solcitados por las dependencias</t>
  </si>
  <si>
    <t>Oficios</t>
  </si>
  <si>
    <t>Atender solicitudes de apoyo a ciudadanos  previa autorización de la SE</t>
  </si>
  <si>
    <t>Atender eventos de acuerdo a  especificaciones requeridas</t>
  </si>
  <si>
    <t>PEP</t>
  </si>
  <si>
    <t>Actualizar la calendarización de proyectos</t>
  </si>
  <si>
    <t>Dar seguimiento a los ejes transversales derivados del Plan Municipal de Desarrollo</t>
  </si>
  <si>
    <t>Seguimientos</t>
  </si>
  <si>
    <t>Dar seguimiento a los proyectos estratégicos y especiales de la Administración Pública Municipal</t>
  </si>
  <si>
    <t>Realizar los reportes de avance de indicadores del Plan Municipal de Desarrollo</t>
  </si>
  <si>
    <t xml:space="preserve">Realizar reportes de indicadores de Programas Presupuestarios </t>
  </si>
  <si>
    <t>Realizar reportes de indicadores de Programas Operativos Anuales</t>
  </si>
  <si>
    <t>Realizar plan de trabajo de procesos documentados 2023</t>
  </si>
  <si>
    <t>Realizar el plan de trabajo para incorporar la perspectiva de género dentro de la Secretaría Ejecutiva</t>
  </si>
  <si>
    <t>AII</t>
  </si>
  <si>
    <t>Actualizar el directorio de fuentes de financiamiento nacionales e internacionales</t>
  </si>
  <si>
    <t>Realizar foros de trabajo y discusión de temas estratégicos</t>
  </si>
  <si>
    <t>Foros</t>
  </si>
  <si>
    <t>Consolidar alianzas entre el municipio y organismos nacionales e internacionales</t>
  </si>
  <si>
    <t>Realizar giras interinstitucionales e internacionales</t>
  </si>
  <si>
    <t>Giras</t>
  </si>
  <si>
    <t>ATC</t>
  </si>
  <si>
    <t>Brindar orientaciones en los Centros de Atención Municipal</t>
  </si>
  <si>
    <t>Registro de orientaciones en excel</t>
  </si>
  <si>
    <t>Brindar atencion por medio del 072</t>
  </si>
  <si>
    <t>Registro de folios recibidos  en Sistema Sentral</t>
  </si>
  <si>
    <t>Brindar atención por medio del Chatbot</t>
  </si>
  <si>
    <t>Brindar atención por medio de Junta Vecinal</t>
  </si>
  <si>
    <t>Brindar atención por medio de Recorrido en tu Colonia</t>
  </si>
  <si>
    <t>Brindar atención por medio de Miercoles de atencion ciudadana</t>
  </si>
  <si>
    <t>Aplicar encuestas de satisfacción en miercóles ciudadano</t>
  </si>
  <si>
    <t>Registro de encuestas en excel</t>
  </si>
  <si>
    <t>Brindar atención en el trámite de Gestoría externa</t>
  </si>
  <si>
    <t>Copia de oficio de gestoría  hacia la paraestatal</t>
  </si>
  <si>
    <t>COA</t>
  </si>
  <si>
    <t>Realizar mensajes y discursos para la persona titular de la Presidencia Municipal.</t>
  </si>
  <si>
    <t>Evidencia disponible en el Drive (16/16).</t>
  </si>
  <si>
    <t>Realizar informes estadísticos y cualitativos, para presentar a la persona titular de la Presidencia Municipal, sobre las actividades que desarrolla el Municipio.</t>
  </si>
  <si>
    <t>Evidencia disponible en el Drive (31/31).</t>
  </si>
  <si>
    <t>Brindar atención a solicitudes de apoyo técnico para elaborar y/o ajustar Reglamentos para el Municipio de Monterrey.</t>
  </si>
  <si>
    <t>Evidencia disponible en el Drive (2/2).</t>
  </si>
  <si>
    <t xml:space="preserve">Brindar atención a solicitudes de acompañamiento a dependencias que solicitan apoyo técnico. </t>
  </si>
  <si>
    <t>Evidencia disponible en el Drive (9/9).</t>
  </si>
  <si>
    <t>IJR</t>
  </si>
  <si>
    <t>Realizar actividades, talleres y conferencias enfocadas en promover la inserción escolar a través de la orientación vocacional</t>
  </si>
  <si>
    <t>Actividades, talleres o conferencias</t>
  </si>
  <si>
    <t>Lista de Asistencia y Evidencia Multimedia</t>
  </si>
  <si>
    <t>Realizar ferias y exposiciones de oferta educativa de nivel medio superior y superior</t>
  </si>
  <si>
    <t>Ferias y exposiciones</t>
  </si>
  <si>
    <t>Brindar apoyos escolares como becas, útiles y libros para continuar con sus preparación academica</t>
  </si>
  <si>
    <t xml:space="preserve">Apoyos  </t>
  </si>
  <si>
    <t>Brindar y gestionar apoyos para la movilidad escolar nacional e internacional</t>
  </si>
  <si>
    <t xml:space="preserve">Realizar conferencias "Sesiones de Éxito" </t>
  </si>
  <si>
    <t>Realizar talleres y actividades que promuevan el emprendimiento entre las juventudes</t>
  </si>
  <si>
    <t>Talleres y actividades</t>
  </si>
  <si>
    <t>Publicar la convocatoria  de ingreso al Bootcamp de emprendimiento joven</t>
  </si>
  <si>
    <t>Convocatoria</t>
  </si>
  <si>
    <t>Realizar un bootcamp de emprendimiento de cuatro modulos dirigido a jovenes.</t>
  </si>
  <si>
    <t>Nivel de bootcamp</t>
  </si>
  <si>
    <t xml:space="preserve">Realizar mercaditos emprendedores "Líderes Emprendiendo" </t>
  </si>
  <si>
    <t>Mercaditos</t>
  </si>
  <si>
    <t>Realizar el evento de presentación de emprendimientos jovenes "Pitch Summit: Donde los emprendedores comienzan"</t>
  </si>
  <si>
    <t>Evento</t>
  </si>
  <si>
    <t xml:space="preserve">Realizar pintas conjuntas y expos de arte urbano "Monterrey a Color" </t>
  </si>
  <si>
    <t>Pintas colectivas</t>
  </si>
  <si>
    <t>Apoyar con insumos y espacios para la realización de su arte a artistas urbanos a través de "ReUrbanizArte MTY"</t>
  </si>
  <si>
    <t xml:space="preserve">Brindar conferencias y talleres que promuevan la salud mental </t>
  </si>
  <si>
    <t>Conferencias o talleres</t>
  </si>
  <si>
    <t>Brindar atención psicológica individual a las juventudes</t>
  </si>
  <si>
    <t>Bitacora</t>
  </si>
  <si>
    <t xml:space="preserve">Realizar conferencias y talleres que promuevan la salud nutricia </t>
  </si>
  <si>
    <t>Conferencias y talleres</t>
  </si>
  <si>
    <t>Implementar programas de salud nutricional "Reto Juventudes Sanas"</t>
  </si>
  <si>
    <t xml:space="preserve">Crear huertos escolares </t>
  </si>
  <si>
    <t>Huertos</t>
  </si>
  <si>
    <t xml:space="preserve">Impartir conferencias y talleres que promuevan la educación sexual y reproductiva </t>
  </si>
  <si>
    <t>Impartir cursos y seminarios de defensa personal</t>
  </si>
  <si>
    <t>Cursos o seminarios</t>
  </si>
  <si>
    <t>Realizar torneos "Grita InjuRe"</t>
  </si>
  <si>
    <t xml:space="preserve">Torneos </t>
  </si>
  <si>
    <t>Implementar clubs de lectura escolares</t>
  </si>
  <si>
    <t>Clubs</t>
  </si>
  <si>
    <t>Realizar reuniones de los clubs de lectura "Morras Leyendo Morras" y "Circulo de Lectura InjuRe!</t>
  </si>
  <si>
    <t xml:space="preserve">Realizar talleres de redacción literaria </t>
  </si>
  <si>
    <t>Realizar talleres de pintura</t>
  </si>
  <si>
    <t xml:space="preserve">Realizar talleres de graffiti </t>
  </si>
  <si>
    <t>Atender a las juventudes en los Centros de la Juventud instalados y operados por el InjuRe</t>
  </si>
  <si>
    <t>Organizar un evento de simulación de Modelo de Naciones Unidas que una a los clubs formados en escuelas</t>
  </si>
  <si>
    <t>Integrar a las juventudes dentro de los Comités Juveniles "Banqueteras"</t>
  </si>
  <si>
    <t>Jovenes</t>
  </si>
  <si>
    <t>Atender las solicitudes ciudadanas recibidas Instituto de la Juventud Regia</t>
  </si>
  <si>
    <t xml:space="preserve">Plataforma Sentral </t>
  </si>
  <si>
    <t>Atender las solicitudes de transparencia recibidas por el Instituto de la Juventud Regia</t>
  </si>
  <si>
    <t>Documento Plataforma Nacional de Transparencia</t>
  </si>
  <si>
    <t>Realizar el plan de trabajo para incorporar la perspectiva de género dentro del Instituto de la Juventud Regia</t>
  </si>
  <si>
    <t>573. Asesorias Academicas</t>
  </si>
  <si>
    <t>572. Ferias y Exposiciones de Oferta Educativa</t>
  </si>
  <si>
    <t>574. Actividades, Talleres y Conferencias de Mejoramiento Academico</t>
  </si>
  <si>
    <t>580. Aprendiendo a Emprender</t>
  </si>
  <si>
    <t>582. Sesion de Éxito Infinity Super App</t>
  </si>
  <si>
    <t>583. Platica entre Lideres</t>
  </si>
  <si>
    <t>587. Apoyos Entregados ReUrbanizarte</t>
  </si>
  <si>
    <t>588. Conferencias y Talleres</t>
  </si>
  <si>
    <t>589. Atencion Psicologica</t>
  </si>
  <si>
    <t>593. Conferencias y Talleres</t>
  </si>
  <si>
    <t>596. Taller de Defensa Personal</t>
  </si>
  <si>
    <t>595. Torneos Grita INJURE</t>
  </si>
  <si>
    <t>600. Club de Lectura Escolar</t>
  </si>
  <si>
    <t>601. Talleres de Pintura</t>
  </si>
  <si>
    <t>602. Taller de Grafitti</t>
  </si>
  <si>
    <t>603. Clases de LSM</t>
  </si>
  <si>
    <t>605. Clubs de Debate y Simulacion</t>
  </si>
  <si>
    <t>608. Consulta Juventudes</t>
  </si>
  <si>
    <t>610. Atencion a Solicitudes Ciudadanas</t>
  </si>
  <si>
    <t>611. Atencion a Solicitudes de Transparencia</t>
  </si>
  <si>
    <t>Ev 267. Oficios de Gestoría</t>
  </si>
  <si>
    <t xml:space="preserve">Ev 263  Juntas Vecinales </t>
  </si>
  <si>
    <t>Ev 265  Miercoles</t>
  </si>
  <si>
    <t xml:space="preserve">Ev 264  Recorridos </t>
  </si>
  <si>
    <t>Ev 261 Reporte   072</t>
  </si>
  <si>
    <t>Ev 262   Chatbot</t>
  </si>
  <si>
    <t xml:space="preserve">Ev 260 Orientaciones </t>
  </si>
  <si>
    <t xml:space="preserve">Ev 266  Encuesta MAC </t>
  </si>
  <si>
    <t>IMR</t>
  </si>
  <si>
    <t>Sensibilizar a las personas titulares de las dependencias municipales</t>
  </si>
  <si>
    <t>Personas</t>
  </si>
  <si>
    <t>Brindar capacitación en perspectiva de género y derechos humanos de las mujeres, niñas y adolescentes al funcionariado de la Administración Pública Municipal y Paramunicipal</t>
  </si>
  <si>
    <t>Realizar un evento de divulgación académica en temas de género y derechos humanos de las mujeres</t>
  </si>
  <si>
    <t>Elaborar un instrumento de evaluación de la Perspectiva de Género con enfoque interseccional</t>
  </si>
  <si>
    <t>Instrumento</t>
  </si>
  <si>
    <t>Emitir un reporte o análisis de evaluación de la Perspectiva de Género con enfoque interseccional levantada en la Administración Pública Municipal</t>
  </si>
  <si>
    <t>Atender solicitudes y asesorías en materia de género de la Administración Pública Municipal y Paramunicipal</t>
  </si>
  <si>
    <t>Capacitar en materia de género a las Unidades de Igualdad de Género</t>
  </si>
  <si>
    <t>Realizar acciones orientadas a crear un ambiente de igualdad laboral y no discriminación en el IMMR</t>
  </si>
  <si>
    <t>Realizar recomendaciones y propuestas en materia de igualdad laboral y no discriminación a las áreas de la Administración Pública Municipal y Paramunicipal</t>
  </si>
  <si>
    <t>Realizar eventos de la promoción de la igualdad de género en el ámbito económico y comunitario</t>
  </si>
  <si>
    <t xml:space="preserve">Sensibilizar a la ciudadanía con respecto al tema de la prevención de la violencia en razón de género por medio de charlas informativas </t>
  </si>
  <si>
    <t>Pláticas</t>
  </si>
  <si>
    <t>Atender solicitudes de informes por el Gobierno del Estado, en relación a la Alerta de Violencia de Género contra las Mujeres.</t>
  </si>
  <si>
    <t>Elaborar informes del recurso de la Alerta de Violencia de Género contra las Mujeres (AVGM)</t>
  </si>
  <si>
    <t>Informe</t>
  </si>
  <si>
    <t>Elaborar lineamientos para una evaluación de impacto de la Alerta de Violencia de Género contra las Mujeres (AVGM)</t>
  </si>
  <si>
    <t>Documento de lineamientos</t>
  </si>
  <si>
    <t>Realizar informe de seguimiento a campaña permanente de prevención de las violencias contra las mujeres</t>
  </si>
  <si>
    <t>Intervenir escuelas y espacios no escolarizados de Monterrey con los programas No es No y Piensa Igualitario.</t>
  </si>
  <si>
    <t>Intervenciones</t>
  </si>
  <si>
    <t>Capacitar personal de escuelas y espacios no escolarizados para la implementación del programa Piensa Igualitario</t>
  </si>
  <si>
    <t>Beneficiar personas mediante la implementación del programa Piensa Igualitario en el municipio de Monterrey</t>
  </si>
  <si>
    <t>Certificar instructoras/es de No es No</t>
  </si>
  <si>
    <t>Instructoras/es</t>
  </si>
  <si>
    <t>Beneficiar personas mediante la implementación del programa No es No en el Municipio de Monterrey</t>
  </si>
  <si>
    <t>616. Capacitacion Interinstitucional</t>
  </si>
  <si>
    <t>622. Reporte Bimetral 1</t>
  </si>
  <si>
    <t>Sin evidencia ni comentarios.</t>
  </si>
  <si>
    <t>624. Modulos en Ferias de Servicio</t>
  </si>
  <si>
    <t>IMPLANC</t>
  </si>
  <si>
    <t>Realizar el proceso de consulta pública y escucha ciudadana y difusión en elaboración  del Plan Estratégico Monterrey 2040</t>
  </si>
  <si>
    <t>Realizar el proceso de consulta pública y escucha ciudadana y difusión en elaboración del Plan Municipal de Desarrollo Urbano 2040.</t>
  </si>
  <si>
    <t xml:space="preserve">Proceso de consulta y mesas técnicas y de escucha ciudadana para la elaboración del documento técnico de la Estrategia del Plan de Resiliencia para la ciudad de Monterrey. </t>
  </si>
  <si>
    <t>Realizar el proceso de consulta pública y escucha ciudadana,  acompañamiento de expertos y difusión en la elaboración del Plan Maestro del Centro Metropolitano</t>
  </si>
  <si>
    <t>Diseño y elaboración de Proyectos Ejecutivos de Corredores Verdes para la ciudad de Monterrey.</t>
  </si>
  <si>
    <t>Realizar el plan de trabajo para incorporar la perspectiva de género dentro del IMPLANC</t>
  </si>
  <si>
    <t>FIDETEC</t>
  </si>
  <si>
    <t>Realizar reporte de Informe de Avance de Gestión Financiera</t>
  </si>
  <si>
    <t>Realizar reporte de Informe de Cuenta Pública</t>
  </si>
  <si>
    <t>Realizar reporte de Informe del Sistema de Evaluaciones de la Armonización Contable (SEvAC)</t>
  </si>
  <si>
    <t>FIDEM</t>
  </si>
  <si>
    <t>640. Contrato 1/1</t>
  </si>
  <si>
    <t>541. Observaciones 1de1</t>
  </si>
  <si>
    <t>542. Auditorías 1de1</t>
  </si>
  <si>
    <t>544. Difusión 1de1</t>
  </si>
  <si>
    <t>547. Verificaciones 1de1</t>
  </si>
  <si>
    <t>548. Declaraciones 1de1</t>
  </si>
  <si>
    <t>549. Denuncias 1de1</t>
  </si>
  <si>
    <t>550. IPRAs 1de1</t>
  </si>
  <si>
    <t>551. IPRAs Comisión 1de1</t>
  </si>
  <si>
    <t>No se programó ejecución para este periodo.</t>
  </si>
  <si>
    <t>554. Base de Datos Solicitudes enero 1de1</t>
  </si>
  <si>
    <t>555. Base de Datos Solicitudes enero 1de1</t>
  </si>
  <si>
    <t>556. Verificación Obligaciones 1de1</t>
  </si>
  <si>
    <t>559. Oficio Caja Chica 1de1</t>
  </si>
  <si>
    <t>561. Facturas 1de1</t>
  </si>
  <si>
    <t>562. Oficio Solicitud 1de1</t>
  </si>
  <si>
    <t>563. Relación Patrimonio 1de1</t>
  </si>
  <si>
    <t>564. Base de datos 1de1</t>
  </si>
  <si>
    <t>565. Formatos 1de1</t>
  </si>
  <si>
    <t>Pendiente</t>
  </si>
  <si>
    <t>558. Solicitudes 1de1</t>
  </si>
  <si>
    <t>560. Gestiones 1de1</t>
  </si>
  <si>
    <t>566. Expediente 1de1</t>
  </si>
  <si>
    <t>411.Bitacora de expedientes firmados</t>
  </si>
  <si>
    <t>414.Bitacora de inspecciones realizadas</t>
  </si>
  <si>
    <t>415.Bitacora de Licencias Firmadas</t>
  </si>
  <si>
    <t>416.Bitacora de CH y TM firmados</t>
  </si>
  <si>
    <t>418.Bitacora de alineamientos Firmados</t>
  </si>
  <si>
    <t>435. Listado de expedientes</t>
  </si>
  <si>
    <t>436. Listado de expedientes</t>
  </si>
  <si>
    <t>419. Listado de expedientes</t>
  </si>
  <si>
    <t>420. Listado de expedientes</t>
  </si>
  <si>
    <t>421. Listado de expedientes</t>
  </si>
  <si>
    <t>422. Listado de expedientes</t>
  </si>
  <si>
    <t>423. Listado de expedientes</t>
  </si>
  <si>
    <t>424. Listado de expedientes</t>
  </si>
  <si>
    <t>427. Listados y plano 3/3</t>
  </si>
  <si>
    <t>429. Listados de expedientes 2/2</t>
  </si>
  <si>
    <t>430. Listados de expedientes 2/2</t>
  </si>
  <si>
    <t>431. Listados de expedientes 2/2</t>
  </si>
  <si>
    <t>434. Minutas, Relación 2/2</t>
  </si>
  <si>
    <t>374.Bitacora 3/3</t>
  </si>
  <si>
    <t>382. Minuta 6/6</t>
  </si>
  <si>
    <t>383. Reporte de trazos 3/3</t>
  </si>
  <si>
    <t>385.Bitacora</t>
  </si>
  <si>
    <t>386.Bitacora</t>
  </si>
  <si>
    <t>387.Bitacora</t>
  </si>
  <si>
    <t>388.Bitacora</t>
  </si>
  <si>
    <t>389.Bitacora</t>
  </si>
  <si>
    <t>390.Bitacora</t>
  </si>
  <si>
    <t>391.Estudio 3/3</t>
  </si>
  <si>
    <t>392.Inspeccion y vigilancia</t>
  </si>
  <si>
    <t>393.Dictaminacion en materia forestal</t>
  </si>
  <si>
    <t>394.Dictaminaciones de lineamientos ambientales</t>
  </si>
  <si>
    <t>396.Ventanilla de desarrollo verde</t>
  </si>
  <si>
    <t>397.Atencion especializada y personalizada en materia ambiental</t>
  </si>
  <si>
    <t>398. Realizar eventos, cursos o talleres sostenibles 7/7</t>
  </si>
  <si>
    <t>403.Asignar arboles para su plantacion</t>
  </si>
  <si>
    <t>404.Realizar eventos de adopcion de arboles</t>
  </si>
  <si>
    <t>405.Diseñar y/o re diseñar parques del municipio</t>
  </si>
  <si>
    <t>406. Gestionar el desarrollo de los parques diseñados</t>
  </si>
  <si>
    <t>441. Captura de pantalla 4/4</t>
  </si>
  <si>
    <t>442.Bitacora</t>
  </si>
  <si>
    <t>443. Captura de pantalla</t>
  </si>
  <si>
    <t>445. Liga de sistema</t>
  </si>
  <si>
    <t>437. Listado de expedientes</t>
  </si>
  <si>
    <t>438. Listado de expedientes</t>
  </si>
  <si>
    <t>439. Listado de expedientes</t>
  </si>
  <si>
    <t>440. Listado de expedientes</t>
  </si>
  <si>
    <t>426. Listado de expedientes</t>
  </si>
  <si>
    <t>376. Oficio 14/14</t>
  </si>
  <si>
    <t>383. Reporte 3/3</t>
  </si>
  <si>
    <t>386. Bitacora 1/1</t>
  </si>
  <si>
    <t>393.Brindar atención a solicitudes de inspección y vigilancia en materia de protección ambiental para el control de la contaminación</t>
  </si>
  <si>
    <t>394.Brindar atención a dictaminaciones en materia forestal</t>
  </si>
  <si>
    <t>395.Brindar atención a dictaminaciones de lineamientos ambientales</t>
  </si>
  <si>
    <t>396.Brindar atención a dictaminaciones de anuncios</t>
  </si>
  <si>
    <t>397.Brindar atención en ventanilla de desarrollo verde</t>
  </si>
  <si>
    <t>398.Brindar atención especializada y personalizada en materia ambiental</t>
  </si>
  <si>
    <t>404.Asignar arboles para su plantación</t>
  </si>
  <si>
    <t>444. Bitacora</t>
  </si>
  <si>
    <t>445. Captura de pantalla</t>
  </si>
  <si>
    <t>Dar respuesta a solicitudes particulares de estudios y proyectos de movilidad</t>
  </si>
  <si>
    <t>623. Charlas informativas 5/5</t>
  </si>
  <si>
    <t>624. Solicitudes AVGM 3/3</t>
  </si>
  <si>
    <t>628. Escuelas y espacios intervenidos 6/6</t>
  </si>
  <si>
    <t>629. Personal capacitado del programa Piensa Igualitario 9/9</t>
  </si>
  <si>
    <t>483. Padrón de Personas Beneficiarias</t>
  </si>
  <si>
    <t>476. Padrón de Personas Beneficiarias</t>
  </si>
  <si>
    <t>484. Padrón de Personas Beneficiarias</t>
  </si>
  <si>
    <t>477. Padrón de Personas Beneficiarias</t>
  </si>
  <si>
    <t>480. Padrón de Personas Beneficiarias</t>
  </si>
  <si>
    <t>478. Padrón de Personas Beneficiarias</t>
  </si>
  <si>
    <t>482. Padrón de Personas Beneficiarias</t>
  </si>
  <si>
    <t>479. Padrón de Personas Beneficiarias</t>
  </si>
  <si>
    <t>481. Padrón de Personas Beneficiarias</t>
  </si>
  <si>
    <t>19. Solicitudes Acceso a la Información 6/6</t>
  </si>
  <si>
    <t>17. Atención a Solicitudes de Obra Pública 39/39</t>
  </si>
  <si>
    <t>18.Cumplimiento a Obligaciones de Transparencia 16/21</t>
  </si>
  <si>
    <t>6.Proyectos Edificación y Rehabilitación 1/1</t>
  </si>
  <si>
    <t>4.Proyectos Espacio Público 2/2</t>
  </si>
  <si>
    <t>13.Proyectos de Pavimentación 0/3</t>
  </si>
  <si>
    <t>5.Proyectos Hídricos 4/4</t>
  </si>
  <si>
    <t>9.Reuniones Contraloría Social 1/1</t>
  </si>
  <si>
    <t>2.Efectuar Solicitudes 1/1</t>
  </si>
  <si>
    <t>16.Dictamenes para Ejecución de Obras Viales 24/24</t>
  </si>
  <si>
    <t>11.Expedientes técnicos- sociales con Recurso Federal 0/2</t>
  </si>
  <si>
    <t xml:space="preserve">10.Expedientes técnicos-sociales con Recurso Propio 0/3 </t>
  </si>
  <si>
    <t>7.Publicaciones para Convocatoria 1/1</t>
  </si>
  <si>
    <t>12.Indicadores de la Secretaría 1/1</t>
  </si>
  <si>
    <t>1.Supervisar Obras 3/3</t>
  </si>
  <si>
    <t>oficios</t>
  </si>
  <si>
    <t>Evidencia disponible en el Drive (21/21).</t>
  </si>
  <si>
    <t>Evidencia disponible en el Drive (22/22).</t>
  </si>
  <si>
    <t>Evidencia disponible en el Drive (12/12).</t>
  </si>
  <si>
    <t xml:space="preserve">No estaba programada ejecución para este periodo. </t>
  </si>
  <si>
    <t>No estaba programada ejecución para este periodo - 286. Capacitar elementos de reaccion</t>
  </si>
  <si>
    <t>Anual</t>
  </si>
  <si>
    <t>Orientaciones</t>
  </si>
  <si>
    <t>Captura de Pantalla</t>
  </si>
  <si>
    <t>N/A</t>
  </si>
  <si>
    <t>Lista de Asistencia , Evidencia Multimedia, fichas técnicas</t>
  </si>
  <si>
    <t>140.- Mtto Fuentes y Monumentos, reporte diarios</t>
  </si>
  <si>
    <t>8.Contratos 19/19</t>
  </si>
  <si>
    <t>110. Reporte atención a solicitudes 1/1</t>
  </si>
  <si>
    <t>111. Reportes toma de decisiones 1/1</t>
  </si>
  <si>
    <t>92.Reporte soporte e Infraestructura 1/1</t>
  </si>
  <si>
    <t>93.Respaldo de Información. 1/1</t>
  </si>
  <si>
    <t>94.Reporte de solicitudes 1/1</t>
  </si>
  <si>
    <t>97. Reporte usuarios en red 1/1</t>
  </si>
  <si>
    <t>121. Reporte Fotografico 1/1</t>
  </si>
  <si>
    <t>123. Reporte Fotografico 7/7</t>
  </si>
  <si>
    <t>124. Reporte de Actividades 1/1</t>
  </si>
  <si>
    <t>125. Reporte de Sistema Sentral 1/1</t>
  </si>
  <si>
    <t>116. Reporte Fotográfico/Lista de Asistencia . 1/1</t>
  </si>
  <si>
    <t xml:space="preserve">118. Progrma Municipal de Mejora Regulatoria 2023 . 1/1 https://storage.googleapis.com/mty-webspa-cms-media/documents/Programa_Municipal_de_Mejora_Regulatoria_23.pdf </t>
  </si>
  <si>
    <t>99. Reportes 2/2</t>
  </si>
  <si>
    <t>100. Obligaciones 1/1</t>
  </si>
  <si>
    <t xml:space="preserve">101. Solicitudes de información 5/5 </t>
  </si>
  <si>
    <t>102. Reporte fotográfico 1/1</t>
  </si>
  <si>
    <t>103. Reporte fotográfico 1/1</t>
  </si>
  <si>
    <t>No se había programado ejecución para este periodo. - 120. hipervinculo</t>
  </si>
  <si>
    <t>No estaba programada ejecución - 122. Reporte de Actividades</t>
  </si>
  <si>
    <t>93. Reporte e Infrestructura 1/1</t>
  </si>
  <si>
    <t>94. Respaldo de Información 1/1</t>
  </si>
  <si>
    <t>95. Reporte de solicitudes 1/1</t>
  </si>
  <si>
    <t>98. Reporte de usuarios en red 1/1</t>
  </si>
  <si>
    <t>100. Reportes 2/2</t>
  </si>
  <si>
    <t>101. Obligaciones 1/1</t>
  </si>
  <si>
    <t>102. Solicitudes de información 4/4</t>
  </si>
  <si>
    <t>104. Reporte fotográfico 1/1</t>
  </si>
  <si>
    <t>110. Reporte de avances 1/1</t>
  </si>
  <si>
    <t>111. Reporte de avances 1/1</t>
  </si>
  <si>
    <t>112. Reporte de avances 1/1</t>
  </si>
  <si>
    <t>121. Reporte Fotografico 3/3</t>
  </si>
  <si>
    <t>122. Reporte de Actividades 1/1</t>
  </si>
  <si>
    <t>123. Reporte Fotografico 4/4</t>
  </si>
  <si>
    <t>Registrar el ingreso de las personas detenidas en el Centro de Detenciones</t>
  </si>
  <si>
    <t>616. Capacitacion interinstitucional</t>
  </si>
  <si>
    <t>618. Instrumento de evaluación</t>
  </si>
  <si>
    <t>623. Recomendaciones igualdad laboral</t>
  </si>
  <si>
    <t>624. Modulos en ferias de servicios</t>
  </si>
  <si>
    <t>625. Charlas a la población</t>
  </si>
  <si>
    <t>630. Intervenir escuelas y espacios no escolarizados de Monterrey con los programas No es No y Piensa Igualitario.</t>
  </si>
  <si>
    <t>632. Beneficiar personas mediante la implementación del programa Piensa Igualitario en el municipio de Monterrey</t>
  </si>
  <si>
    <t>571. Insersión escolar</t>
  </si>
  <si>
    <t>572. Ferias y exposiciones de oferta educativa</t>
  </si>
  <si>
    <t>574. Actividades, talleres y conferencias de mejoramiento académico y buen clima escolar</t>
  </si>
  <si>
    <t>576. Apoyos escolares (becas, útiles y libros)</t>
  </si>
  <si>
    <t>587. Insumos y espacios para artistas urbanos a través de _ReUrbanizArte MTY_</t>
  </si>
  <si>
    <t>588. Conferencias y talleres en promoción de salud mental</t>
  </si>
  <si>
    <t>589. Atención psicológica individual</t>
  </si>
  <si>
    <t>590. Conferencias y talleres en promoción de salud nutricia_</t>
  </si>
  <si>
    <t>591. Programas de salud nutricional _Reto Juventudes Sanas_</t>
  </si>
  <si>
    <t>593. Conferencias y talleres en promoción de la educación sexual y reproductiva_</t>
  </si>
  <si>
    <t>594. Cursos y seminarios de defensa personal</t>
  </si>
  <si>
    <t>599. Reuniones de clubs de lectura _Morras leyendo morras_ y _Circulo de lectura_</t>
  </si>
  <si>
    <t>601. Talleres de pintura</t>
  </si>
  <si>
    <t>608. Consultar a las juventudes sobre las actividades del Instituto</t>
  </si>
  <si>
    <t>610. Atención a solicitudes ciudadanas</t>
  </si>
  <si>
    <t>611. Atención a solicitudes de transparencia</t>
  </si>
  <si>
    <t>260.-Informe Adopta un parque</t>
  </si>
  <si>
    <t>261.-Informe Mtto Sistemas de Riego</t>
  </si>
  <si>
    <t>252.- Informe Bum (Registro de Arborizacion)</t>
  </si>
  <si>
    <t>253.-Informe Mtto Areas Verdes DIMU</t>
  </si>
  <si>
    <t xml:space="preserve">254.-Mtto Fuentes y Monumentos </t>
  </si>
  <si>
    <t>No se cumplio por la reestriccion de uso del agua</t>
  </si>
  <si>
    <t>Se tenian programados 2 eventos acuaticos</t>
  </si>
  <si>
    <t>265.-Presentaciones Ahora Vamos Juntos
Se relizo una de mas para completar el mes de Abril por periodo vacional</t>
  </si>
  <si>
    <t>266.-Descriptivo IMU</t>
  </si>
  <si>
    <t>267.-Descriptivo Mtto Vial Limpieza de rejillas</t>
  </si>
  <si>
    <t>268.-Descriptivo Mtto Vial pintura de cordón</t>
  </si>
  <si>
    <t>269.-Descriptivo Mtto Vial Limpieza de plazas</t>
  </si>
  <si>
    <t>270.-Descrtiptivo Pepena</t>
  </si>
  <si>
    <t>271.-Descrptivo BM</t>
  </si>
  <si>
    <t>272.-Descriptivo IMU</t>
  </si>
  <si>
    <t>273.-Descrtiptivo BM</t>
  </si>
  <si>
    <t>274.-Descrptivo Pepena</t>
  </si>
  <si>
    <t>275.-Descriptivo Mtto Vial pintura de cordón</t>
  </si>
  <si>
    <t>276.-limpieza de rejillas</t>
  </si>
  <si>
    <t>280.-Descriptivo IMU</t>
  </si>
  <si>
    <t>281.-Descrtiptivo BM</t>
  </si>
  <si>
    <t>282.-Descrptivo Pepena</t>
  </si>
  <si>
    <t>283.-Descriptivo Mtto Vial pintura de cordón</t>
  </si>
  <si>
    <t>284.-Descriptivo Mtto Vial Limpieza de rejillas</t>
  </si>
  <si>
    <t>285.-Descriptivo IMU</t>
  </si>
  <si>
    <t>286.-Descrtiptivo BM</t>
  </si>
  <si>
    <t>287.-Descrptivo Pepena</t>
  </si>
  <si>
    <t>288.-Descriptivo Mtto Vial pintura de cordón</t>
  </si>
  <si>
    <t>289.-Descriptivo Mtto Vial Limpieza de rejillas</t>
  </si>
  <si>
    <t>290.-Descriptivo IMU</t>
  </si>
  <si>
    <t>291.-Descrtiptivo BM</t>
  </si>
  <si>
    <t>292.-Descrptivo Pepena</t>
  </si>
  <si>
    <t>293.-Descriptivo Mtto Vial pintura de cordón</t>
  </si>
  <si>
    <t>294.-Descriptivo Mtto Vial Limpieza de rejillas</t>
  </si>
  <si>
    <t>296.-Permisos de Ruptura (tramites en el mes)</t>
  </si>
  <si>
    <t>297.-Tramites tipo A, tipo B y tipo c (tramites en el mes)</t>
  </si>
  <si>
    <t>298.-Tramite a las solicitudes de Autorización  (tramites en el mes)</t>
  </si>
  <si>
    <t>299.-Tramites panteones (tramites y servicios en el mes)</t>
  </si>
  <si>
    <t>300.-Solicitudes Enlace Municipal</t>
  </si>
  <si>
    <t xml:space="preserve">301.-Obligaciones de transparencia </t>
  </si>
  <si>
    <t xml:space="preserve">302.-Solicitudes de información </t>
  </si>
  <si>
    <t>487. Dar cumplimiento a las Obligaciones de Transparencia</t>
  </si>
  <si>
    <t>459.Fichas técnicas 12/12</t>
  </si>
  <si>
    <t>432. Oficios de contestación 4/4</t>
  </si>
  <si>
    <t>433. Base de Datos Sentral</t>
  </si>
  <si>
    <t>Tomando en cuenta el método de cálculo: (Total de apoyos brindados conforme a lo dispuesto en reglas de operación/Total de solicitudes de apoyos aprobadas) *100                                                                                                                 *Nota: Los apoyos son otorgados conforme a lo dispuesto en las reglas de operación para el ejercicio del recurso y la designación del recurso</t>
  </si>
  <si>
    <t>435. Padrón de Personas Beneficiarias</t>
  </si>
  <si>
    <t>436. Padrón de Personas Beneficiarias</t>
  </si>
  <si>
    <t>437. Padrón de personas beneficiairas</t>
  </si>
  <si>
    <t>438. Base de Datos ACSDHIS</t>
  </si>
  <si>
    <t>439. Padrón de Personas Beneficiarias</t>
  </si>
  <si>
    <t>440. Base de datos de solicitudes de Transparencia y Acceso a la Información y Derechos ARCOP de la SDHIS</t>
  </si>
  <si>
    <t>441. Minuta de reuniones</t>
  </si>
  <si>
    <t>446. Reglas de operación 19/19</t>
  </si>
  <si>
    <t xml:space="preserve">449.Listas de asistencia                                                                       449.Fichas técnicas </t>
  </si>
  <si>
    <t>450. Formato de Vinculaciones</t>
  </si>
  <si>
    <t>452. Fichas técnicas 11/11</t>
  </si>
  <si>
    <t>453. Padrón de Personas Beneficiarias</t>
  </si>
  <si>
    <t>454.Listas de asistencia                                                                       454.Fichas técnicas 9/9</t>
  </si>
  <si>
    <t>455. Ficha técnica de eventos y actividades</t>
  </si>
  <si>
    <t>Se iniciaran a finales de Marzo</t>
  </si>
  <si>
    <t>458. Padrón de Personas Beneficiarias</t>
  </si>
  <si>
    <t>459. Ficha técnica</t>
  </si>
  <si>
    <t>460. Fichas técnicas de eventos y actividades 2/2</t>
  </si>
  <si>
    <t>461.Listas de asistencia  2/2                                                                     461.Fichas técnicas 2/2</t>
  </si>
  <si>
    <t>463. Padrón de Personas Beneficiarias</t>
  </si>
  <si>
    <t>464. Padrón de Personas Beneficiarias</t>
  </si>
  <si>
    <t>465. Padrón de Personas Beneficiarias</t>
  </si>
  <si>
    <t>466. Base de datos de requerimientos recibidos y atendidos a través de oficio</t>
  </si>
  <si>
    <t>467. Minuta de reunión</t>
  </si>
  <si>
    <t>469. Ficha técnica de eventos y actividades</t>
  </si>
  <si>
    <t>471. Fichas técnicas 3/3</t>
  </si>
  <si>
    <t>473. Padrón de Personas Beneficiarias</t>
  </si>
  <si>
    <t>474. Padrón de Personas Beneficiarias</t>
  </si>
  <si>
    <t>324.Resolver dictamenes de expedientes en materia de Subdivisiones, fusiones, parcelaciones y relotificaciones.</t>
  </si>
  <si>
    <t xml:space="preserve">327.Solicitar ordenes de inspección en materia de Desarrollo Urbano </t>
  </si>
  <si>
    <t xml:space="preserve">328.Resolver dictámenes de solicitudes de Licencias de Usos de Suelo,  Regimenes en Condominio, Casas Habitación, Trámites menores, Constancias de Obra Terminada </t>
  </si>
  <si>
    <t>329.Resolver dictámenes de licencias de la Ventanilla Única de Construcción (VUC)</t>
  </si>
  <si>
    <t>331.Atender solicitudes de Alineamientos Viales en materia de desarrollo urbano</t>
  </si>
  <si>
    <t>332.Listado de supervisiones-mar 23</t>
  </si>
  <si>
    <t>333.Listado de subdivisiones-mar 23</t>
  </si>
  <si>
    <t>334.listado de fraccionamientos-mar 23</t>
  </si>
  <si>
    <t>335.Listado digitalizaciones-mar 23</t>
  </si>
  <si>
    <t>337.listado mesa regularización -mar 23</t>
  </si>
  <si>
    <t>338. Listado de Expedientes Estructurales</t>
  </si>
  <si>
    <t>339. Listado de Expedientes Hidrología</t>
  </si>
  <si>
    <t>340. Listado de Expedientes Geología</t>
  </si>
  <si>
    <t>341. Listado de Expedientes Vial Fraccionamiento</t>
  </si>
  <si>
    <t>342. Listado de Expedientes Vial Licencias</t>
  </si>
  <si>
    <t>343. Listado de expedientes. Alineamientos resueltos</t>
  </si>
  <si>
    <t>346.Listado de expedientes georreferenciados 2/2</t>
  </si>
  <si>
    <t>347. Listados, minutas, fotos 8/8</t>
  </si>
  <si>
    <t>354.Reuniones.2/2</t>
  </si>
  <si>
    <t>355.Oficios.8/8</t>
  </si>
  <si>
    <t>359.Mesa de trabajo.2/2</t>
  </si>
  <si>
    <t>360.Minutas y Revision.37/37</t>
  </si>
  <si>
    <t>363.Informe.2/2</t>
  </si>
  <si>
    <t>365. Folios.1</t>
  </si>
  <si>
    <t>366.Reporte</t>
  </si>
  <si>
    <t>367.Reporte</t>
  </si>
  <si>
    <t>368.Reporte</t>
  </si>
  <si>
    <t>369.Reporte</t>
  </si>
  <si>
    <t>370.Reporte</t>
  </si>
  <si>
    <t>371.Estudios.3/3</t>
  </si>
  <si>
    <t>372.Brindar atención a solicitudes de inspección y vigilancia</t>
  </si>
  <si>
    <t>373.Brindar atención a dictaminaciones en materia forestal</t>
  </si>
  <si>
    <t>374.Brindar atención a dictaminaciones de lineamientos ambientales</t>
  </si>
  <si>
    <t>375.Brindar atención a dictaminaciones de anuncios</t>
  </si>
  <si>
    <t>376.Brindar atención en ventanilla de desarrollo verde</t>
  </si>
  <si>
    <t>377.Brindar atención especializada y personalizada en materia ambiental</t>
  </si>
  <si>
    <t>378.Realizar eventos, cursos o talleres sostenibles (3/3)</t>
  </si>
  <si>
    <t>383.Asignar árboles para su plantación</t>
  </si>
  <si>
    <t>384.Realizar eventos de adopción de árboles (10/10)</t>
  </si>
  <si>
    <t xml:space="preserve">385.Reforestar áreas verdes   </t>
  </si>
  <si>
    <t>386.Diseñar y/o re diseñar parques del municipio (2/2)</t>
  </si>
  <si>
    <t>387.Gestionar el desarrollo de los parques diseñados (6/6)</t>
  </si>
  <si>
    <t>389.Realizar eventos cursos o talleres (10/10)</t>
  </si>
  <si>
    <t>392.Dar cumplimiento a las Obligaciones de Transparencia (2/2)</t>
  </si>
  <si>
    <t>393.Atender las solicitudes de acceso a la información</t>
  </si>
  <si>
    <t>394.Brindar atención a reportes ciudadanos</t>
  </si>
  <si>
    <t>396.Implementar módulos digitales a petición de las áreas</t>
  </si>
  <si>
    <t>380.Consolidar acuerdos de colaboración (5/5)</t>
  </si>
  <si>
    <t>56.Oficio convocatoria comité</t>
  </si>
  <si>
    <t>63.ING Fotografía descuento multas de tránsito</t>
  </si>
  <si>
    <t>66.01- Volante de descuento
66.02- Imagen- Redes Sociales</t>
  </si>
  <si>
    <t>67.01 Recibo con Leyenda Seguro Casa Habitación Febrero</t>
  </si>
  <si>
    <t>72. OFICIO</t>
  </si>
  <si>
    <t>77. captura de pantalla Correo Institucional</t>
  </si>
  <si>
    <t>78. captura de foto de difusión del ahorro</t>
  </si>
  <si>
    <t>83.Organigrama 1er quincena</t>
  </si>
  <si>
    <t>84. Reporte excel</t>
  </si>
  <si>
    <t>86. Reporte excel</t>
  </si>
  <si>
    <t>87. Documento word con hipervinculo</t>
  </si>
  <si>
    <t>88. Oficio de Convocatoria de comité</t>
  </si>
  <si>
    <t>90. Evidencia en formato excel de altas de proveedores.</t>
  </si>
  <si>
    <t xml:space="preserve">92. Listado en excel </t>
  </si>
  <si>
    <t>93.Captura excel</t>
  </si>
  <si>
    <t>94.Reporte solicitud</t>
  </si>
  <si>
    <t>95.Reporte solicitud</t>
  </si>
  <si>
    <t>96.Reporte sistema solicitud</t>
  </si>
  <si>
    <t>97.Reporte excel</t>
  </si>
  <si>
    <t>98.Oficios</t>
  </si>
  <si>
    <t>99.Oficios</t>
  </si>
  <si>
    <t>100.Oficios</t>
  </si>
  <si>
    <t>101.Oficios</t>
  </si>
  <si>
    <t>102.Captura pantalla</t>
  </si>
  <si>
    <t>103.Reporte y registro</t>
  </si>
  <si>
    <t>104.Reporte y registrointerno</t>
  </si>
  <si>
    <t>105.Reporte excel</t>
  </si>
  <si>
    <t>106.Reporte word</t>
  </si>
  <si>
    <t>107.Reporte excel</t>
  </si>
  <si>
    <t>108. Captura de pantalla</t>
  </si>
  <si>
    <t>109.Reporte excel</t>
  </si>
  <si>
    <t xml:space="preserve">Se modifica el reporte de este indicador debido a que la orden de compra se realizo en fecha de 22 de marzo del 2023  por lo que el reporte de ciberseguridad se espera en fechas tentativas de septiembre del presente año. </t>
  </si>
  <si>
    <t>401. Reporte de Desarrollo 1-1</t>
  </si>
  <si>
    <t>405.Reporte de Solicitudes Digitales 1-1</t>
  </si>
  <si>
    <t>409. Reporte soporte e Infraestructura 1/1</t>
  </si>
  <si>
    <t>410. Respaldo de Info 1/1</t>
  </si>
  <si>
    <t>411. Reporte de solicitudes 1/1</t>
  </si>
  <si>
    <t>412. Reporte de Capacitaciones 1/1</t>
  </si>
  <si>
    <t>413. Reporte de sistemas y telecomunicaciónes 1/1</t>
  </si>
  <si>
    <t>414. Reporte usuarios en red 1/1</t>
  </si>
  <si>
    <t>417. Reporte Fotografico 4/4</t>
  </si>
  <si>
    <t>418. Reporte de Actividades 1/1</t>
  </si>
  <si>
    <t>419. Reporte Fotografico 3/3</t>
  </si>
  <si>
    <t>420. Reporte de Actividades 1/1</t>
  </si>
  <si>
    <t>421. Reporte de Sistema Sentral 1/1</t>
  </si>
  <si>
    <t>425. Primer informe de avances al PMR 1/1</t>
  </si>
  <si>
    <t>426. Reportes 2/2</t>
  </si>
  <si>
    <t xml:space="preserve">427. Obligaciónes </t>
  </si>
  <si>
    <t>428. Solicitudes de Información 5/5</t>
  </si>
  <si>
    <t xml:space="preserve">429. Reporte fotográfico 1/1 </t>
  </si>
  <si>
    <t xml:space="preserve">430. Reporte fotográfico 1/1 </t>
  </si>
  <si>
    <t>304.Diseños Arquitectonicos 0/10</t>
  </si>
  <si>
    <t>305. Proyectos de Espacio Público  0/9</t>
  </si>
  <si>
    <t>306.Proyectos Pluviales  0/2</t>
  </si>
  <si>
    <t>307.Expedientes de Factibilidad R.F. 0/0</t>
  </si>
  <si>
    <t>308.Expedientes de Factibilidad R.P. 0/0</t>
  </si>
  <si>
    <t>309.Plantilla de Indicadores 1/1</t>
  </si>
  <si>
    <t>310.Actas de Comité 31/31</t>
  </si>
  <si>
    <t>311.Contratos  26/26</t>
  </si>
  <si>
    <t>312.Publicaciones para convocatoria 2/2</t>
  </si>
  <si>
    <t>313.Oficio de Gestión 2/2</t>
  </si>
  <si>
    <t>314.Bitacora de Supervisión 0/4</t>
  </si>
  <si>
    <t>316.Proyectos de Pavimentación 0/2</t>
  </si>
  <si>
    <t>318.Dictamenes de Opinion 56/56</t>
  </si>
  <si>
    <t>319.Bitacora 1/1</t>
  </si>
  <si>
    <t>320.Solicitudes de acceso a la información 2/2</t>
  </si>
  <si>
    <t>321.Reporte de Sistema Sentral 40/40</t>
  </si>
  <si>
    <t>322.Formatos de Transparencia 0/1</t>
  </si>
  <si>
    <t xml:space="preserve">Listado de asistencia y evidencia fotográfica </t>
  </si>
  <si>
    <t>Registro de Atención Sentral</t>
  </si>
  <si>
    <t>No se había programado ejecución para este periodo.</t>
  </si>
  <si>
    <t>Abril</t>
  </si>
  <si>
    <t>Mayo</t>
  </si>
  <si>
    <t>Fichas</t>
  </si>
  <si>
    <t>Cartas de corresponsabilidad</t>
  </si>
  <si>
    <t>56. Oficio convocatoria</t>
  </si>
  <si>
    <t>57. Fotografia</t>
  </si>
  <si>
    <t>58. Captura pantalla</t>
  </si>
  <si>
    <t xml:space="preserve">62. Fotografia notificacion </t>
  </si>
  <si>
    <t>63. Ing Fotografia descuento multas trasnito</t>
  </si>
  <si>
    <t xml:space="preserve"> Se reporta trimestralmente</t>
  </si>
  <si>
    <t>Debido a los tiempos de notificacion los procesos iniciados en Abril concluiran en Mayo</t>
  </si>
  <si>
    <t>70.OFICIO DCYCP-DGF/1121/2023 Y OFICIO DCYCP/DGF/1122/2023</t>
  </si>
  <si>
    <t>71.OFICIO DCYCP-DGF/1123/2023</t>
  </si>
  <si>
    <t>74. Tramites recibidos del 1 al 30 de abril 2023</t>
  </si>
  <si>
    <t>75.Tramites recibidos del 1 al 30 de abril 2023</t>
  </si>
  <si>
    <t>76. Expedientes de nomina abril 2023</t>
  </si>
  <si>
    <t>79.Captura excel</t>
  </si>
  <si>
    <t xml:space="preserve">80. Captura excel </t>
  </si>
  <si>
    <t>81. Captura excel</t>
  </si>
  <si>
    <t xml:space="preserve">82. Captura excel </t>
  </si>
  <si>
    <t>83. Organigramas en PowerPoint</t>
  </si>
  <si>
    <t>84. Reporte Excel</t>
  </si>
  <si>
    <t>85. Reporte Excel</t>
  </si>
  <si>
    <t>86. Reporte Excel</t>
  </si>
  <si>
    <t xml:space="preserve"> 88.oficios de cancelación de las sesiones ordinarias, y los 03 oficios de convocatoria de las sesiones extraordinarias, formato pdf</t>
  </si>
  <si>
    <t>90. EVIDENCIA Listado en Excel</t>
  </si>
  <si>
    <t>91. Listado en Excel</t>
  </si>
  <si>
    <t>92. Listado en Excel</t>
  </si>
  <si>
    <t>93. Captura excel</t>
  </si>
  <si>
    <t>94.  Reporte sistema solicitud</t>
  </si>
  <si>
    <t>95. Reporte sistema solicitud</t>
  </si>
  <si>
    <t>96. Reporte sistema solicitud</t>
  </si>
  <si>
    <t>97. Excel</t>
  </si>
  <si>
    <t>98. OFICIOS</t>
  </si>
  <si>
    <t>99. OFICIOS</t>
  </si>
  <si>
    <t>100. OFICIOS</t>
  </si>
  <si>
    <t>N/H</t>
  </si>
  <si>
    <t xml:space="preserve">104.Reporte y registro interno </t>
  </si>
  <si>
    <t xml:space="preserve">105.Reporte Excel </t>
  </si>
  <si>
    <t>106. Docuemnto en word</t>
  </si>
  <si>
    <t>107. Reporte Excel</t>
  </si>
  <si>
    <t>109. Reporte de Excel</t>
  </si>
  <si>
    <t xml:space="preserve">N/A la edición del evento se recorrió para mayo. </t>
  </si>
  <si>
    <t xml:space="preserve">Evidencia fotográfica, informe de empleo y listas de asistencia. </t>
  </si>
  <si>
    <t>Registro de asistencia y presentación de CEM</t>
  </si>
  <si>
    <t xml:space="preserve">Las reglas de operación se aprobaron el 20 de abril del año 2023. </t>
  </si>
  <si>
    <t>Reporte bancario</t>
  </si>
  <si>
    <t>Presentación de CEM</t>
  </si>
  <si>
    <t>Registro de asistencia (atención ciudadana/Reunión/Evento)</t>
  </si>
  <si>
    <t>Registro SENTRAL- Atención ciudadana</t>
  </si>
  <si>
    <t xml:space="preserve">Reporte con las solicitudes, captura de imagen y número de folio. </t>
  </si>
  <si>
    <t>Captura de imagen</t>
  </si>
  <si>
    <t>Listas de asistencia</t>
  </si>
  <si>
    <t>253.-Realizar el mantenimiento de las áreas verdes</t>
  </si>
  <si>
    <t>254.- Realizar el mantenimiento de fuentes y monumentos</t>
  </si>
  <si>
    <t>259.-Realizar eventos gratuitos en los parques públicos</t>
  </si>
  <si>
    <t>260.-Atender solicitudes de préstamo de espacios en parques</t>
  </si>
  <si>
    <t>261.-Brindar servicios de Mantenimiento de Sistema de Riego</t>
  </si>
  <si>
    <t>262.-Ejecutar el programa de Mantenimiento de Control Fitosanitario</t>
  </si>
  <si>
    <t>Pendiente por Proveedor</t>
  </si>
  <si>
    <t xml:space="preserve">265.-Realizar operativos del programa: "Ahora Vamos Juntos"  </t>
  </si>
  <si>
    <t>No se realizo servicio</t>
  </si>
  <si>
    <t>276.-Descriptivo Mtto Vial Limpieza de rejillas</t>
  </si>
  <si>
    <t>295.-Fotos de Servicios de Manteniento</t>
  </si>
  <si>
    <t>296.-Atender solicitudes de permisos de ruptura y/u ocupación de vía publica</t>
  </si>
  <si>
    <t>297.- Atender solicitudes de Contratos de recoleccion de residuos (tipo A, tipo B y tipo C)</t>
  </si>
  <si>
    <t>298.-Atender solicitudes de autorización para personas físicas o morales con vehículos destinados al servicio privado de recolección y traslado de residuos no peligrosos en el territorio Municipal de Monterrey</t>
  </si>
  <si>
    <t>299.- Atender solicitudes de servicios de panteones municipales</t>
  </si>
  <si>
    <t>300.-Atender las peticiones de necesidades de las direcciones adscritas a la Secretaría</t>
  </si>
  <si>
    <t xml:space="preserve">301.-Dar cumplimiento a las Obligaciones de Transparencia </t>
  </si>
  <si>
    <t>302.-Atender las solicitudes de acceso a la información</t>
  </si>
  <si>
    <t>304.Diseños Arquitectonicos 3/3</t>
  </si>
  <si>
    <t>305.Proyectos de Espacio Público 7/7</t>
  </si>
  <si>
    <t>306.Proyectos Pluviales 4/4</t>
  </si>
  <si>
    <t>310.Actas de Comité 1/1</t>
  </si>
  <si>
    <t>311.Contratos 15/15</t>
  </si>
  <si>
    <t>312.Publicaciones para Convocatoria 1/1</t>
  </si>
  <si>
    <t>313.Oficio de Gestión 4/4</t>
  </si>
  <si>
    <t>318.Dictamenes de Opinión 36/36</t>
  </si>
  <si>
    <t>319.Bitacora de Supervisión 0/5</t>
  </si>
  <si>
    <t>320. Solicitudes Acceso a la Información 1/1</t>
  </si>
  <si>
    <t>321. Reporte de Sistema Sentral 22/22</t>
  </si>
  <si>
    <t>338.Listado de Expedientes Estructuras</t>
  </si>
  <si>
    <t>339.Listado de Expedientes Hidrología</t>
  </si>
  <si>
    <t>340.Listado de Expedeintes Geología</t>
  </si>
  <si>
    <t>341.Listado de Expedientes Vial Fraccionamiento</t>
  </si>
  <si>
    <t>342.Listado de Expedientes Vial Licencias</t>
  </si>
  <si>
    <t>343.Listado de Expedientes Alineamientos Viales</t>
  </si>
  <si>
    <t>346.Listado de Expedientes y plano 3/3</t>
  </si>
  <si>
    <t>347.Minutas, fotos 6/6</t>
  </si>
  <si>
    <t>348.Listado de Expedientes 2/2</t>
  </si>
  <si>
    <t>354.Recorridos 2/2</t>
  </si>
  <si>
    <t>355.Oficio 8/8</t>
  </si>
  <si>
    <t>356.Minutas 5/5</t>
  </si>
  <si>
    <t>360.Minuta 24/24</t>
  </si>
  <si>
    <t>362.Reporte1</t>
  </si>
  <si>
    <t>363.Trazo 2/2</t>
  </si>
  <si>
    <t xml:space="preserve">365.Reporte </t>
  </si>
  <si>
    <t>371.Estudios 3/3</t>
  </si>
  <si>
    <t>372. Inspecciones</t>
  </si>
  <si>
    <t>373. Forestal</t>
  </si>
  <si>
    <t>374. Lineamientos Ambientales</t>
  </si>
  <si>
    <t>375. Anuncios</t>
  </si>
  <si>
    <t>376. Ciudadanos Atendidos</t>
  </si>
  <si>
    <t>377. Atencion ciudadana</t>
  </si>
  <si>
    <t>378. Consolidar acuerdos de colaboración 6/6</t>
  </si>
  <si>
    <t>383. Asignar árboles para su plantación</t>
  </si>
  <si>
    <t>384. Realizar eventos de adopción de árboles</t>
  </si>
  <si>
    <t>385. Reforestar áreas verdes</t>
  </si>
  <si>
    <t>386. Diseñar y/o re diseñar parques del municipio</t>
  </si>
  <si>
    <t>387. Gestionar el desarrollo de los parques diseñados</t>
  </si>
  <si>
    <t>389. Realizar eventos cursos o talleres EE 14/14</t>
  </si>
  <si>
    <t>392.Dar cumplimiento a las Obligaciones de Transparencia</t>
  </si>
  <si>
    <t>404 Reportes de planeación</t>
  </si>
  <si>
    <t>405. Reportes de atención</t>
  </si>
  <si>
    <t>409 Reporte soporte e infraestructura</t>
  </si>
  <si>
    <t>410 Respaldo de Info</t>
  </si>
  <si>
    <t>411 Reporte de Solicitudes</t>
  </si>
  <si>
    <t>414 Reporte usuarios en red</t>
  </si>
  <si>
    <t>417. Reporte Fotografico 2-2</t>
  </si>
  <si>
    <t>418. Reporte de Actividades 1-1</t>
  </si>
  <si>
    <t>419. Reporte Fotografico 1-1</t>
  </si>
  <si>
    <t>420. Reporte de Actividades 1-1</t>
  </si>
  <si>
    <t>421. Reporte de Sistema Sentral 1-1</t>
  </si>
  <si>
    <t>422.  2da Capacitación trimestral Trámites y Servicios</t>
  </si>
  <si>
    <t>426. Reporte</t>
  </si>
  <si>
    <t>428. Solicitudes de Información</t>
  </si>
  <si>
    <t xml:space="preserve">429. Reporte fotográfico </t>
  </si>
  <si>
    <t xml:space="preserve">430. Reporte fotográfico </t>
  </si>
  <si>
    <t>432. Oficios de contestación 6-6</t>
  </si>
  <si>
    <t xml:space="preserve">434.  Ficha técnica de eventos y actividades                                 434. Padrón de Personas beneficiarias </t>
  </si>
  <si>
    <t>437. Padrón de Personas Beneficiarias</t>
  </si>
  <si>
    <t>440. Base de datos de solicitudes de Transparencia y Acceso a la Información y Derechos ARCOP de la SDHIS atendidas y recibidas</t>
  </si>
  <si>
    <t>441. Minuta de reuniones con evidencia fotográfica</t>
  </si>
  <si>
    <t>-</t>
  </si>
  <si>
    <t>444. Oficios 2-2</t>
  </si>
  <si>
    <t>454. Ficha Técnica 9-9</t>
  </si>
  <si>
    <t>467. Minuta de reunión con evidencia fotográfica</t>
  </si>
  <si>
    <t>470. Padrón de Personas Beneficiarias</t>
  </si>
  <si>
    <t xml:space="preserve">Listado de reportes atendidos </t>
  </si>
  <si>
    <t xml:space="preserve">Listado de segumientos atendidos </t>
  </si>
  <si>
    <t xml:space="preserve">Calendarizacion de difusiones  realizadas </t>
  </si>
  <si>
    <t xml:space="preserve">Se encuentra en proceso de analisis para elaboración </t>
  </si>
  <si>
    <t>Evidencia disponible en el Drive (17/17).</t>
  </si>
  <si>
    <t>Evidencia disponible en el Drive (13/13).</t>
  </si>
  <si>
    <t>Evidencia disponible en el Drive (3/3).</t>
  </si>
  <si>
    <t>Evidencia disponible en el Drive (10/10).</t>
  </si>
  <si>
    <t>260. Orientaciones</t>
  </si>
  <si>
    <t>261. Atenciones abril</t>
  </si>
  <si>
    <t>No se realizó</t>
  </si>
  <si>
    <t>267. Oficios gestoria</t>
  </si>
  <si>
    <t>620. SOLICITUD</t>
  </si>
  <si>
    <t>623. Realizar recomendaciones y propuestas 2/2</t>
  </si>
  <si>
    <t>624. Eventos de la promoción de la igualdad de género en el ámbito económico y comunitario 5/5</t>
  </si>
  <si>
    <t>625. Sensibilizar a la ciudadanía con respecto al tema de la prevención 15/15</t>
  </si>
  <si>
    <t>630. Espacios intervenidos NEN y Piensa Igualitario 7/7</t>
  </si>
  <si>
    <t>634. Listas de asistencia NEN 8/8</t>
  </si>
  <si>
    <t>573. Inserción escolar</t>
  </si>
  <si>
    <t>574. Ferias y exposiciones de oferta educativa</t>
  </si>
  <si>
    <t>576. Actividades, talleres y conferencias de mejoramiento académico y buen clima escolar</t>
  </si>
  <si>
    <t>578. Apoyos escolares (becas, útiles y libros)</t>
  </si>
  <si>
    <t>579. Apoyos para la movilidad escolar nacional e internacional</t>
  </si>
  <si>
    <t>589. Insumos y espacios para artistas urbanos a través de "ReUrbanizArte MTY"</t>
  </si>
  <si>
    <t>590. Conferencias y talleres en promoción de salud mental</t>
  </si>
  <si>
    <t>591. Atención psicológica individual</t>
  </si>
  <si>
    <t>592. Conferencias y talleres en promoción de salud nutricia_</t>
  </si>
  <si>
    <t>596. Cursos y seminarios de defensa personal</t>
  </si>
  <si>
    <t>603. Talleres de pintura</t>
  </si>
  <si>
    <t>604. Talleres de Graffiti</t>
  </si>
  <si>
    <t>605. Clases de LSM</t>
  </si>
  <si>
    <t>606. Centros de la Juventud instalados/ Se inauguraron tres centros de la juventud.</t>
  </si>
  <si>
    <t>607. Clubs de debate y simulación de Modelos de Naciones Unidas</t>
  </si>
  <si>
    <t>609. Banqueteras</t>
  </si>
  <si>
    <t>610. Consultar a las juventudes sobre las actividades del Instituto</t>
  </si>
  <si>
    <t>612. Atención a solicitudes ciudadanas</t>
  </si>
  <si>
    <t>613. Atención a solicitudes de transparencia</t>
  </si>
  <si>
    <t>Junio</t>
  </si>
  <si>
    <t>Acumulado 1T</t>
  </si>
  <si>
    <t>Avance al 1T</t>
  </si>
  <si>
    <t>Avance al año</t>
  </si>
  <si>
    <t>Semaforización al 1T</t>
  </si>
  <si>
    <t>Presupuesto</t>
  </si>
  <si>
    <t>CUMPLIDO</t>
  </si>
  <si>
    <t>Implementación de la Primera fase de la evaluación del programa de Servicio Profesional de Carrera de los Servidores Públicos</t>
  </si>
  <si>
    <t>Administrar / Concluir las tareas necesarias a ejecutar para la entrega de espacios públicos y equipamiento urbano de calidad para la recreación y disfrute social</t>
  </si>
  <si>
    <t>Administrar / Concluir las tareas necesarias a ejecutar para la entrega de infraestructura y un entorno urbano seguro sin contaminación visual en vialidades</t>
  </si>
  <si>
    <t>135.-Informe Eventos Gratuitos en los Parques Publicos (2)</t>
  </si>
  <si>
    <t>321. Excel GDI</t>
  </si>
  <si>
    <t>331. Excel GDI</t>
  </si>
  <si>
    <t>324. GDI</t>
  </si>
  <si>
    <t>328. Excel GDI</t>
  </si>
  <si>
    <t>329. Excel GDI</t>
  </si>
  <si>
    <t>349. Excel GDI</t>
  </si>
  <si>
    <t>no hay evidencia</t>
  </si>
  <si>
    <t>335. Listado digitalizaciones</t>
  </si>
  <si>
    <t>334. Listado digitalizaciones-mar 23</t>
  </si>
  <si>
    <t>333. Listado de Subdivisiones-abr 23</t>
  </si>
  <si>
    <t>380. Consolidar acuerdos de colaboración 6/6</t>
  </si>
  <si>
    <t>245. Evidencia Fotográfica</t>
  </si>
  <si>
    <t>314. Bitacora 3/3</t>
  </si>
  <si>
    <t>646. PDF</t>
  </si>
  <si>
    <t>641. Informe 1er. Trimestre 2023</t>
  </si>
  <si>
    <t>141. Registro de detenciones</t>
  </si>
  <si>
    <t>142 Registro de pruebas medicas</t>
  </si>
  <si>
    <t>143. Registro Armas</t>
  </si>
  <si>
    <t>148. Operativo Disuasivo</t>
  </si>
  <si>
    <t>149. Operativo en Conjunto</t>
  </si>
  <si>
    <t xml:space="preserve">150. Auxilios </t>
  </si>
  <si>
    <t>152-155. Registros PMI</t>
  </si>
  <si>
    <t>156. NO HAY EVIDENCIA</t>
  </si>
  <si>
    <t>157 Informe esadistico</t>
  </si>
  <si>
    <t>158. Informe para recopilacion</t>
  </si>
  <si>
    <t>159. Capacitacion cultura vial instituciones educativas</t>
  </si>
  <si>
    <t>160. Capacitacion cultura vial empresas</t>
  </si>
  <si>
    <t>161. Actualizar en normativdad</t>
  </si>
  <si>
    <t>198. Registro de Actividades</t>
  </si>
  <si>
    <t>199. HAY EVIDENCIA PERO NO RESULTADOS AQUÍ</t>
  </si>
  <si>
    <t>200. Operativos</t>
  </si>
  <si>
    <t>201. Eventos abril</t>
  </si>
  <si>
    <t>202-2023 TRANSPARENCIA</t>
  </si>
  <si>
    <t>204. pdf</t>
  </si>
  <si>
    <t>205. pdf</t>
  </si>
  <si>
    <t>206. pdf</t>
  </si>
  <si>
    <t>207. pdf</t>
  </si>
  <si>
    <t>208. pdf</t>
  </si>
  <si>
    <t>209. pdf</t>
  </si>
  <si>
    <t>Ev 475. Estadística</t>
  </si>
  <si>
    <t>Ev 476. Reporte</t>
  </si>
  <si>
    <t>Ev 477. Imágenes junta</t>
  </si>
  <si>
    <t>Ev 480. Visitas domiciliarias</t>
  </si>
  <si>
    <t>Ev 481.Talleres preventivos y remediales</t>
  </si>
  <si>
    <t>Ev 482. Brigadas y recorridos</t>
  </si>
  <si>
    <t>Ev 483. Eventos reuniones plenarias juntas</t>
  </si>
  <si>
    <t>Ev 484. Orientaciones solciales psicológicas jurídicas</t>
  </si>
  <si>
    <t xml:space="preserve">Ev 485. Listado de reportes atendidos </t>
  </si>
  <si>
    <t xml:space="preserve">Ev 486. Listado de segumientos atendidos </t>
  </si>
  <si>
    <t>Ev 487. Visitas de seguimiento a reportes de vulneración de derechos</t>
  </si>
  <si>
    <t>Ev 488. Entrevistas y/o evaluaciones realizadas</t>
  </si>
  <si>
    <t xml:space="preserve">Ev 489. Calendarizacion de difusiones  realizadas </t>
  </si>
  <si>
    <t>Ev 490. Apoyos alimentarios</t>
  </si>
  <si>
    <t>Ev 491. Apoyos funcionales</t>
  </si>
  <si>
    <t>Ev 492. Apoyo alimentario</t>
  </si>
  <si>
    <t>Ev 493. Visitas domiciliarias</t>
  </si>
  <si>
    <t>Ev 494. Personas beneficiarias</t>
  </si>
  <si>
    <t xml:space="preserve">Ev 496. Expediente </t>
  </si>
  <si>
    <t>Ev 497. Prestar aparatos médicos</t>
  </si>
  <si>
    <t xml:space="preserve">Ev 498. Registro diario </t>
  </si>
  <si>
    <t xml:space="preserve">Ev 499. Pláticas </t>
  </si>
  <si>
    <t>Ev 500. Concentrado Adulto mayor</t>
  </si>
  <si>
    <t>Ev 501. Apoyos asistenciales</t>
  </si>
  <si>
    <t>Ev 502. Servicios CHNE</t>
  </si>
  <si>
    <t>Ev 503 Reportes</t>
  </si>
  <si>
    <t>Ev. 509 Formación musical</t>
  </si>
  <si>
    <t>Ev. 510  Terapias</t>
  </si>
  <si>
    <t>Ev. 512 Sesiones</t>
  </si>
  <si>
    <t>Ev. 513 Integración sensorial</t>
  </si>
  <si>
    <t>Ev 515. Reporte</t>
  </si>
  <si>
    <t>Ev 516. Reporte solicitudes</t>
  </si>
  <si>
    <t>Ev 517.  Control interno</t>
  </si>
  <si>
    <t>Ev 518. Oficios</t>
  </si>
  <si>
    <t>Ev. 519 Listado mtto edificios</t>
  </si>
  <si>
    <t>Ev. 520 Listado mtto vehicular</t>
  </si>
  <si>
    <t>Ev. 521 Reporte almacen</t>
  </si>
  <si>
    <t>Ev. 522 Reporte patrimonio</t>
  </si>
  <si>
    <t>Ev 523. Listado informatica</t>
  </si>
  <si>
    <t>Ev 524. Listado capacitación</t>
  </si>
  <si>
    <t>112. Auditorías</t>
  </si>
  <si>
    <t>113. Gasto</t>
  </si>
  <si>
    <t>114. Difusión CII</t>
  </si>
  <si>
    <t>117. Sistema Entrega</t>
  </si>
  <si>
    <t>118. Declaraciones</t>
  </si>
  <si>
    <t>119. Denuncias</t>
  </si>
  <si>
    <t>120. Substanciación</t>
  </si>
  <si>
    <t>124. BD Sol UT-APMC may23</t>
  </si>
  <si>
    <t>125. BD Sol UT-APMC may23</t>
  </si>
  <si>
    <t>126. POA Obligaciones may23</t>
  </si>
  <si>
    <t>128. Servicios Profesionales</t>
  </si>
  <si>
    <t>129. Caja chica</t>
  </si>
  <si>
    <t>130. Adquisición</t>
  </si>
  <si>
    <t>131. Tickets y facturas</t>
  </si>
  <si>
    <t>132. Recursos tecnológicos</t>
  </si>
  <si>
    <t>133. Patrimonio</t>
  </si>
  <si>
    <t>134. Solicitudes</t>
  </si>
  <si>
    <t>135. Formatos</t>
  </si>
  <si>
    <t>136. Expediente contratación</t>
  </si>
  <si>
    <t xml:space="preserve">137. Contador digitalización
El dato reportado corresponde al acumulado de documentos digitalizados por las Direcciones de la Contarloría Municipal al mes de mayo de 2023
</t>
  </si>
  <si>
    <t>No se programó ejecución para este periodo</t>
  </si>
  <si>
    <t>616. Capacitación interinstitucional</t>
  </si>
  <si>
    <t>Las capacitaciones a las personas enlace estan progrmaadas para el 29 de junio y 6 de julio</t>
  </si>
  <si>
    <t>622. FICHA TECNICA</t>
  </si>
  <si>
    <t>623. FICHA TECNICA - 623. OFICIO</t>
  </si>
  <si>
    <t xml:space="preserve">624. Eventos de la promoción de la igualdad de género en el ámbito económico y comunitario </t>
  </si>
  <si>
    <t xml:space="preserve">625. Sensibilizar a la ciudadanía con respecto al tema de la prevención </t>
  </si>
  <si>
    <t>629. Realizar informe de seguimiento a campaña permanente de prevención de las violencias contra las mujeres</t>
  </si>
  <si>
    <t>630. Espacios intervenidos NEN y Piensa Igualitario</t>
  </si>
  <si>
    <t>634. Beneficiar personas mediante la implementación del programa No es No</t>
  </si>
  <si>
    <t>578.  Apoyos escolares (becas, útiles y libros)</t>
  </si>
  <si>
    <t>589. Insumos y espacios para artistas urbanos a través de _ReUrbanizArte MTY_</t>
  </si>
  <si>
    <t>Se agregaron 25 espedientes y se sigue dando seguimiento a los acumulados en el año</t>
  </si>
  <si>
    <t>592. Conferencias y talleres en promoción de salud nutricia</t>
  </si>
  <si>
    <t>593. Programas de salud nutricional _Reto Juventudes Sanas_</t>
  </si>
  <si>
    <t>594. Huertos escolares /                     Se inició un huerto y se le da seguimiento a los ya activos</t>
  </si>
  <si>
    <t>595. Conferencias y talleres en promoción de la educación sexual y reproductiva</t>
  </si>
  <si>
    <t>597. Torneos Grita InjuRe</t>
  </si>
  <si>
    <t>600. Club de Lectura (Sec. 25)</t>
  </si>
  <si>
    <t>601. Clubs de lectura "Morras Leyendo Morras" y "Circulo de Lectura InjuRe!</t>
  </si>
  <si>
    <t>606. Centros de la Juventud instalados</t>
  </si>
  <si>
    <t>609. Banqueteras/ Se integraron 5 jóvenes a la INJURED</t>
  </si>
  <si>
    <t>No se reportaron solicitudes de transparencia en el mes.</t>
  </si>
  <si>
    <t>Expedientes fisicos, tamizajes</t>
  </si>
  <si>
    <t>Expedientes fisicos, base de datos</t>
  </si>
  <si>
    <t>No se programo ejecución</t>
  </si>
  <si>
    <t>No estaba programado para reportarse</t>
  </si>
  <si>
    <t xml:space="preserve">437. Padrón de Personas Beneficiarias </t>
  </si>
  <si>
    <t>440. Base de datos de solicitudes de Transparencia y Acceso a la Información y Derechos ARCOP</t>
  </si>
  <si>
    <t>441. Minutas de reuniones con evidencia fotográfica 3/3</t>
  </si>
  <si>
    <t>454. Fichas Técnicas 16/16                                                                                                                                                           Este mes la Gran Orquesta tuvo más presentaciones.Aún no se realizan las clases de baile</t>
  </si>
  <si>
    <t>459. Ficha Técnica de eventos y actividades</t>
  </si>
  <si>
    <t>460. Ficha técnica de eventos y actividades, 460. padrón de personas beneficiarias</t>
  </si>
  <si>
    <t>461. Fichas técnicas 7/7</t>
  </si>
  <si>
    <t>466. Base de datos de requerimientos recibidos y atendidos a través de oficio 54-54</t>
  </si>
  <si>
    <t>471. Fichas técnicas 2/2 No estaba programado para realizarse, sin embargo se llevaron a cabo acciones</t>
  </si>
  <si>
    <t>325.Resolver dictamenes de expedientes en materia de Fraccionamientos</t>
  </si>
  <si>
    <t>332.Listado de supervisiones-may 23</t>
  </si>
  <si>
    <t>333.Listado de subdivisiones-may 23</t>
  </si>
  <si>
    <t>334.Listado de fraccionamientos-may 23</t>
  </si>
  <si>
    <t>335.Listado digitalizaciones-may 23</t>
  </si>
  <si>
    <t>336.Listado mesas movilidad, infraestructura etc-may 23</t>
  </si>
  <si>
    <t>337.Listado mesa regularizacion-may 23</t>
  </si>
  <si>
    <t>340.Listado de Expedientes Geología</t>
  </si>
  <si>
    <t>341.Listado de Expedientes Vial Fraccionamientos</t>
  </si>
  <si>
    <t>347.Minutas, fotos 8/8</t>
  </si>
  <si>
    <t>348.Solicitar ordenes de inspección en materia de Desarrollo Urbano</t>
  </si>
  <si>
    <t>349.Elaborar dictámenes y preventivas sobre solicitudes de Licencias de Usos de Suelo,  Regimenes en Condominio, Casas Habitación, Trámites menores, Constancias de Obra Terminada  2/2</t>
  </si>
  <si>
    <t>350.Elaborar dictámenes y preventivas sobre solicitudes de licencias de la Ventanilla Única de Construcción (VUC) 2/2</t>
  </si>
  <si>
    <t>353.Atender solicitudes ciudadanas  que tienen como finalidad la obtención de los diversos trámites correspondientes a la Dirección</t>
  </si>
  <si>
    <t>354.Reuniones.1</t>
  </si>
  <si>
    <t>355.Oficio.8/8</t>
  </si>
  <si>
    <t>360.Minuta.29/29</t>
  </si>
  <si>
    <t>362.reuniones.4/4</t>
  </si>
  <si>
    <t>363.Reporte_1</t>
  </si>
  <si>
    <t>365.Bitacora.1</t>
  </si>
  <si>
    <t>366.Bitacora.1</t>
  </si>
  <si>
    <t>367.Bitacora.2</t>
  </si>
  <si>
    <t>368.Bitacora.8</t>
  </si>
  <si>
    <t>369.Bitacora.8</t>
  </si>
  <si>
    <t>371.Estudios.12/12</t>
  </si>
  <si>
    <t xml:space="preserve">372.Brindar atención a solicitudes de inspección y vigilancia en materia de protección ambiental para el control de la contaminación </t>
  </si>
  <si>
    <t xml:space="preserve">375.Brindar atención a dictaminaciones de anuncios </t>
  </si>
  <si>
    <t>377.Atención especializada en materia ambiental</t>
  </si>
  <si>
    <t>378.eventos, cursos o talleres sostenibles 10/10</t>
  </si>
  <si>
    <t>380.Consolidar acuerdos de colaboración (locales o internacionales) 2/2</t>
  </si>
  <si>
    <t>383.Asignar árboles para su plantación 1/1</t>
  </si>
  <si>
    <t>384.Realizar eventos de adopción de árboles 5/5</t>
  </si>
  <si>
    <t>386.diseñar y/o re diseñar parques del municipio 1/1</t>
  </si>
  <si>
    <t>387.Gestionar el desarrollo de los parques diseñados 9/9</t>
  </si>
  <si>
    <t>388.Crear programas de gestión ambiental</t>
  </si>
  <si>
    <t>389.Realizar eventos, cursos o talleres sostenibles</t>
  </si>
  <si>
    <t>394.Brindar atención a reportes ciudadanos 3/3</t>
  </si>
  <si>
    <t>395.Revisar procesos de trámites a petición de las áreas</t>
  </si>
  <si>
    <t>280. Ingreso de personas detenidas</t>
  </si>
  <si>
    <t>281.Registro de pruebas medicas a personas detenidas</t>
  </si>
  <si>
    <t>282. Capacitacion de manejo de armas</t>
  </si>
  <si>
    <t>144-147. Informe  PMP</t>
  </si>
  <si>
    <t>148. Informe operativos disuasivos</t>
  </si>
  <si>
    <t>149. Informe operartivos en conjunto</t>
  </si>
  <si>
    <t>150. Informe llamadas de auxilio</t>
  </si>
  <si>
    <t>152. Registro capacitacion elementos PMI</t>
  </si>
  <si>
    <t>153. Medidas de protección dentro jurisdiccion</t>
  </si>
  <si>
    <t>154. Medidas de protección fuera de jurisdiccion</t>
  </si>
  <si>
    <t>155. Registro de atencion a oficios asignados PMI</t>
  </si>
  <si>
    <t>164. Diagnostico</t>
  </si>
  <si>
    <t xml:space="preserve">169. Evidencia fotografica </t>
  </si>
  <si>
    <t>170.Evidencia fotografica</t>
  </si>
  <si>
    <t>180 Lista de asistencia</t>
  </si>
  <si>
    <t>182.Lista de asistencia</t>
  </si>
  <si>
    <t>184. Base de datos</t>
  </si>
  <si>
    <t>185. Formato</t>
  </si>
  <si>
    <t>358. Servicios trabajo social</t>
  </si>
  <si>
    <t>359. Servicios psicologia</t>
  </si>
  <si>
    <t>360. Criminologia</t>
  </si>
  <si>
    <t>361. Adolescentes atendidos</t>
  </si>
  <si>
    <t>362. Orientaciones</t>
  </si>
  <si>
    <t>363. Llamadas de seguimiento</t>
  </si>
  <si>
    <t>364. Servicios TS Alamey y 364. Servicios TS Norte</t>
  </si>
  <si>
    <t>365. Servicios PSI Alamey y 365. Servicios PSI Norte</t>
  </si>
  <si>
    <t>366. Servicios legales Alamey y 366. Servicios legales Norte</t>
  </si>
  <si>
    <t>367. Traslados Alamey y 367. Traslados Norte</t>
  </si>
  <si>
    <t>204-209 Evidencia C4</t>
  </si>
  <si>
    <t>231. Registro de mantenimiento</t>
  </si>
  <si>
    <t>232. Registro de adquisiciones</t>
  </si>
  <si>
    <t xml:space="preserve">406. Reporte de toma de decisiones </t>
  </si>
  <si>
    <t>409 Reporte soporte e infraestructura 1/1</t>
  </si>
  <si>
    <t>410 Respaldo de Info 1/1</t>
  </si>
  <si>
    <t>411 Reporte de Solicitudes 1/1</t>
  </si>
  <si>
    <t>414 Reporte usuarios en red 1/1</t>
  </si>
  <si>
    <t>417. Reporte Fotografico 3/3</t>
  </si>
  <si>
    <t>428. Solicitud de Información</t>
  </si>
  <si>
    <t>304.Diseños Arquitectonicos 1/1</t>
  </si>
  <si>
    <t>305.Proyectos de Espacio Público 9/9</t>
  </si>
  <si>
    <t>306.Proyectos Pluviales 1/1</t>
  </si>
  <si>
    <t>307.Expedientes de Factibilidad R.F. 0/1</t>
  </si>
  <si>
    <t>308.Expedientes de Factibilidad R.P. 02</t>
  </si>
  <si>
    <t>310.Actas de Comité 6/6</t>
  </si>
  <si>
    <t>311.Contratos 7/7</t>
  </si>
  <si>
    <t>314. Bitacora de Supervisión 1/1</t>
  </si>
  <si>
    <t>316.Proyectos de Pavimentación 0/3</t>
  </si>
  <si>
    <t>318.Dictamenes de Opinión 52/52</t>
  </si>
  <si>
    <t>319.Bitacora Vial 0/8</t>
  </si>
  <si>
    <t>320. Solicitudes Acceso a la Información 11/11</t>
  </si>
  <si>
    <t>321. Reporte de Sistema Sentral 76/76</t>
  </si>
  <si>
    <t>275.-Descrtiptivo Mtto Vial pintura de Cordon</t>
  </si>
  <si>
    <t>57.Fotografia</t>
  </si>
  <si>
    <t>58.Captura pantalla</t>
  </si>
  <si>
    <t>65.ING.FOTOGRAFÍA NOTIFICACIÓN</t>
  </si>
  <si>
    <t>66.FOTOGRAFÍA DESCUENTO MULTAS DE TRÁNSITO</t>
  </si>
  <si>
    <t>SE REPORTA TRIMESTRALMENTE</t>
  </si>
  <si>
    <t>Ev.69.01 - Procedimiento de Requerimiento con Multa concluido en Mayo</t>
  </si>
  <si>
    <t xml:space="preserve">70.OFICIO DCYCP-DGF/1194/2023 </t>
  </si>
  <si>
    <t>75.Tramites recibidos mayo 2023</t>
  </si>
  <si>
    <t>75. Tramites recibidos mayo 2023</t>
  </si>
  <si>
    <t>76. Reporte excel nómina revisada mayo 2023</t>
  </si>
  <si>
    <t>Las evaluciones unicamente se realizaron durante marzo y abril</t>
  </si>
  <si>
    <t>86. Documento de word</t>
  </si>
  <si>
    <t>88.  oficios Comité</t>
  </si>
  <si>
    <t>94. Reporte sistema solicitud</t>
  </si>
  <si>
    <t xml:space="preserve">41.OFICIOS </t>
  </si>
  <si>
    <t xml:space="preserve">49.OFICIOS </t>
  </si>
  <si>
    <t>0.OFICIOS</t>
  </si>
  <si>
    <t>105.Reporte de excel</t>
  </si>
  <si>
    <t>06. Reporte de word</t>
  </si>
  <si>
    <t>107. Reporte de excel</t>
  </si>
  <si>
    <t>109.- Reporte de Excel</t>
  </si>
  <si>
    <t>Evidencia fotográfica y listado de asistencia</t>
  </si>
  <si>
    <t>Programado para el mes de junio</t>
  </si>
  <si>
    <t>373 microcréditos para mipymes; programa de financiamiento para PYMES en desarrollo.</t>
  </si>
  <si>
    <t xml:space="preserve">Evidencia fotográfica y registro </t>
  </si>
  <si>
    <t>Acuses de transparencia</t>
  </si>
  <si>
    <t>Registro de SENTRAL</t>
  </si>
  <si>
    <t>Capturas de imagen</t>
  </si>
  <si>
    <t>Registro</t>
  </si>
  <si>
    <t>Oficio</t>
  </si>
  <si>
    <t>Evidencia disponible en el Drive (41/41).</t>
  </si>
  <si>
    <t>Evidencia disponible en el Drive (5/5).</t>
  </si>
  <si>
    <t>Evidencia disponible en el Drive (4/4).</t>
  </si>
  <si>
    <t>Evidencia disponible en el Drive (19/19).</t>
  </si>
  <si>
    <t>261. Atenciones mayo</t>
  </si>
  <si>
    <t>266. Registro encuestas</t>
  </si>
  <si>
    <t xml:space="preserve">434.  Ficha técnica de eventos y actividades y Padrón de Personas beneficiarias </t>
  </si>
  <si>
    <t>467. Minutas de reuniones con evidencia fotográfica 4/4</t>
  </si>
  <si>
    <t>Brindar sesiones integrales a infancias</t>
  </si>
  <si>
    <t>Entregar material en braille a personas con discapacidad visual</t>
  </si>
  <si>
    <t>Impartir sesiones de habilidades sociales a niñas, niños y adolescentes con discapacidad</t>
  </si>
  <si>
    <t>Beneficiar a jóvenes con actividades, talleres y conferencias
enfocadas en el mejoramiento de su nivel académico y buen
clima escolar</t>
  </si>
  <si>
    <t>Jóvenes</t>
  </si>
  <si>
    <t>Jóvenes beneficiados con asesorías académicas para el ingreso a las preparatorias y Facultades de la U.A.N.L</t>
  </si>
  <si>
    <t>Beneficiar a jóvenes con cursos y/o talleres de oficios</t>
  </si>
  <si>
    <t>Beneficiar a los jóvenes con cursos y/o talleres de habilidades y
herramientas de empleabilidad</t>
  </si>
  <si>
    <t>Encuestas</t>
  </si>
  <si>
    <t>Medir el porcentaje de vinculaciones efectivas para fortalecer los programas y proyectos a partir de las propuestas realizadas</t>
  </si>
  <si>
    <t>1 merccado de emprendimiento y 1 VG</t>
  </si>
  <si>
    <t>Expo MOVAC</t>
  </si>
  <si>
    <t>! Torneo de basquet</t>
  </si>
  <si>
    <t>1 Club de lectura</t>
  </si>
  <si>
    <t>2 miembros nuevos</t>
  </si>
  <si>
    <t>Impactar a jóvenes con clubs de debate y simulación de Modelos de Naciones Unidas en escuelas</t>
  </si>
  <si>
    <t>Beneficiar jóvenes con clases certificadas de Lengua de Señas Mexicanas</t>
  </si>
  <si>
    <t>Consultar mediante encuestas a las juventudes sobre las actividades del Instituto de la Juventud Regia</t>
  </si>
  <si>
    <t>Visitas de seguimiento a reportes de vulneración de derechos</t>
  </si>
  <si>
    <t>Realizar brigadas alimentarias</t>
  </si>
  <si>
    <t>Entregar apoyos funcionales en brigadas</t>
  </si>
  <si>
    <t>Entregar apoyos alimentarios en brigadas</t>
  </si>
  <si>
    <t>Realizar recorridos asistenciales</t>
  </si>
  <si>
    <t>Instalar albergue temporal</t>
  </si>
  <si>
    <t>Realizar eventos para personas adultas mayores</t>
  </si>
  <si>
    <t>Realizar sesiones de computación para personas adultas mayores</t>
  </si>
  <si>
    <t>Realizar actividades intergeneracionales con personas adultas mayores</t>
  </si>
  <si>
    <t>Realizar actividades que fomentan la salud de las personas adultas mayores</t>
  </si>
  <si>
    <t>Otorgar consultas médicas a personas adultas mayores que asisten a las Casas Club</t>
  </si>
  <si>
    <t>Realizar actividades recreativas en Casa Hogar Nueva Esperanza</t>
  </si>
  <si>
    <t>Realizar talleres productivos para personas adultas mayores</t>
  </si>
  <si>
    <t>Otorgar servicios de movilidad a personas adultas mayores usuarias de Casas Club</t>
  </si>
  <si>
    <t>Brindar orientaciones psicológicas a personas adultas mayores en Casas Club</t>
  </si>
  <si>
    <t>Impartir sesiones de integración sensorial a personas con discapacidad</t>
  </si>
  <si>
    <t>Reporte de volantes</t>
  </si>
  <si>
    <t>No  se programó</t>
  </si>
  <si>
    <t>Contestar demandas presentadas en contra de la Administración Pública Municipal dentro de los términos de la materia</t>
  </si>
  <si>
    <t>261. Atenciones junio</t>
  </si>
  <si>
    <t>Evidencia disponible en el Drive (33/33).</t>
  </si>
  <si>
    <t>Evidencia disponible en el Drive (18/18).</t>
  </si>
  <si>
    <t>Evidencia disponible en el Drive (25/25).</t>
  </si>
  <si>
    <t>Evidencia disponible en el Drive (26/26).</t>
  </si>
  <si>
    <t>259.- Realizar eventos gratuitos en los parques públicos</t>
  </si>
  <si>
    <t>265.-Realizar operativos del programa Ahora Vamos Juntos</t>
  </si>
  <si>
    <t>275.-Descriptivo Mtto Vial pintura de cordon</t>
  </si>
  <si>
    <t>296.-Atender solicitudes de permisos de ruptura yu ocupación de vía publica</t>
  </si>
  <si>
    <t>298.-Atender solicitudes de autorización para</t>
  </si>
  <si>
    <t>301.-Dar cumplimiento a las Obligaciones de Transparencia</t>
  </si>
  <si>
    <t>304.Diseños Arquitectonicos 2/2</t>
  </si>
  <si>
    <t>306.Proyectos Pluviales 2/2</t>
  </si>
  <si>
    <t>307.Expedientes de Factibilidad R.F. 0/3</t>
  </si>
  <si>
    <t>310.Actas de Comité 0/0</t>
  </si>
  <si>
    <t>311.Contratos 9/9</t>
  </si>
  <si>
    <t>312.Publicaciones para Convocatoria 3/3</t>
  </si>
  <si>
    <t>313.Oficio de Gestión 13/13</t>
  </si>
  <si>
    <t>314. Bitacora de Supervisión 4/4</t>
  </si>
  <si>
    <t>318.Dictamenes de Opinión 53/53</t>
  </si>
  <si>
    <t>319.Bitacora Vial 0/4</t>
  </si>
  <si>
    <t>320. Solicitudes Acceso a la Información 5/5</t>
  </si>
  <si>
    <t>321. Reporte de Sistema Sentral 52/52</t>
  </si>
  <si>
    <t>415. Lineamientos Conexión Equipos 1/1</t>
  </si>
  <si>
    <t>419. Reporte Fotografico 4/4</t>
  </si>
  <si>
    <t>425. Elaborar los informes de avance del Programa Anual de Mejora Regulatoria</t>
  </si>
  <si>
    <t>56.Oficio convocatoria</t>
  </si>
  <si>
    <t>62.ING CARTA 63.INVITACIÓN</t>
  </si>
  <si>
    <t>66.FOTO DESCUENTO EN MULTAS DE TRÁNSITO</t>
  </si>
  <si>
    <t>65.REPORTE EXCEL</t>
  </si>
  <si>
    <t>Ev.69.01 - Procedimiento de Requerimiento con Multa concluido en Junio</t>
  </si>
  <si>
    <t>74_75 EXPEDIENTES DE CONTRATISTAS Y GC</t>
  </si>
  <si>
    <t>76.Expedientes de nómina junio 2023</t>
  </si>
  <si>
    <t xml:space="preserve">77. captura de foto </t>
  </si>
  <si>
    <t xml:space="preserve">78. captura de foto </t>
  </si>
  <si>
    <t>85.Las evaluciones unicamente se realizaron durante marzo y abril</t>
  </si>
  <si>
    <t>No se programo ejecución para este periodo</t>
  </si>
  <si>
    <t>98.OFICIOS</t>
  </si>
  <si>
    <t>99.OFICIOS</t>
  </si>
  <si>
    <t>100..OFICIOS</t>
  </si>
  <si>
    <t>101.N/H</t>
  </si>
  <si>
    <t>105.Reporte de Excel</t>
  </si>
  <si>
    <t>106.Formato de word</t>
  </si>
  <si>
    <t>107.Reporte de Excel</t>
  </si>
  <si>
    <t>Realizar talleres preventivos a nivel educación Básica y media superior</t>
  </si>
  <si>
    <t>Realizar talleres informativos, preventivos y de obligaciones ciudadanas</t>
  </si>
  <si>
    <t>124-POA BD Sol UT-APMC jun23 - 1de1</t>
  </si>
  <si>
    <t>125-POA BD Sol UT-APMC jun23 - 1de1</t>
  </si>
  <si>
    <t>126-POA Obligaciones jun23 - 1de1</t>
  </si>
  <si>
    <t>Informe 2do. Trimestre 2023</t>
  </si>
  <si>
    <t>Lista de asistencia</t>
  </si>
  <si>
    <t>Programada la selección de ganadores y entrega del recurso para el mes de agosto.</t>
  </si>
  <si>
    <t>238 créditos para mipymes; programa de financiamiento para pymes en desarrollo.</t>
  </si>
  <si>
    <t>327.Solicitar ordenes de inspección en materia de Desarrollo Urbano 2/2</t>
  </si>
  <si>
    <t>328.Resolver dictámenes de solicitudes de Licencias de Usos de Suelo,  Regimenes en Condominio, Casas Habitación, Trámites menores, Constancias de Obra Terminada 4/4</t>
  </si>
  <si>
    <t>329.Resolver dictámenes de licencias de la Ventanilla Única de Construcción (VUC) 4/4</t>
  </si>
  <si>
    <t>332.Listado de Supervisiones-jun 23</t>
  </si>
  <si>
    <t>333.Listado de Subdivisiones-jun 23</t>
  </si>
  <si>
    <t>334.Listado Fraccionamiento-jun 23</t>
  </si>
  <si>
    <t>335.Listado digitalizaciones-jun 23</t>
  </si>
  <si>
    <t>336.Listado. Lista de asistencia 2/2</t>
  </si>
  <si>
    <t>337.Listado mesa Regularizacion-jun 23</t>
  </si>
  <si>
    <t>338. Listado de Expedientes Estructruras</t>
  </si>
  <si>
    <t>341. Listado de Expedientes Vial Fraccionamientos</t>
  </si>
  <si>
    <t>343. Listado de expedientes alineamientos</t>
  </si>
  <si>
    <t>345. Plano de Colonias digitalizadas Junio</t>
  </si>
  <si>
    <t>346. Listado de expedientes, plano 2/2</t>
  </si>
  <si>
    <t>347.Fotos, Minuta 8/8</t>
  </si>
  <si>
    <t>348. Listado de Expedientes 2/2</t>
  </si>
  <si>
    <t xml:space="preserve">349.Elaborar dictámenes y preventivas sobre solicitudes de Licencias de Usos de Suelo,  Regimenes en Condominio, Casas Habitación, Trámites menores, Constancias de Obra Terminada </t>
  </si>
  <si>
    <t>350.Elaborar dictámenes y preventivas sobre solicitudes de licencias de la Ventanilla Única de Construcción (VUC)</t>
  </si>
  <si>
    <t>354.Reuniones vecinales</t>
  </si>
  <si>
    <t>355. Respuesta a Oficios 3/3</t>
  </si>
  <si>
    <t>356. Minutas de supervisión 2/2</t>
  </si>
  <si>
    <t>357. Propuesta de normas y lineamientos 9/9</t>
  </si>
  <si>
    <t>358.Oficio de remisión de dictámen</t>
  </si>
  <si>
    <t>359. Reportes de mesas de participación 7/7</t>
  </si>
  <si>
    <t>360.Revisión a proyectos de particulares</t>
  </si>
  <si>
    <t>361.Diseño de materia digital 10/10</t>
  </si>
  <si>
    <t>363.Reporte de trazos en calle</t>
  </si>
  <si>
    <t>364.Opiniones a proyector en el espacio público 3/3</t>
  </si>
  <si>
    <t>365.Solicitudes ciudadanas de movilidad</t>
  </si>
  <si>
    <t>366.Pintura de señalización horizontal</t>
  </si>
  <si>
    <t>367.Pintura de cruces o intersecciones</t>
  </si>
  <si>
    <t>368. Mantenimiento a señales</t>
  </si>
  <si>
    <t xml:space="preserve">369. Instalar señales de tránsito </t>
  </si>
  <si>
    <t>370. Rehabilitar cruces con semáforos</t>
  </si>
  <si>
    <t>371.Estudio de ingeniería de tránsito</t>
  </si>
  <si>
    <t>373. Dictaminaciones en materia forestal</t>
  </si>
  <si>
    <t>374. Dictaminaciones de lineamientos ambientales</t>
  </si>
  <si>
    <t>375. Dictaminaciones de anuncios</t>
  </si>
  <si>
    <t>376. Ventanilla de desarrollo verde</t>
  </si>
  <si>
    <t xml:space="preserve">377.Atención Cambio Climático </t>
  </si>
  <si>
    <t>378.Eventos sostenibles</t>
  </si>
  <si>
    <t>379. Realizar programas de gestión ambiental</t>
  </si>
  <si>
    <t>380. Consolidar acuerdos en colaboración (locales o internacionales)</t>
  </si>
  <si>
    <t>381. Diseñar propuesta del reglamento de cambio climático 1/1</t>
  </si>
  <si>
    <t>382.Realizar diálogos abiertos por el Acuerdo Verde 4/4</t>
  </si>
  <si>
    <t>383. Asignar árboles para su plantación 1/1</t>
  </si>
  <si>
    <t>384.Realizar eventos de adopción de árboles 2/2</t>
  </si>
  <si>
    <t>386. Diseñar y/o re diseñar parques del municipio 13/13</t>
  </si>
  <si>
    <t>387.Gestionar el desarrollo de los parques diseñados 13/13</t>
  </si>
  <si>
    <t>389. Realizar eventos, cursos o talleres sostenibles</t>
  </si>
  <si>
    <t xml:space="preserve">392.Dar cumplimiento a las obligaciones de Transparencia </t>
  </si>
  <si>
    <t>432. Oficio de contestación</t>
  </si>
  <si>
    <t>433.Base de Datos Sentral</t>
  </si>
  <si>
    <t xml:space="preserve">434. Ficha técnica de eventos y actividades 434. Padrón de Personas beneficiarias </t>
  </si>
  <si>
    <t>438.Base de Datos ACSDHIS</t>
  </si>
  <si>
    <t>440. Base de datos de solicitudes de Transparencia y Acceso a la Información y Derechos</t>
  </si>
  <si>
    <t>441. Minutas de Reunión</t>
  </si>
  <si>
    <t>443. Protocolo</t>
  </si>
  <si>
    <t>445. Boletín de la sesión</t>
  </si>
  <si>
    <t>450. Formato de Vinculaciones
Este indicador es trimestral por lo que el número de vinculaciones de abril a junio es de 12, de las cuales 11 fueron efectivas. En este sentido el porcentaje de vinculaciones efectivas del segundo trimestre es de 91%.</t>
  </si>
  <si>
    <t>452. Fichas técnicas 3/3</t>
  </si>
  <si>
    <t>456. Ficha técnica sde eventos y actividades</t>
  </si>
  <si>
    <t>466. Base de datos de requerimientos recibidos y atendidos a través de oficio 118-118</t>
  </si>
  <si>
    <t>467. Minuta de Reuniones 4-4</t>
  </si>
  <si>
    <t>469. Ficha Técnica de eventos y actividades</t>
  </si>
  <si>
    <t>471. Ficha técnica de evento</t>
  </si>
  <si>
    <t>582. Sesiones de éxito</t>
  </si>
  <si>
    <t>583. Talleres y actividades que promuevan el emprendimiento</t>
  </si>
  <si>
    <t>589. Insumos y espacios para la realización de su arte a artistas urbanos a través de "ReUrbanizArte MTY"</t>
  </si>
  <si>
    <t>591. Atención psicológica individual/ expedientes activos</t>
  </si>
  <si>
    <t>595. Conferencias y talleres en promoción de la educación sexual y reproductiva_</t>
  </si>
  <si>
    <t>600. Clubs de lectura escolares</t>
  </si>
  <si>
    <t xml:space="preserve">609. Banqueteras/ No se registraron ingresos, se registra una reunión y se mantienen los miebros de la INJURED </t>
  </si>
  <si>
    <t>607. Banqueteras</t>
  </si>
  <si>
    <t>594. Huertos escolares/Seguimiento del huerto iniciado en febrero</t>
  </si>
  <si>
    <t>Administrar / Concluir contratos y programas de obra que proporcionan la mejora de los espacios públicos del municipio</t>
  </si>
  <si>
    <t xml:space="preserve">615. Ficha Técnica Sensibilización / 615. Oficio IMMR 342 / 615. Oficio IMMR 357 /615. Cotización de Servicios Ponente / 615. Confirmaciones de asistencia / Se realizaron la gestiones necesarias para llevar a cabo la Sensibilización en materia de Prevención de la Violencia, focalizada en personas tomadoras de decisión, la cual estaba  programada este mes, no obstante, por decisión de Dirección General del IMMR basada en cuestiones logísticas, se pospuso la realización del mismo. </t>
  </si>
  <si>
    <t xml:space="preserve">620. Contestación </t>
  </si>
  <si>
    <t>621. Ficha Técnica 621. Lista de Asistencia 621. fotografías</t>
  </si>
  <si>
    <t>622.Ficha técnica, 622. Fotografías, 622. Diagnóstico y 622. Presentación</t>
  </si>
  <si>
    <t>623. OFICIO 366-2023, 623. FICHA TENICA, 623. FOTOGRAFIAS, 623. LISTA DE ASISTENCIA, 623. OFICIO  623 CAMPAÑA, 623, OFICIO 344-2023, 623. OFICIO 365-2023, 623, OFICIO 318-2023</t>
  </si>
  <si>
    <t xml:space="preserve">625.Sensibilizar a la ciudadanía con respecto al tema de la prevención de la violencia en razón de género por medio de charlas informativas </t>
  </si>
  <si>
    <t xml:space="preserve">627. Informe AVGM </t>
  </si>
  <si>
    <t>*2</t>
  </si>
  <si>
    <t>*1</t>
  </si>
  <si>
    <t>Aceptable</t>
  </si>
  <si>
    <t>En Progreso</t>
  </si>
  <si>
    <t>En Riesgo</t>
  </si>
  <si>
    <t>Julio</t>
  </si>
  <si>
    <t>No se ejecutó actividad en el periodo</t>
  </si>
  <si>
    <t>581. Cursos y-o talleres de habilidades y herramientas de empleabilidad</t>
  </si>
  <si>
    <t>582. Sesiones de Éxito</t>
  </si>
  <si>
    <t xml:space="preserve">605. Clases de LSM/Se inició curso básico presencial y se dio seguimiento a nivel intermedio 2 y avanzado 1 </t>
  </si>
  <si>
    <t xml:space="preserve">606. Atender a las Juventudes en los Centros de la Juventud </t>
  </si>
  <si>
    <t>609. Integrar a jóvenes dentro de Banqueteras</t>
  </si>
  <si>
    <t>Capacitar al personal del Instituto de la Juventud Regia</t>
  </si>
  <si>
    <t>609. Capacitaciones INJURE</t>
  </si>
  <si>
    <t>609. Capacitar al personal del Instituto</t>
  </si>
  <si>
    <t>611. Capacitar al Personal del Instituto. / Se reporta el número de temas de capacitación tomados por el personal del Instituto.</t>
  </si>
  <si>
    <t>611. Capacitar al personal del Instituto</t>
  </si>
  <si>
    <t>Agosto</t>
  </si>
  <si>
    <t>Planeado/Programado</t>
  </si>
  <si>
    <t xml:space="preserve">Programado </t>
  </si>
  <si>
    <t>EVIDENCIA/COMENTARIOS</t>
  </si>
  <si>
    <t>583. Talleres y actividades de emprendimiento</t>
  </si>
  <si>
    <t>584. Convocatoria de ingreso al Bootcamp de emprendimiento</t>
  </si>
  <si>
    <t xml:space="preserve">Seguimiento del curso básico que inició en julio, intermedio que inició en abril y avanzado que inició en marzo </t>
  </si>
  <si>
    <t xml:space="preserve">Seguimiento de capacitación de la Prevención de Violenacia </t>
  </si>
  <si>
    <t>EVIDENCIA/ COMENTARIOS</t>
  </si>
  <si>
    <t>Septiembre</t>
  </si>
  <si>
    <t>No se realizo la actividad</t>
  </si>
  <si>
    <t>592. Se inicio un huerto en la Sec. 38 el 28 de feb</t>
  </si>
  <si>
    <t>NO HA TOCADO PERIODO PARA REPORTAR</t>
  </si>
  <si>
    <t>575. Asesorias académicas</t>
  </si>
  <si>
    <t>585. Bootcamp de emprendimiento</t>
  </si>
  <si>
    <t>588. Pintas conjuntas y expos de arte urbano _Monterrey a Color__</t>
  </si>
  <si>
    <t>601. Clubs de lectura "Morras Leyendo Morras" y "Circulo de Lectura InjuRe</t>
  </si>
  <si>
    <t>602. Talleres de redacción literaria</t>
  </si>
  <si>
    <t>Programado</t>
  </si>
  <si>
    <t>Octubre</t>
  </si>
  <si>
    <t>Evidencia</t>
  </si>
  <si>
    <t>%</t>
  </si>
  <si>
    <t>Seguimiento</t>
  </si>
  <si>
    <t>No se programó actividad en el periodo</t>
  </si>
  <si>
    <t>586. Mercaditos emprendedores "Líderes emprendiendo"</t>
  </si>
  <si>
    <t>Noviembre</t>
  </si>
  <si>
    <t>448. Pitch Summit</t>
  </si>
  <si>
    <t>608. Evento de simulación de Modelo de Naciones Unidas</t>
  </si>
  <si>
    <t>Diciembre</t>
  </si>
  <si>
    <t>Seguimiento de RJS de noviembre</t>
  </si>
  <si>
    <t>No se reportó actividad en 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</si>
</sst>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0\ &quot;€&quot;_-;\-* #,##0.00\ &quot;€&quot;_-;_-* &quot;-&quot;??\ &quot;€&quot;_-;_-@_-"/>
    <numFmt numFmtId="167" formatCode="0.0%"/>
  </numFmts>
  <fonts count="23" x14ac:knownFonts="1">
    <font>
      <sz val="11"/>
      <color theme="1"/>
      <name val="Calibri"/>
      <family val="2"/>
      <scheme val="minor"/>
    </font>
    <font>
      <sz val="11"/>
      <color theme="1"/>
      <name val="Calibri"/>
      <family val="2"/>
      <scheme val="minor"/>
    </font>
    <font>
      <sz val="12"/>
      <color theme="1"/>
      <name val="Calibri Light"/>
      <family val="2"/>
      <scheme val="major"/>
    </font>
    <font>
      <sz val="12"/>
      <color theme="0"/>
      <name val="Calibri Light"/>
      <family val="2"/>
      <scheme val="major"/>
    </font>
    <font>
      <b/>
      <sz val="9"/>
      <color indexed="81"/>
      <name val="Tahoma"/>
      <family val="2"/>
    </font>
    <font>
      <sz val="9"/>
      <color indexed="81"/>
      <name val="Tahoma"/>
      <family val="2"/>
    </font>
    <font>
      <sz val="11"/>
      <color rgb="FF006100"/>
      <name val="Calibri"/>
      <family val="2"/>
      <scheme val="minor"/>
    </font>
    <font>
      <sz val="12"/>
      <name val="Calibri Light"/>
      <family val="2"/>
      <scheme val="major"/>
    </font>
    <font>
      <sz val="12"/>
      <color indexed="8"/>
      <name val="Calibri Light"/>
      <family val="2"/>
      <scheme val="major"/>
    </font>
    <font>
      <sz val="12"/>
      <color rgb="FF000000"/>
      <name val="Calibri Light"/>
      <family val="2"/>
      <scheme val="major"/>
    </font>
    <font>
      <sz val="11"/>
      <color rgb="FF9C0006"/>
      <name val="Calibri"/>
      <family val="2"/>
      <scheme val="minor"/>
    </font>
    <font>
      <sz val="11"/>
      <color rgb="FF9C6500"/>
      <name val="Calibri"/>
      <family val="2"/>
      <scheme val="minor"/>
    </font>
    <font>
      <sz val="12"/>
      <color rgb="FF9C6500"/>
      <name val="Calibri Light"/>
      <family val="2"/>
      <scheme val="major"/>
    </font>
    <font>
      <sz val="12"/>
      <color rgb="FF9C0006"/>
      <name val="Calibri Light"/>
      <family val="2"/>
      <scheme val="major"/>
    </font>
    <font>
      <sz val="12"/>
      <color rgb="FF006100"/>
      <name val="Calibri Light"/>
      <family val="2"/>
      <scheme val="major"/>
    </font>
    <font>
      <sz val="11"/>
      <color theme="1"/>
      <name val="Calibri"/>
      <family val="2"/>
      <scheme val="minor"/>
    </font>
    <font>
      <b/>
      <sz val="24"/>
      <color theme="1"/>
      <name val="Calibri Light"/>
      <family val="2"/>
      <scheme val="major"/>
    </font>
    <font>
      <b/>
      <sz val="12"/>
      <color theme="1"/>
      <name val="Calibri Light"/>
      <family val="2"/>
      <scheme val="major"/>
    </font>
    <font>
      <sz val="12"/>
      <color theme="1"/>
      <name val="Calibri"/>
      <family val="2"/>
    </font>
    <font>
      <b/>
      <sz val="9"/>
      <color indexed="81"/>
      <name val="Tahoma"/>
      <charset val="1"/>
    </font>
    <font>
      <sz val="9"/>
      <color indexed="81"/>
      <name val="Tahoma"/>
      <charset val="1"/>
    </font>
    <font>
      <sz val="9"/>
      <color indexed="81"/>
      <name val="Tahoma"/>
    </font>
    <font>
      <b/>
      <sz val="9"/>
      <color indexed="81"/>
      <name val="Tahoma"/>
    </font>
  </fonts>
  <fills count="41">
    <fill>
      <patternFill patternType="none"/>
    </fill>
    <fill>
      <patternFill patternType="gray125"/>
    </fill>
    <fill>
      <patternFill patternType="solid">
        <fgColor theme="8" tint="-0.249977111117893"/>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rgb="FF00206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rgb="FFBFBFBF"/>
        <bgColor rgb="FFBFBFBF"/>
      </patternFill>
    </fill>
    <fill>
      <patternFill patternType="solid">
        <fgColor theme="0" tint="-0.249977111117893"/>
        <bgColor rgb="FFBDD6EE"/>
      </patternFill>
    </fill>
    <fill>
      <patternFill patternType="solid">
        <fgColor theme="0"/>
        <bgColor theme="0"/>
      </patternFill>
    </fill>
    <fill>
      <patternFill patternType="solid">
        <fgColor rgb="FFC6EFCE"/>
      </patternFill>
    </fill>
    <fill>
      <patternFill patternType="solid">
        <fgColor theme="4" tint="0.59999389629810485"/>
        <bgColor rgb="FFBDD6EE"/>
      </patternFill>
    </fill>
    <fill>
      <patternFill patternType="solid">
        <fgColor theme="5" tint="0.59999389629810485"/>
        <bgColor rgb="FFF7CAAC"/>
      </patternFill>
    </fill>
    <fill>
      <patternFill patternType="solid">
        <fgColor rgb="FFFFFFFF"/>
        <bgColor rgb="FFFFFFFF"/>
      </patternFill>
    </fill>
    <fill>
      <patternFill patternType="solid">
        <fgColor theme="0"/>
        <bgColor indexed="64"/>
      </patternFill>
    </fill>
    <fill>
      <patternFill patternType="solid">
        <fgColor rgb="FFFFC7CE"/>
      </patternFill>
    </fill>
    <fill>
      <patternFill patternType="solid">
        <fgColor rgb="FFFFEB9C"/>
      </patternFill>
    </fill>
    <fill>
      <patternFill patternType="solid">
        <fgColor rgb="FFA8D08D"/>
        <bgColor rgb="FFA8D08D"/>
      </patternFill>
    </fill>
    <fill>
      <patternFill patternType="solid">
        <fgColor rgb="FFFFFF00"/>
        <bgColor rgb="FFFFFF00"/>
      </patternFill>
    </fill>
    <fill>
      <patternFill patternType="solid">
        <fgColor theme="7" tint="-0.249977111117893"/>
        <bgColor indexed="64"/>
      </patternFill>
    </fill>
    <fill>
      <patternFill patternType="solid">
        <fgColor theme="1" tint="0.34998626667073579"/>
        <bgColor indexed="64"/>
      </patternFill>
    </fill>
    <fill>
      <patternFill patternType="solid">
        <fgColor rgb="FFF49A9A"/>
        <bgColor indexed="64"/>
      </patternFill>
    </fill>
    <fill>
      <patternFill patternType="solid">
        <fgColor theme="0" tint="-0.249977111117893"/>
        <bgColor rgb="FFCCCCCC"/>
      </patternFill>
    </fill>
    <fill>
      <patternFill patternType="solid">
        <fgColor theme="9"/>
        <bgColor indexed="64"/>
      </patternFill>
    </fill>
    <fill>
      <patternFill patternType="solid">
        <fgColor theme="4" tint="-0.249977111117893"/>
        <bgColor indexed="64"/>
      </patternFill>
    </fill>
    <fill>
      <patternFill patternType="solid">
        <fgColor rgb="FFFACECE"/>
        <bgColor indexed="64"/>
      </patternFill>
    </fill>
    <fill>
      <patternFill patternType="solid">
        <fgColor rgb="FF92D050"/>
        <bgColor indexed="64"/>
      </patternFill>
    </fill>
    <fill>
      <patternFill patternType="solid">
        <fgColor theme="0" tint="-0.34998626667073579"/>
        <bgColor indexed="64"/>
      </patternFill>
    </fill>
    <fill>
      <patternFill patternType="solid">
        <fgColor rgb="FFB7B7B7"/>
        <bgColor rgb="FFB7B7B7"/>
      </patternFill>
    </fill>
    <fill>
      <patternFill patternType="solid">
        <fgColor rgb="FFF28AF4"/>
        <bgColor indexed="64"/>
      </patternFill>
    </fill>
    <fill>
      <patternFill patternType="solid">
        <fgColor rgb="FFFFC000"/>
        <bgColor indexed="64"/>
      </patternFill>
    </fill>
    <fill>
      <patternFill patternType="solid">
        <fgColor rgb="FF73D3CE"/>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5"/>
        <bgColor indexed="64"/>
      </patternFill>
    </fill>
    <fill>
      <patternFill patternType="solid">
        <fgColor rgb="FFF06276"/>
        <bgColor indexed="64"/>
      </patternFill>
    </fill>
  </fills>
  <borders count="11">
    <border>
      <left/>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rgb="FF000000"/>
      </left>
      <right style="hair">
        <color rgb="FF000000"/>
      </right>
      <top style="hair">
        <color rgb="FF000000"/>
      </top>
      <bottom style="hair">
        <color rgb="FF000000"/>
      </bottom>
      <diagonal/>
    </border>
    <border>
      <left style="hair">
        <color indexed="64"/>
      </left>
      <right style="hair">
        <color indexed="64"/>
      </right>
      <top/>
      <bottom/>
      <diagonal/>
    </border>
    <border>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style="hair">
        <color rgb="FF000000"/>
      </top>
      <bottom/>
      <diagonal/>
    </border>
  </borders>
  <cellStyleXfs count="15">
    <xf numFmtId="0" fontId="0" fillId="0" borderId="0"/>
    <xf numFmtId="9" fontId="1" fillId="0" borderId="0" applyFont="0" applyFill="0" applyBorder="0" applyAlignment="0" applyProtection="0"/>
    <xf numFmtId="0" fontId="1" fillId="0" borderId="0"/>
    <xf numFmtId="0" fontId="6" fillId="14" borderId="0" applyNumberFormat="0" applyBorder="0" applyAlignment="0" applyProtection="0"/>
    <xf numFmtId="0" fontId="1" fillId="0" borderId="0"/>
    <xf numFmtId="0" fontId="10" fillId="19" borderId="0" applyNumberFormat="0" applyBorder="0" applyAlignment="0" applyProtection="0"/>
    <xf numFmtId="0" fontId="11" fillId="20" borderId="0" applyNumberFormat="0" applyBorder="0" applyAlignment="0" applyProtection="0"/>
    <xf numFmtId="9" fontId="1" fillId="0" borderId="0" applyFont="0" applyFill="0" applyBorder="0" applyAlignment="0" applyProtection="0"/>
    <xf numFmtId="0" fontId="15"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291">
    <xf numFmtId="0" fontId="0" fillId="0" borderId="0" xfId="0"/>
    <xf numFmtId="0" fontId="16" fillId="0" borderId="2" xfId="0" applyFont="1" applyBorder="1" applyAlignment="1" applyProtection="1">
      <alignment horizontal="center" vertical="center"/>
      <protection locked="0"/>
    </xf>
    <xf numFmtId="0" fontId="3" fillId="5" borderId="2"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17" fillId="0" borderId="2"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9" fontId="2" fillId="0" borderId="2" xfId="1" applyFont="1" applyBorder="1" applyAlignment="1" applyProtection="1">
      <alignment horizontal="center" vertical="center"/>
    </xf>
    <xf numFmtId="0" fontId="2" fillId="11" borderId="2" xfId="0" applyFont="1" applyFill="1" applyBorder="1" applyAlignment="1">
      <alignment horizontal="center" vertical="center"/>
    </xf>
    <xf numFmtId="0" fontId="2" fillId="9" borderId="2" xfId="0" applyFont="1" applyFill="1" applyBorder="1" applyAlignment="1">
      <alignment horizontal="center" vertical="center"/>
    </xf>
    <xf numFmtId="0" fontId="12" fillId="20" borderId="2" xfId="6" applyFont="1" applyBorder="1" applyAlignment="1" applyProtection="1">
      <alignment horizontal="center" vertical="center"/>
    </xf>
    <xf numFmtId="0" fontId="2" fillId="0" borderId="6" xfId="0" applyFont="1" applyBorder="1" applyAlignment="1">
      <alignment horizontal="center" vertical="center"/>
    </xf>
    <xf numFmtId="0" fontId="7" fillId="0" borderId="2" xfId="3" applyFont="1" applyFill="1" applyBorder="1" applyAlignment="1" applyProtection="1">
      <alignment horizontal="left" vertical="center"/>
    </xf>
    <xf numFmtId="0" fontId="14" fillId="14" borderId="2" xfId="3" applyFont="1" applyBorder="1" applyAlignment="1" applyProtection="1">
      <alignment horizontal="center" vertical="center"/>
    </xf>
    <xf numFmtId="0" fontId="13" fillId="19" borderId="2" xfId="5" applyFont="1" applyBorder="1" applyAlignment="1" applyProtection="1">
      <alignment horizontal="center" vertical="center"/>
    </xf>
    <xf numFmtId="9" fontId="2" fillId="0" borderId="2" xfId="1" applyFont="1" applyFill="1" applyBorder="1" applyAlignment="1" applyProtection="1">
      <alignment horizontal="center" vertical="center"/>
    </xf>
    <xf numFmtId="0" fontId="2" fillId="10" borderId="2" xfId="0" applyFont="1" applyFill="1" applyBorder="1" applyAlignment="1">
      <alignment horizontal="center" vertical="center"/>
    </xf>
    <xf numFmtId="9" fontId="2" fillId="0" borderId="2" xfId="0" applyNumberFormat="1" applyFont="1" applyBorder="1" applyAlignment="1">
      <alignment horizontal="center" vertical="center"/>
    </xf>
    <xf numFmtId="9" fontId="2" fillId="10" borderId="2" xfId="0" applyNumberFormat="1" applyFont="1" applyFill="1" applyBorder="1" applyAlignment="1">
      <alignment horizontal="center" vertical="center"/>
    </xf>
    <xf numFmtId="3" fontId="2" fillId="0" borderId="2" xfId="0" applyNumberFormat="1" applyFont="1" applyBorder="1" applyAlignment="1">
      <alignment horizontal="center" vertical="center"/>
    </xf>
    <xf numFmtId="10" fontId="2" fillId="0" borderId="2" xfId="0" applyNumberFormat="1" applyFont="1" applyBorder="1" applyAlignment="1">
      <alignment horizontal="center" vertical="center"/>
    </xf>
    <xf numFmtId="9" fontId="2" fillId="9" borderId="2" xfId="1" applyFont="1" applyFill="1" applyBorder="1" applyAlignment="1" applyProtection="1">
      <alignment horizontal="center" vertical="center"/>
    </xf>
    <xf numFmtId="0" fontId="2" fillId="13" borderId="2" xfId="0" applyFont="1" applyFill="1" applyBorder="1" applyAlignment="1">
      <alignment horizontal="center" vertical="center"/>
    </xf>
    <xf numFmtId="0" fontId="2" fillId="0" borderId="6" xfId="0" applyFont="1" applyBorder="1" applyAlignment="1">
      <alignment horizontal="center" vertical="center" wrapText="1"/>
    </xf>
    <xf numFmtId="0" fontId="3" fillId="28" borderId="2"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2" fillId="0" borderId="2" xfId="4" applyFont="1" applyBorder="1" applyAlignment="1">
      <alignment horizontal="center" vertical="center"/>
    </xf>
    <xf numFmtId="3" fontId="2" fillId="0" borderId="2" xfId="2" applyNumberFormat="1" applyFont="1" applyBorder="1" applyAlignment="1">
      <alignment horizontal="center" vertical="center"/>
    </xf>
    <xf numFmtId="0" fontId="2" fillId="10" borderId="2" xfId="2" applyFont="1" applyFill="1" applyBorder="1" applyAlignment="1">
      <alignment horizontal="center" vertical="center"/>
    </xf>
    <xf numFmtId="0" fontId="2" fillId="0" borderId="2" xfId="2" applyFont="1" applyBorder="1" applyAlignment="1">
      <alignment horizontal="center" vertical="center"/>
    </xf>
    <xf numFmtId="4" fontId="2" fillId="0" borderId="2" xfId="0" applyNumberFormat="1" applyFont="1" applyBorder="1" applyAlignment="1">
      <alignment horizontal="center" vertical="center"/>
    </xf>
    <xf numFmtId="0" fontId="2" fillId="27" borderId="2" xfId="0" applyFont="1" applyFill="1" applyBorder="1" applyAlignment="1">
      <alignment horizontal="center" vertical="center"/>
    </xf>
    <xf numFmtId="0" fontId="2" fillId="0" borderId="6" xfId="0" applyFont="1" applyBorder="1" applyAlignment="1">
      <alignment horizontal="left" vertical="center" wrapText="1"/>
    </xf>
    <xf numFmtId="9" fontId="2" fillId="0" borderId="2" xfId="1" applyFont="1" applyBorder="1" applyAlignment="1">
      <alignment horizontal="center" vertical="center"/>
    </xf>
    <xf numFmtId="0" fontId="2" fillId="9" borderId="2" xfId="0" applyFont="1" applyFill="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2" fillId="9" borderId="3" xfId="0" applyFont="1" applyFill="1" applyBorder="1" applyAlignment="1" applyProtection="1">
      <alignment horizontal="center" vertical="center"/>
      <protection locked="0"/>
    </xf>
    <xf numFmtId="0" fontId="2" fillId="18" borderId="3" xfId="0" applyFont="1" applyFill="1" applyBorder="1" applyAlignment="1" applyProtection="1">
      <alignment horizontal="center" vertical="center"/>
      <protection locked="0"/>
    </xf>
    <xf numFmtId="0" fontId="2" fillId="18" borderId="2" xfId="0" applyFont="1" applyFill="1" applyBorder="1" applyAlignment="1" applyProtection="1">
      <alignment horizontal="center" vertical="center"/>
      <protection locked="0"/>
    </xf>
    <xf numFmtId="0" fontId="2" fillId="0" borderId="8" xfId="0" applyFont="1" applyBorder="1" applyAlignment="1">
      <alignment horizontal="center" vertical="center"/>
    </xf>
    <xf numFmtId="9" fontId="2" fillId="27" borderId="2" xfId="0" applyNumberFormat="1" applyFont="1" applyFill="1" applyBorder="1" applyAlignment="1">
      <alignment horizontal="center" vertical="center"/>
    </xf>
    <xf numFmtId="9" fontId="2" fillId="0" borderId="3" xfId="1" applyFont="1" applyBorder="1" applyAlignment="1" applyProtection="1">
      <alignment horizontal="center" vertical="center"/>
      <protection locked="0"/>
    </xf>
    <xf numFmtId="3" fontId="2" fillId="0" borderId="6" xfId="0" applyNumberFormat="1" applyFont="1" applyBorder="1" applyAlignment="1">
      <alignment horizontal="center" vertical="center"/>
    </xf>
    <xf numFmtId="3" fontId="2" fillId="9" borderId="2" xfId="0" applyNumberFormat="1" applyFont="1" applyFill="1" applyBorder="1" applyAlignment="1">
      <alignment horizontal="center" vertical="center"/>
    </xf>
    <xf numFmtId="0" fontId="2" fillId="0" borderId="2" xfId="0" applyFont="1" applyBorder="1" applyAlignment="1">
      <alignment horizontal="left" vertical="center" wrapText="1"/>
    </xf>
    <xf numFmtId="0" fontId="13" fillId="19" borderId="2" xfId="5" applyFont="1" applyBorder="1" applyAlignment="1" applyProtection="1">
      <alignment horizontal="left" vertical="center" wrapText="1"/>
    </xf>
    <xf numFmtId="0" fontId="12" fillId="20" borderId="2" xfId="6" applyFont="1" applyBorder="1" applyAlignment="1" applyProtection="1">
      <alignment horizontal="left" vertical="center" wrapText="1"/>
    </xf>
    <xf numFmtId="0" fontId="2" fillId="0" borderId="2" xfId="0" applyFont="1" applyBorder="1" applyAlignment="1">
      <alignment horizontal="center" vertical="center" wrapText="1"/>
    </xf>
    <xf numFmtId="0" fontId="2" fillId="12" borderId="2" xfId="0" applyFont="1" applyFill="1" applyBorder="1" applyAlignment="1">
      <alignment horizontal="left" vertical="center" wrapText="1"/>
    </xf>
    <xf numFmtId="0" fontId="2" fillId="9" borderId="2" xfId="0" applyFont="1" applyFill="1" applyBorder="1" applyAlignment="1">
      <alignment horizontal="center" vertical="center" wrapText="1"/>
    </xf>
    <xf numFmtId="0" fontId="2" fillId="15" borderId="2" xfId="0" applyFont="1" applyFill="1" applyBorder="1" applyAlignment="1">
      <alignment horizontal="left" vertical="center" wrapText="1"/>
    </xf>
    <xf numFmtId="0" fontId="14" fillId="14" borderId="2" xfId="3" applyFont="1" applyBorder="1" applyAlignment="1" applyProtection="1">
      <alignment horizontal="left" vertical="center" wrapText="1"/>
    </xf>
    <xf numFmtId="0" fontId="14" fillId="14" borderId="6" xfId="3" applyFont="1" applyBorder="1" applyAlignment="1" applyProtection="1">
      <alignment horizontal="left" vertical="center" wrapText="1"/>
    </xf>
    <xf numFmtId="0" fontId="13" fillId="19" borderId="6" xfId="5" applyFont="1" applyBorder="1" applyAlignment="1" applyProtection="1">
      <alignment horizontal="left" vertical="center" wrapText="1"/>
    </xf>
    <xf numFmtId="0" fontId="2" fillId="9" borderId="2" xfId="0" applyFont="1" applyFill="1" applyBorder="1" applyAlignment="1">
      <alignment horizontal="left" vertical="center" wrapText="1"/>
    </xf>
    <xf numFmtId="0" fontId="2" fillId="7" borderId="2" xfId="0" applyFont="1" applyFill="1" applyBorder="1" applyAlignment="1">
      <alignment horizontal="left" vertical="center" wrapText="1"/>
    </xf>
    <xf numFmtId="0" fontId="2" fillId="8" borderId="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29" borderId="2" xfId="0" applyFont="1" applyFill="1" applyBorder="1" applyAlignment="1">
      <alignment horizontal="center" vertical="center" wrapText="1"/>
    </xf>
    <xf numFmtId="0" fontId="2" fillId="10" borderId="2" xfId="0" applyFont="1" applyFill="1" applyBorder="1" applyAlignment="1">
      <alignment horizontal="left" vertical="center" wrapText="1"/>
    </xf>
    <xf numFmtId="9" fontId="2" fillId="0" borderId="2"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9" fontId="2" fillId="0" borderId="2" xfId="0" applyNumberFormat="1" applyFont="1" applyBorder="1" applyAlignment="1" applyProtection="1">
      <alignment horizontal="center" vertical="center" wrapText="1"/>
      <protection locked="0"/>
    </xf>
    <xf numFmtId="9" fontId="2" fillId="25" borderId="2" xfId="0" applyNumberFormat="1" applyFont="1" applyFill="1" applyBorder="1" applyAlignment="1">
      <alignment horizontal="center" vertical="center"/>
    </xf>
    <xf numFmtId="0" fontId="7" fillId="10" borderId="2" xfId="3" applyFont="1" applyFill="1" applyBorder="1" applyAlignment="1" applyProtection="1">
      <alignment horizontal="left" vertical="center" wrapText="1"/>
    </xf>
    <xf numFmtId="0" fontId="2" fillId="25" borderId="2"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9" fontId="7" fillId="0" borderId="2" xfId="1" applyFont="1" applyFill="1" applyBorder="1" applyAlignment="1">
      <alignment horizontal="center" vertical="center"/>
    </xf>
    <xf numFmtId="0" fontId="7" fillId="19" borderId="2" xfId="5" applyFont="1" applyBorder="1" applyAlignment="1">
      <alignment horizontal="center" vertical="center"/>
    </xf>
    <xf numFmtId="0" fontId="7" fillId="0" borderId="6" xfId="0" applyFont="1" applyBorder="1" applyAlignment="1">
      <alignment horizontal="center" vertical="center"/>
    </xf>
    <xf numFmtId="0" fontId="3" fillId="23" borderId="2" xfId="0" applyFont="1" applyFill="1" applyBorder="1" applyAlignment="1" applyProtection="1">
      <alignment horizontal="left" vertical="center" wrapText="1"/>
      <protection locked="0"/>
    </xf>
    <xf numFmtId="0" fontId="7" fillId="0" borderId="2" xfId="5" applyFont="1" applyFill="1" applyBorder="1" applyAlignment="1">
      <alignment horizontal="center" vertical="center"/>
    </xf>
    <xf numFmtId="0" fontId="7" fillId="0" borderId="2" xfId="6" applyFont="1" applyFill="1" applyBorder="1" applyAlignment="1">
      <alignment horizontal="center" vertical="center"/>
    </xf>
    <xf numFmtId="0" fontId="7" fillId="20" borderId="2" xfId="6" applyFont="1" applyBorder="1" applyAlignment="1">
      <alignment horizontal="center" vertical="center"/>
    </xf>
    <xf numFmtId="9" fontId="7" fillId="10" borderId="2" xfId="0" applyNumberFormat="1" applyFont="1" applyFill="1" applyBorder="1" applyAlignment="1">
      <alignment horizontal="center" vertical="center"/>
    </xf>
    <xf numFmtId="0" fontId="7" fillId="10" borderId="2" xfId="0" applyFont="1" applyFill="1" applyBorder="1" applyAlignment="1">
      <alignment horizontal="center" vertical="center"/>
    </xf>
    <xf numFmtId="3" fontId="2" fillId="0" borderId="2" xfId="0" applyNumberFormat="1" applyFont="1" applyBorder="1" applyAlignment="1" applyProtection="1">
      <alignment horizontal="center" vertical="center"/>
      <protection locked="0"/>
    </xf>
    <xf numFmtId="0" fontId="2" fillId="0" borderId="2" xfId="0" applyFont="1" applyBorder="1" applyAlignment="1" applyProtection="1">
      <alignment horizontal="left" vertical="center"/>
      <protection locked="0"/>
    </xf>
    <xf numFmtId="9" fontId="2" fillId="0" borderId="2" xfId="1" applyFont="1" applyBorder="1" applyAlignment="1" applyProtection="1">
      <alignment horizontal="center" vertical="center"/>
      <protection locked="0"/>
    </xf>
    <xf numFmtId="2" fontId="2" fillId="0" borderId="2" xfId="14" applyNumberFormat="1" applyFont="1" applyBorder="1" applyAlignment="1" applyProtection="1">
      <alignment horizontal="center" vertical="center"/>
      <protection locked="0"/>
    </xf>
    <xf numFmtId="9" fontId="2" fillId="29" borderId="2" xfId="0" applyNumberFormat="1" applyFont="1" applyFill="1" applyBorder="1" applyAlignment="1">
      <alignment horizontal="center" vertical="center"/>
    </xf>
    <xf numFmtId="1" fontId="2" fillId="10" borderId="2" xfId="0" applyNumberFormat="1" applyFont="1" applyFill="1" applyBorder="1" applyAlignment="1">
      <alignment horizontal="center" vertical="center"/>
    </xf>
    <xf numFmtId="1" fontId="2" fillId="0" borderId="2" xfId="0" applyNumberFormat="1" applyFont="1" applyBorder="1" applyAlignment="1">
      <alignment horizontal="center" vertical="center"/>
    </xf>
    <xf numFmtId="0" fontId="2" fillId="18" borderId="2" xfId="0" applyFont="1" applyFill="1" applyBorder="1" applyAlignment="1">
      <alignment horizontal="center" vertical="center"/>
    </xf>
    <xf numFmtId="0" fontId="2" fillId="26" borderId="2" xfId="0" applyFont="1" applyFill="1" applyBorder="1" applyAlignment="1">
      <alignment horizontal="center" vertical="center"/>
    </xf>
    <xf numFmtId="0" fontId="8" fillId="0" borderId="2" xfId="0" applyFont="1" applyBorder="1" applyAlignment="1">
      <alignment horizontal="center" vertical="center"/>
    </xf>
    <xf numFmtId="0" fontId="16" fillId="0" borderId="2" xfId="0" applyFont="1" applyBorder="1" applyAlignment="1">
      <alignment horizontal="center" vertical="center"/>
    </xf>
    <xf numFmtId="0" fontId="2" fillId="10" borderId="2" xfId="0" applyFont="1" applyFill="1" applyBorder="1" applyAlignment="1" applyProtection="1">
      <alignment horizontal="center" vertical="center" wrapText="1"/>
      <protection locked="0"/>
    </xf>
    <xf numFmtId="0" fontId="2" fillId="0" borderId="10" xfId="0" applyFont="1" applyBorder="1" applyAlignment="1" applyProtection="1">
      <alignment horizontal="center" vertical="center"/>
      <protection locked="0"/>
    </xf>
    <xf numFmtId="1" fontId="7" fillId="0" borderId="6" xfId="0" applyNumberFormat="1" applyFont="1" applyBorder="1" applyAlignment="1">
      <alignment horizontal="center" vertical="center"/>
    </xf>
    <xf numFmtId="0" fontId="7" fillId="18" borderId="6" xfId="0" applyFont="1" applyFill="1" applyBorder="1" applyAlignment="1">
      <alignment horizontal="center" vertical="center"/>
    </xf>
    <xf numFmtId="0" fontId="2" fillId="11" borderId="6" xfId="0" applyFont="1" applyFill="1" applyBorder="1" applyAlignment="1">
      <alignment horizontal="center" vertical="center"/>
    </xf>
    <xf numFmtId="0" fontId="2" fillId="11" borderId="8" xfId="0" applyFont="1" applyFill="1" applyBorder="1" applyAlignment="1">
      <alignment horizontal="center" vertical="center"/>
    </xf>
    <xf numFmtId="3" fontId="2" fillId="0" borderId="6" xfId="0" applyNumberFormat="1" applyFont="1" applyBorder="1" applyAlignment="1">
      <alignment horizontal="center" vertical="center" wrapText="1"/>
    </xf>
    <xf numFmtId="0" fontId="2" fillId="30" borderId="2" xfId="0" applyFont="1" applyFill="1" applyBorder="1" applyAlignment="1">
      <alignment horizontal="center" vertical="center" wrapText="1"/>
    </xf>
    <xf numFmtId="0" fontId="2" fillId="11" borderId="6" xfId="0" applyFont="1" applyFill="1" applyBorder="1" applyAlignment="1">
      <alignment horizontal="left" vertical="center" wrapText="1"/>
    </xf>
    <xf numFmtId="0" fontId="2" fillId="10" borderId="6" xfId="0" applyFont="1" applyFill="1" applyBorder="1" applyAlignment="1">
      <alignment horizontal="center" vertical="center" wrapText="1"/>
    </xf>
    <xf numFmtId="0" fontId="2" fillId="9" borderId="3" xfId="0" applyFont="1" applyFill="1" applyBorder="1" applyAlignment="1">
      <alignment horizontal="center" vertical="center"/>
    </xf>
    <xf numFmtId="0" fontId="2" fillId="0" borderId="3" xfId="0" applyFont="1" applyBorder="1" applyAlignment="1">
      <alignment horizontal="center" vertical="center"/>
    </xf>
    <xf numFmtId="0" fontId="3" fillId="5" borderId="2" xfId="0" applyFont="1" applyFill="1" applyBorder="1" applyAlignment="1" applyProtection="1">
      <alignment horizontal="left" vertical="center" wrapText="1"/>
      <protection locked="0"/>
    </xf>
    <xf numFmtId="0" fontId="17" fillId="0" borderId="2" xfId="0" applyFont="1" applyBorder="1" applyAlignment="1">
      <alignment horizontal="left" vertical="center" wrapText="1"/>
    </xf>
    <xf numFmtId="0" fontId="3" fillId="24" borderId="2"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3" fillId="25" borderId="2" xfId="0" applyFont="1" applyFill="1" applyBorder="1" applyAlignment="1" applyProtection="1">
      <alignment horizontal="left" vertical="center" wrapText="1"/>
      <protection locked="0"/>
    </xf>
    <xf numFmtId="0" fontId="7" fillId="0" borderId="6" xfId="0" applyFont="1" applyBorder="1" applyAlignment="1">
      <alignment horizontal="left" vertical="center" wrapText="1"/>
    </xf>
    <xf numFmtId="0" fontId="2" fillId="8" borderId="2" xfId="0" applyFont="1" applyFill="1" applyBorder="1" applyAlignment="1" applyProtection="1">
      <alignment horizontal="left" vertical="center" wrapText="1"/>
      <protection locked="0"/>
    </xf>
    <xf numFmtId="0" fontId="2" fillId="9" borderId="2" xfId="0" applyFont="1" applyFill="1" applyBorder="1" applyAlignment="1" applyProtection="1">
      <alignment horizontal="left" vertical="center" wrapText="1"/>
      <protection locked="0"/>
    </xf>
    <xf numFmtId="3" fontId="2" fillId="8" borderId="2" xfId="0" applyNumberFormat="1" applyFont="1" applyFill="1" applyBorder="1" applyAlignment="1" applyProtection="1">
      <alignment horizontal="left" vertical="center" wrapText="1"/>
      <protection locked="0"/>
    </xf>
    <xf numFmtId="0" fontId="7" fillId="0" borderId="2" xfId="3" applyFont="1" applyFill="1" applyBorder="1" applyAlignment="1" applyProtection="1">
      <alignment horizontal="left" vertical="center" wrapText="1"/>
    </xf>
    <xf numFmtId="0" fontId="7" fillId="10" borderId="2" xfId="5" applyFont="1" applyFill="1" applyBorder="1" applyAlignment="1" applyProtection="1">
      <alignment horizontal="left" vertical="center" wrapText="1"/>
    </xf>
    <xf numFmtId="0" fontId="7" fillId="0" borderId="2" xfId="3" applyFont="1" applyFill="1" applyBorder="1" applyAlignment="1">
      <alignment horizontal="left" vertical="center" wrapText="1"/>
    </xf>
    <xf numFmtId="0" fontId="7" fillId="0" borderId="2" xfId="0" applyFont="1" applyBorder="1" applyAlignment="1">
      <alignment horizontal="left" vertical="center" wrapText="1"/>
    </xf>
    <xf numFmtId="0" fontId="7" fillId="10" borderId="2" xfId="0" applyFont="1" applyFill="1" applyBorder="1" applyAlignment="1">
      <alignment horizontal="left" vertical="center" wrapText="1"/>
    </xf>
    <xf numFmtId="0" fontId="7" fillId="0" borderId="2" xfId="6" applyFont="1" applyFill="1" applyBorder="1" applyAlignment="1">
      <alignment horizontal="left" vertical="center" wrapText="1"/>
    </xf>
    <xf numFmtId="0" fontId="7" fillId="0" borderId="2" xfId="5" applyFont="1" applyFill="1" applyBorder="1" applyAlignment="1" applyProtection="1">
      <alignment horizontal="left" vertical="center" wrapText="1"/>
    </xf>
    <xf numFmtId="0" fontId="9" fillId="0" borderId="2" xfId="0" applyFont="1" applyBorder="1" applyAlignment="1">
      <alignment horizontal="left" vertical="center" wrapText="1"/>
    </xf>
    <xf numFmtId="9" fontId="2" fillId="6" borderId="2" xfId="1" applyFont="1" applyFill="1" applyBorder="1" applyAlignment="1" applyProtection="1">
      <alignment horizontal="left" vertical="center" wrapText="1"/>
    </xf>
    <xf numFmtId="0" fontId="2" fillId="16" borderId="2" xfId="0" applyFont="1" applyFill="1" applyBorder="1" applyAlignment="1">
      <alignment horizontal="left" vertical="center" wrapText="1"/>
    </xf>
    <xf numFmtId="0" fontId="7" fillId="12" borderId="2" xfId="0" applyFont="1" applyFill="1" applyBorder="1" applyAlignment="1">
      <alignment horizontal="left" vertical="center" wrapText="1"/>
    </xf>
    <xf numFmtId="9" fontId="2" fillId="7" borderId="2" xfId="1" applyFont="1" applyFill="1" applyBorder="1" applyAlignment="1" applyProtection="1">
      <alignment horizontal="left" vertical="center" wrapText="1"/>
    </xf>
    <xf numFmtId="0" fontId="2" fillId="21" borderId="2" xfId="0" applyFont="1" applyFill="1" applyBorder="1" applyAlignment="1">
      <alignment horizontal="left" vertical="center" wrapText="1"/>
    </xf>
    <xf numFmtId="0" fontId="2" fillId="11" borderId="2" xfId="0" applyFont="1" applyFill="1" applyBorder="1" applyAlignment="1">
      <alignment horizontal="left" vertical="center" wrapText="1"/>
    </xf>
    <xf numFmtId="0" fontId="2" fillId="22" borderId="2" xfId="0" applyFont="1" applyFill="1" applyBorder="1" applyAlignment="1">
      <alignment horizontal="left" vertical="center" wrapText="1"/>
    </xf>
    <xf numFmtId="9" fontId="2" fillId="8" borderId="2" xfId="1" applyFont="1" applyFill="1" applyBorder="1" applyAlignment="1" applyProtection="1">
      <alignment horizontal="left" vertical="center" wrapText="1"/>
    </xf>
    <xf numFmtId="16" fontId="14" fillId="14" borderId="2" xfId="3" applyNumberFormat="1" applyFont="1" applyBorder="1" applyAlignment="1" applyProtection="1">
      <alignment horizontal="left" vertical="center" wrapText="1"/>
    </xf>
    <xf numFmtId="9" fontId="14" fillId="14" borderId="2" xfId="3" applyNumberFormat="1" applyFont="1" applyBorder="1" applyAlignment="1" applyProtection="1">
      <alignment horizontal="left" vertical="center" wrapText="1"/>
    </xf>
    <xf numFmtId="0" fontId="7" fillId="9" borderId="2" xfId="0" applyFont="1" applyFill="1" applyBorder="1" applyAlignment="1">
      <alignment horizontal="left" vertical="center" wrapText="1"/>
    </xf>
    <xf numFmtId="0" fontId="17" fillId="0" borderId="2" xfId="0" applyFont="1" applyBorder="1" applyAlignment="1" applyProtection="1">
      <alignment horizontal="left" vertical="center" wrapText="1"/>
      <protection locked="0"/>
    </xf>
    <xf numFmtId="0" fontId="13" fillId="19" borderId="2" xfId="5" applyFont="1" applyBorder="1" applyAlignment="1" applyProtection="1">
      <alignment horizontal="left" vertical="center" wrapText="1"/>
      <protection locked="0"/>
    </xf>
    <xf numFmtId="0" fontId="13" fillId="19" borderId="2" xfId="5" applyFont="1" applyBorder="1" applyAlignment="1">
      <alignment horizontal="left" vertical="center" wrapText="1"/>
    </xf>
    <xf numFmtId="0" fontId="14" fillId="0" borderId="2" xfId="3" applyFont="1" applyFill="1" applyBorder="1" applyAlignment="1" applyProtection="1">
      <alignment horizontal="left" vertical="center" wrapText="1"/>
    </xf>
    <xf numFmtId="0" fontId="14" fillId="14" borderId="2" xfId="3" applyFont="1" applyBorder="1" applyAlignment="1" applyProtection="1">
      <alignment horizontal="left" vertical="center" wrapText="1"/>
      <protection locked="0"/>
    </xf>
    <xf numFmtId="0" fontId="12" fillId="20" borderId="2" xfId="6" applyFont="1" applyBorder="1" applyAlignment="1" applyProtection="1">
      <alignment horizontal="left" vertical="center" wrapText="1"/>
      <protection locked="0"/>
    </xf>
    <xf numFmtId="0" fontId="14" fillId="14" borderId="2" xfId="3" applyFont="1" applyBorder="1" applyAlignment="1">
      <alignment horizontal="left" vertical="center" wrapText="1"/>
    </xf>
    <xf numFmtId="0" fontId="12" fillId="20" borderId="2" xfId="6" applyFont="1" applyBorder="1" applyAlignment="1">
      <alignment horizontal="left" vertical="center" wrapText="1"/>
    </xf>
    <xf numFmtId="0" fontId="16" fillId="0" borderId="2" xfId="0" applyFont="1" applyBorder="1" applyAlignment="1" applyProtection="1">
      <alignment horizontal="left" vertical="center" wrapText="1"/>
      <protection locked="0"/>
    </xf>
    <xf numFmtId="0" fontId="7" fillId="18" borderId="6" xfId="0" applyFont="1" applyFill="1" applyBorder="1" applyAlignment="1">
      <alignment horizontal="left" vertical="center" wrapText="1"/>
    </xf>
    <xf numFmtId="0" fontId="2" fillId="31" borderId="2" xfId="0" applyFont="1" applyFill="1" applyBorder="1" applyAlignment="1" applyProtection="1">
      <alignment horizontal="left" vertical="center" wrapText="1"/>
      <protection locked="0"/>
    </xf>
    <xf numFmtId="0" fontId="7" fillId="33" borderId="2" xfId="3"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9" fontId="2" fillId="10" borderId="2" xfId="1" applyFont="1" applyFill="1" applyBorder="1" applyAlignment="1" applyProtection="1">
      <alignment horizontal="center" vertical="center"/>
    </xf>
    <xf numFmtId="4" fontId="2" fillId="0" borderId="2" xfId="0" applyNumberFormat="1"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12" borderId="6" xfId="0" applyFont="1" applyFill="1" applyBorder="1" applyAlignment="1">
      <alignment horizontal="left" vertical="center" wrapText="1"/>
    </xf>
    <xf numFmtId="0" fontId="2" fillId="0" borderId="0" xfId="0" applyFont="1" applyAlignment="1">
      <alignment horizontal="left" vertical="center" wrapText="1"/>
    </xf>
    <xf numFmtId="3" fontId="2" fillId="0" borderId="0" xfId="0" applyNumberFormat="1" applyFont="1" applyAlignment="1">
      <alignment horizontal="center" vertical="center"/>
    </xf>
    <xf numFmtId="0" fontId="2" fillId="0" borderId="0" xfId="0" applyFont="1" applyAlignment="1" applyProtection="1">
      <alignment horizontal="left" vertical="center" wrapText="1"/>
      <protection locked="0"/>
    </xf>
    <xf numFmtId="0" fontId="13" fillId="19" borderId="0" xfId="5" applyFont="1" applyBorder="1" applyAlignment="1" applyProtection="1">
      <alignment horizontal="left" vertical="center" wrapText="1"/>
    </xf>
    <xf numFmtId="0" fontId="2" fillId="9" borderId="0" xfId="0" applyFont="1" applyFill="1" applyAlignment="1">
      <alignment horizontal="left" vertical="center" wrapText="1"/>
    </xf>
    <xf numFmtId="0" fontId="7" fillId="0" borderId="0" xfId="0" applyFont="1" applyAlignment="1">
      <alignment horizontal="left" vertical="center" wrapText="1"/>
    </xf>
    <xf numFmtId="0" fontId="14" fillId="14" borderId="3" xfId="3" applyFont="1" applyBorder="1" applyAlignment="1" applyProtection="1">
      <alignment horizontal="left" vertical="center" wrapText="1"/>
    </xf>
    <xf numFmtId="0" fontId="14" fillId="14" borderId="0" xfId="3" applyFont="1" applyBorder="1" applyAlignment="1" applyProtection="1">
      <alignment horizontal="left" vertical="center" wrapText="1"/>
    </xf>
    <xf numFmtId="0" fontId="2" fillId="11" borderId="3" xfId="0" applyFont="1" applyFill="1" applyBorder="1" applyAlignment="1">
      <alignment horizontal="center" vertical="center"/>
    </xf>
    <xf numFmtId="0" fontId="2" fillId="9" borderId="8" xfId="0" applyFont="1" applyFill="1" applyBorder="1" applyAlignment="1" applyProtection="1">
      <alignment horizontal="center" vertical="center"/>
      <protection locked="0"/>
    </xf>
    <xf numFmtId="0" fontId="7" fillId="0" borderId="3" xfId="0" applyFont="1" applyBorder="1" applyAlignment="1">
      <alignment horizontal="center" vertical="center"/>
    </xf>
    <xf numFmtId="4" fontId="2" fillId="0" borderId="3" xfId="0" applyNumberFormat="1" applyFont="1" applyBorder="1" applyAlignment="1">
      <alignment horizontal="center" vertical="center"/>
    </xf>
    <xf numFmtId="0" fontId="2" fillId="0" borderId="8" xfId="0" applyFont="1" applyBorder="1" applyAlignment="1" applyProtection="1">
      <alignment horizontal="center" vertical="center"/>
      <protection locked="0"/>
    </xf>
    <xf numFmtId="0" fontId="2" fillId="0" borderId="8" xfId="2" applyFont="1" applyBorder="1" applyAlignment="1">
      <alignment horizontal="center" vertical="center"/>
    </xf>
    <xf numFmtId="3" fontId="2" fillId="0" borderId="8" xfId="2" applyNumberFormat="1" applyFont="1" applyBorder="1" applyAlignment="1">
      <alignment horizontal="center" vertical="center"/>
    </xf>
    <xf numFmtId="4" fontId="2" fillId="0" borderId="0" xfId="0" applyNumberFormat="1" applyFont="1" applyAlignment="1">
      <alignment horizontal="center" vertical="center"/>
    </xf>
    <xf numFmtId="3" fontId="2" fillId="0" borderId="3" xfId="0" applyNumberFormat="1" applyFont="1" applyBorder="1" applyAlignment="1">
      <alignment horizontal="center" vertical="center"/>
    </xf>
    <xf numFmtId="0" fontId="2" fillId="10" borderId="8" xfId="0" applyFont="1" applyFill="1" applyBorder="1" applyAlignment="1">
      <alignment horizontal="center" vertical="center"/>
    </xf>
    <xf numFmtId="4" fontId="2" fillId="0" borderId="8" xfId="0" applyNumberFormat="1" applyFont="1" applyBorder="1" applyAlignment="1">
      <alignment horizontal="center" vertical="center"/>
    </xf>
    <xf numFmtId="0" fontId="2" fillId="9" borderId="8" xfId="0" applyFont="1" applyFill="1" applyBorder="1" applyAlignment="1">
      <alignment horizontal="center" vertical="center"/>
    </xf>
    <xf numFmtId="0" fontId="2" fillId="9" borderId="6" xfId="0" applyFont="1" applyFill="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9" borderId="6" xfId="0" applyFont="1" applyFill="1" applyBorder="1" applyAlignment="1">
      <alignment horizontal="center" vertical="center"/>
    </xf>
    <xf numFmtId="3" fontId="2" fillId="9" borderId="6" xfId="0" applyNumberFormat="1" applyFont="1" applyFill="1" applyBorder="1" applyAlignment="1">
      <alignment horizontal="center" vertical="center"/>
    </xf>
    <xf numFmtId="0" fontId="2" fillId="0" borderId="6" xfId="2" applyFont="1" applyBorder="1" applyAlignment="1">
      <alignment horizontal="center" vertical="center"/>
    </xf>
    <xf numFmtId="0" fontId="2" fillId="9" borderId="6" xfId="0" applyFont="1" applyFill="1" applyBorder="1" applyAlignment="1">
      <alignment horizontal="left" vertical="center" wrapText="1"/>
    </xf>
    <xf numFmtId="0" fontId="14" fillId="14" borderId="6" xfId="3" applyFont="1" applyBorder="1" applyAlignment="1" applyProtection="1">
      <alignment horizontal="left" vertical="center" wrapText="1"/>
      <protection locked="0"/>
    </xf>
    <xf numFmtId="9" fontId="2" fillId="0" borderId="2" xfId="0" applyNumberFormat="1" applyFont="1" applyBorder="1" applyAlignment="1">
      <alignment horizontal="left" vertical="center" wrapText="1"/>
    </xf>
    <xf numFmtId="0" fontId="13" fillId="19" borderId="0" xfId="5" applyFont="1" applyBorder="1" applyAlignment="1" applyProtection="1">
      <alignment horizontal="left" vertical="center" wrapText="1"/>
      <protection locked="0"/>
    </xf>
    <xf numFmtId="0" fontId="7" fillId="18" borderId="2" xfId="0" applyFont="1" applyFill="1" applyBorder="1" applyAlignment="1">
      <alignment horizontal="center" vertical="center"/>
    </xf>
    <xf numFmtId="0" fontId="18" fillId="0" borderId="2" xfId="0" applyFont="1" applyBorder="1" applyAlignment="1">
      <alignment horizontal="center" vertical="center"/>
    </xf>
    <xf numFmtId="0" fontId="2" fillId="17" borderId="2" xfId="0" applyFont="1" applyFill="1" applyBorder="1" applyAlignment="1">
      <alignment horizontal="center" vertical="center"/>
    </xf>
    <xf numFmtId="3" fontId="2" fillId="0" borderId="6" xfId="0" applyNumberFormat="1" applyFont="1" applyBorder="1" applyAlignment="1" applyProtection="1">
      <alignment horizontal="center" vertical="center"/>
      <protection locked="0"/>
    </xf>
    <xf numFmtId="0" fontId="18" fillId="32" borderId="2" xfId="0" applyFont="1" applyFill="1" applyBorder="1" applyAlignment="1">
      <alignment horizontal="center" vertical="center"/>
    </xf>
    <xf numFmtId="0" fontId="18" fillId="11" borderId="2" xfId="0" applyFont="1" applyFill="1" applyBorder="1" applyAlignment="1">
      <alignment horizontal="center" vertical="center"/>
    </xf>
    <xf numFmtId="3" fontId="2" fillId="0" borderId="3"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10" borderId="2" xfId="0" applyFont="1" applyFill="1" applyBorder="1" applyAlignment="1" applyProtection="1">
      <alignment horizontal="center" vertical="center"/>
      <protection locked="0"/>
    </xf>
    <xf numFmtId="1" fontId="7" fillId="0" borderId="2" xfId="0" applyNumberFormat="1" applyFont="1" applyBorder="1" applyAlignment="1">
      <alignment horizontal="center" vertical="center"/>
    </xf>
    <xf numFmtId="0" fontId="2" fillId="0" borderId="6" xfId="2" applyFont="1" applyBorder="1" applyAlignment="1">
      <alignment horizontal="center" vertical="center" wrapText="1"/>
    </xf>
    <xf numFmtId="0" fontId="7" fillId="18" borderId="2" xfId="0" applyFont="1" applyFill="1" applyBorder="1" applyAlignment="1">
      <alignment horizontal="left" vertical="center" wrapText="1"/>
    </xf>
    <xf numFmtId="0" fontId="18" fillId="0" borderId="2" xfId="0" applyFont="1" applyBorder="1" applyAlignment="1">
      <alignment horizontal="left" vertical="center"/>
    </xf>
    <xf numFmtId="0" fontId="9" fillId="17" borderId="2" xfId="0" applyFont="1" applyFill="1" applyBorder="1" applyAlignment="1">
      <alignment horizontal="left" vertical="center" wrapText="1"/>
    </xf>
    <xf numFmtId="0" fontId="18" fillId="0" borderId="2" xfId="0" applyFont="1" applyBorder="1" applyAlignment="1">
      <alignment vertical="center"/>
    </xf>
    <xf numFmtId="0" fontId="2" fillId="8" borderId="6" xfId="0" applyFont="1" applyFill="1" applyBorder="1" applyAlignment="1" applyProtection="1">
      <alignment horizontal="left" vertical="center" wrapText="1"/>
      <protection locked="0"/>
    </xf>
    <xf numFmtId="0" fontId="18" fillId="0" borderId="2" xfId="0" applyFont="1" applyBorder="1" applyAlignment="1">
      <alignment vertical="center" wrapText="1"/>
    </xf>
    <xf numFmtId="0" fontId="18" fillId="11" borderId="2" xfId="0" applyFont="1" applyFill="1" applyBorder="1" applyAlignment="1">
      <alignment vertical="center"/>
    </xf>
    <xf numFmtId="0" fontId="2" fillId="8" borderId="9" xfId="0" applyFont="1" applyFill="1" applyBorder="1" applyAlignment="1" applyProtection="1">
      <alignment horizontal="left" vertical="center" wrapText="1"/>
      <protection locked="0"/>
    </xf>
    <xf numFmtId="0" fontId="2" fillId="9" borderId="6" xfId="0" applyFont="1" applyFill="1" applyBorder="1" applyAlignment="1" applyProtection="1">
      <alignment horizontal="left" vertical="center" wrapText="1"/>
      <protection locked="0"/>
    </xf>
    <xf numFmtId="0" fontId="9" fillId="0" borderId="6" xfId="0" applyFont="1" applyBorder="1" applyAlignment="1">
      <alignment horizontal="left" vertical="center" wrapText="1"/>
    </xf>
    <xf numFmtId="0" fontId="2" fillId="9" borderId="9" xfId="0" applyFont="1" applyFill="1" applyBorder="1" applyAlignment="1">
      <alignment horizontal="left" vertical="center" wrapText="1"/>
    </xf>
    <xf numFmtId="1" fontId="2" fillId="0" borderId="2" xfId="1" applyNumberFormat="1" applyFont="1" applyBorder="1" applyAlignment="1" applyProtection="1">
      <alignment horizontal="center" vertical="center"/>
      <protection locked="0"/>
    </xf>
    <xf numFmtId="167" fontId="2" fillId="0" borderId="2" xfId="1" applyNumberFormat="1" applyFont="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left" vertical="center"/>
      <protection locked="0"/>
    </xf>
    <xf numFmtId="0" fontId="3" fillId="4" borderId="2" xfId="0" applyFont="1" applyFill="1" applyBorder="1" applyAlignment="1" applyProtection="1">
      <alignment horizontal="center" vertical="center" wrapText="1"/>
      <protection locked="0"/>
    </xf>
    <xf numFmtId="0" fontId="3" fillId="34" borderId="2" xfId="0" applyFont="1" applyFill="1" applyBorder="1" applyAlignment="1" applyProtection="1">
      <alignment horizontal="left" vertical="center" wrapText="1"/>
      <protection locked="0"/>
    </xf>
    <xf numFmtId="0" fontId="14" fillId="0" borderId="0" xfId="3" applyFont="1" applyFill="1" applyBorder="1" applyAlignment="1" applyProtection="1">
      <alignment horizontal="left" vertical="center" wrapText="1"/>
    </xf>
    <xf numFmtId="0" fontId="14" fillId="0" borderId="2" xfId="3" applyFont="1" applyFill="1" applyBorder="1" applyAlignment="1">
      <alignment horizontal="left" vertical="center" wrapText="1"/>
    </xf>
    <xf numFmtId="3" fontId="2" fillId="0" borderId="2" xfId="0" applyNumberFormat="1" applyFont="1" applyBorder="1" applyAlignment="1" applyProtection="1">
      <alignment horizontal="left" vertical="center" wrapText="1"/>
      <protection locked="0"/>
    </xf>
    <xf numFmtId="0" fontId="9" fillId="0" borderId="0" xfId="0" applyFont="1" applyAlignment="1">
      <alignment horizontal="left" vertical="center" wrapText="1"/>
    </xf>
    <xf numFmtId="0" fontId="13" fillId="0" borderId="2" xfId="5" applyFont="1" applyFill="1" applyBorder="1" applyAlignment="1" applyProtection="1">
      <alignment horizontal="left" vertical="center" wrapText="1"/>
      <protection locked="0"/>
    </xf>
    <xf numFmtId="0" fontId="7" fillId="0" borderId="2" xfId="5" applyFont="1" applyFill="1" applyBorder="1" applyAlignment="1" applyProtection="1">
      <alignment horizontal="center" vertical="center"/>
    </xf>
    <xf numFmtId="0" fontId="7" fillId="0" borderId="2" xfId="0" applyFont="1" applyBorder="1" applyAlignment="1" applyProtection="1">
      <alignment horizontal="left" vertical="center" wrapText="1"/>
      <protection locked="0"/>
    </xf>
    <xf numFmtId="9" fontId="7" fillId="0" borderId="2" xfId="0" applyNumberFormat="1" applyFont="1" applyBorder="1" applyAlignment="1">
      <alignment horizontal="center" vertical="center"/>
    </xf>
    <xf numFmtId="0" fontId="0" fillId="0" borderId="0" xfId="0" applyAlignment="1">
      <alignment horizontal="center"/>
    </xf>
    <xf numFmtId="9" fontId="7" fillId="0" borderId="7" xfId="0" applyNumberFormat="1" applyFont="1" applyBorder="1" applyAlignment="1">
      <alignment horizontal="center" vertical="center"/>
    </xf>
    <xf numFmtId="0" fontId="3" fillId="35" borderId="2" xfId="0" applyFont="1" applyFill="1" applyBorder="1" applyAlignment="1" applyProtection="1">
      <alignment horizontal="left" vertical="center" wrapText="1"/>
      <protection locked="0"/>
    </xf>
    <xf numFmtId="0" fontId="2" fillId="36" borderId="2" xfId="0" applyFont="1" applyFill="1" applyBorder="1" applyAlignment="1">
      <alignment horizontal="center" vertical="center" wrapText="1"/>
    </xf>
    <xf numFmtId="0" fontId="2" fillId="36" borderId="2" xfId="0" applyFont="1" applyFill="1" applyBorder="1" applyAlignment="1">
      <alignment horizontal="left" vertical="center" wrapText="1"/>
    </xf>
    <xf numFmtId="0" fontId="2" fillId="36" borderId="2" xfId="0" applyFont="1" applyFill="1" applyBorder="1" applyAlignment="1" applyProtection="1">
      <alignment horizontal="center" vertical="center" wrapText="1"/>
      <protection locked="0"/>
    </xf>
    <xf numFmtId="0" fontId="7" fillId="36" borderId="2" xfId="0" applyFont="1" applyFill="1" applyBorder="1" applyAlignment="1">
      <alignment horizontal="left" vertical="center" wrapText="1"/>
    </xf>
    <xf numFmtId="0" fontId="2" fillId="36" borderId="2" xfId="0" applyFont="1" applyFill="1" applyBorder="1" applyAlignment="1" applyProtection="1">
      <alignment horizontal="left" vertical="center" wrapText="1"/>
      <protection locked="0"/>
    </xf>
    <xf numFmtId="0" fontId="2" fillId="36" borderId="2"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wrapText="1"/>
      <protection locked="0"/>
    </xf>
    <xf numFmtId="0" fontId="2" fillId="36" borderId="3" xfId="0" applyFont="1" applyFill="1" applyBorder="1" applyAlignment="1" applyProtection="1">
      <alignment horizontal="center" vertical="center"/>
      <protection locked="0"/>
    </xf>
    <xf numFmtId="0" fontId="2" fillId="36" borderId="2" xfId="0" applyFont="1" applyFill="1" applyBorder="1" applyAlignment="1">
      <alignment horizontal="center" vertical="center"/>
    </xf>
    <xf numFmtId="0" fontId="2" fillId="36" borderId="3" xfId="0" applyFont="1" applyFill="1" applyBorder="1" applyAlignment="1">
      <alignment horizontal="center" vertical="center"/>
    </xf>
    <xf numFmtId="0" fontId="9" fillId="36" borderId="2" xfId="0" applyFont="1" applyFill="1" applyBorder="1" applyAlignment="1">
      <alignment horizontal="left" vertical="center" wrapText="1"/>
    </xf>
    <xf numFmtId="0" fontId="2" fillId="36" borderId="2" xfId="0" applyFont="1" applyFill="1" applyBorder="1" applyAlignment="1">
      <alignment horizontal="left" vertical="center"/>
    </xf>
    <xf numFmtId="0" fontId="7" fillId="36" borderId="2" xfId="0" applyFont="1" applyFill="1" applyBorder="1" applyAlignment="1">
      <alignment horizontal="center" vertical="center"/>
    </xf>
    <xf numFmtId="0" fontId="7" fillId="0" borderId="2" xfId="6" applyFont="1" applyFill="1" applyBorder="1" applyAlignment="1" applyProtection="1">
      <alignment horizontal="center" vertical="center"/>
    </xf>
    <xf numFmtId="0" fontId="3" fillId="37" borderId="2" xfId="0" applyFont="1" applyFill="1" applyBorder="1" applyAlignment="1" applyProtection="1">
      <alignment horizontal="left" vertical="center" wrapText="1"/>
      <protection locked="0"/>
    </xf>
    <xf numFmtId="0" fontId="2" fillId="37" borderId="2" xfId="0" applyFont="1" applyFill="1" applyBorder="1" applyAlignment="1" applyProtection="1">
      <alignment horizontal="left" vertical="center" wrapText="1"/>
      <protection locked="0"/>
    </xf>
    <xf numFmtId="0" fontId="2" fillId="37" borderId="2" xfId="0" applyFont="1" applyFill="1" applyBorder="1" applyAlignment="1">
      <alignment horizontal="left" vertical="center" wrapText="1"/>
    </xf>
    <xf numFmtId="9" fontId="7" fillId="37" borderId="7" xfId="0" applyNumberFormat="1" applyFont="1" applyFill="1" applyBorder="1" applyAlignment="1">
      <alignment horizontal="center" vertical="center"/>
    </xf>
    <xf numFmtId="0" fontId="2" fillId="38" borderId="2" xfId="0" applyFont="1" applyFill="1" applyBorder="1" applyAlignment="1">
      <alignment horizontal="center" vertical="center" wrapText="1"/>
    </xf>
    <xf numFmtId="0" fontId="2" fillId="38" borderId="2" xfId="0" applyFont="1" applyFill="1" applyBorder="1" applyAlignment="1" applyProtection="1">
      <alignment horizontal="center" vertical="center" wrapText="1"/>
      <protection locked="0"/>
    </xf>
    <xf numFmtId="0" fontId="2" fillId="38" borderId="2" xfId="0" applyFont="1" applyFill="1" applyBorder="1" applyAlignment="1">
      <alignment horizontal="left" vertical="center" wrapText="1"/>
    </xf>
    <xf numFmtId="9" fontId="7" fillId="0" borderId="0" xfId="0" applyNumberFormat="1" applyFont="1" applyAlignment="1">
      <alignment horizontal="center" vertical="center"/>
    </xf>
    <xf numFmtId="0" fontId="3" fillId="30" borderId="2" xfId="0" applyFont="1" applyFill="1" applyBorder="1" applyAlignment="1" applyProtection="1">
      <alignment horizontal="left" vertical="center" wrapText="1"/>
      <protection locked="0"/>
    </xf>
    <xf numFmtId="0" fontId="2" fillId="33" borderId="2" xfId="0" applyFont="1" applyFill="1" applyBorder="1" applyAlignment="1">
      <alignment horizontal="left" vertical="center" wrapText="1"/>
    </xf>
    <xf numFmtId="1" fontId="7" fillId="0" borderId="0" xfId="0" applyNumberFormat="1" applyFont="1" applyAlignment="1">
      <alignment horizontal="center" vertical="center"/>
    </xf>
    <xf numFmtId="0" fontId="3" fillId="30" borderId="2" xfId="0" applyFont="1" applyFill="1" applyBorder="1" applyAlignment="1" applyProtection="1">
      <alignment horizontal="center" vertical="center" wrapText="1"/>
      <protection locked="0"/>
    </xf>
    <xf numFmtId="0" fontId="2" fillId="39" borderId="2" xfId="0" applyFont="1" applyFill="1" applyBorder="1" applyAlignment="1">
      <alignment horizontal="center" vertical="center" wrapText="1"/>
    </xf>
    <xf numFmtId="0" fontId="2" fillId="0" borderId="2" xfId="0" applyNumberFormat="1" applyFont="1" applyBorder="1" applyAlignment="1" applyProtection="1">
      <alignment horizontal="center" vertical="center" wrapText="1"/>
      <protection locked="0"/>
    </xf>
    <xf numFmtId="0" fontId="3" fillId="40" borderId="2" xfId="0" applyFont="1" applyFill="1" applyBorder="1" applyAlignment="1" applyProtection="1">
      <alignment horizontal="left" vertical="center" wrapText="1"/>
      <protection locked="0"/>
    </xf>
    <xf numFmtId="0" fontId="2" fillId="33" borderId="2" xfId="0" applyFont="1" applyFill="1" applyBorder="1" applyAlignment="1" applyProtection="1">
      <alignment horizontal="center" vertical="center" wrapText="1"/>
      <protection locked="0"/>
    </xf>
    <xf numFmtId="0" fontId="7" fillId="0" borderId="0" xfId="0" applyNumberFormat="1" applyFont="1" applyAlignment="1">
      <alignment horizontal="center" vertical="center"/>
    </xf>
    <xf numFmtId="0" fontId="2" fillId="29" borderId="2" xfId="0" applyFont="1" applyFill="1" applyBorder="1" applyAlignment="1" applyProtection="1">
      <alignment horizontal="center" vertical="center" wrapText="1"/>
      <protection locked="0"/>
    </xf>
    <xf numFmtId="0" fontId="2" fillId="29" borderId="2"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center" vertical="center" wrapText="1"/>
      <protection locked="0"/>
    </xf>
    <xf numFmtId="0" fontId="2" fillId="0" borderId="2" xfId="0" applyFont="1" applyFill="1" applyBorder="1" applyAlignment="1">
      <alignment horizontal="center" vertical="center" wrapText="1"/>
    </xf>
    <xf numFmtId="0" fontId="2" fillId="0" borderId="2" xfId="0" applyFont="1" applyFill="1" applyBorder="1" applyAlignment="1" applyProtection="1">
      <alignment horizontal="left" vertical="center" wrapText="1"/>
      <protection locked="0"/>
    </xf>
    <xf numFmtId="0" fontId="3" fillId="25" borderId="4" xfId="0" applyFont="1" applyFill="1" applyBorder="1" applyAlignment="1" applyProtection="1">
      <alignment horizontal="center" vertical="center"/>
      <protection locked="0"/>
    </xf>
    <xf numFmtId="0" fontId="3" fillId="25" borderId="5" xfId="0" applyFont="1" applyFill="1" applyBorder="1" applyAlignment="1" applyProtection="1">
      <alignment horizontal="center" vertical="center"/>
      <protection locked="0"/>
    </xf>
    <xf numFmtId="0" fontId="3" fillId="34" borderId="4" xfId="0" applyFont="1" applyFill="1" applyBorder="1" applyAlignment="1" applyProtection="1">
      <alignment horizontal="center" vertical="center"/>
      <protection locked="0"/>
    </xf>
    <xf numFmtId="0" fontId="3" fillId="34" borderId="5" xfId="0" applyFont="1" applyFill="1" applyBorder="1" applyAlignment="1" applyProtection="1">
      <alignment horizontal="center" vertical="center"/>
      <protection locked="0"/>
    </xf>
    <xf numFmtId="0" fontId="3" fillId="34" borderId="3" xfId="0" applyFont="1" applyFill="1" applyBorder="1" applyAlignment="1" applyProtection="1">
      <alignment horizontal="center" vertical="center"/>
      <protection locked="0"/>
    </xf>
    <xf numFmtId="0" fontId="3" fillId="23" borderId="4" xfId="0" applyFont="1" applyFill="1" applyBorder="1" applyAlignment="1">
      <alignment horizontal="center" vertical="center"/>
    </xf>
    <xf numFmtId="0" fontId="3" fillId="23" borderId="5" xfId="0" applyFont="1" applyFill="1" applyBorder="1" applyAlignment="1">
      <alignment horizontal="center" vertical="center"/>
    </xf>
    <xf numFmtId="0" fontId="3" fillId="23" borderId="3" xfId="0" applyFont="1" applyFill="1" applyBorder="1" applyAlignment="1">
      <alignment horizontal="center" vertical="center"/>
    </xf>
    <xf numFmtId="0" fontId="3" fillId="24" borderId="4" xfId="0" applyFont="1" applyFill="1" applyBorder="1" applyAlignment="1" applyProtection="1">
      <alignment horizontal="center" vertical="center"/>
      <protection locked="0"/>
    </xf>
    <xf numFmtId="0" fontId="3" fillId="24" borderId="5" xfId="0" applyFont="1" applyFill="1" applyBorder="1" applyAlignment="1" applyProtection="1">
      <alignment horizontal="center" vertical="center"/>
      <protection locked="0"/>
    </xf>
    <xf numFmtId="0" fontId="3" fillId="24"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25" borderId="3" xfId="0" applyFont="1" applyFill="1" applyBorder="1" applyAlignment="1" applyProtection="1">
      <alignment horizontal="center" vertical="center"/>
      <protection locked="0"/>
    </xf>
    <xf numFmtId="0" fontId="3" fillId="35" borderId="4" xfId="0" applyFont="1" applyFill="1" applyBorder="1" applyAlignment="1" applyProtection="1">
      <alignment horizontal="center" vertical="center"/>
      <protection locked="0"/>
    </xf>
    <xf numFmtId="0" fontId="3" fillId="35" borderId="5" xfId="0" applyFont="1" applyFill="1" applyBorder="1" applyAlignment="1" applyProtection="1">
      <alignment horizontal="center" vertical="center"/>
      <protection locked="0"/>
    </xf>
    <xf numFmtId="0" fontId="3" fillId="35" borderId="3" xfId="0" applyFont="1" applyFill="1" applyBorder="1" applyAlignment="1" applyProtection="1">
      <alignment horizontal="center" vertical="center"/>
      <protection locked="0"/>
    </xf>
    <xf numFmtId="0" fontId="3" fillId="28" borderId="2" xfId="0" applyFont="1" applyFill="1" applyBorder="1" applyAlignment="1">
      <alignment horizontal="center" vertical="center"/>
    </xf>
    <xf numFmtId="0" fontId="3" fillId="37" borderId="4" xfId="0" applyFont="1" applyFill="1" applyBorder="1" applyAlignment="1" applyProtection="1">
      <alignment horizontal="center" vertical="center"/>
      <protection locked="0"/>
    </xf>
    <xf numFmtId="0" fontId="3" fillId="37" borderId="5" xfId="0" applyFont="1" applyFill="1" applyBorder="1" applyAlignment="1" applyProtection="1">
      <alignment horizontal="center" vertical="center"/>
      <protection locked="0"/>
    </xf>
    <xf numFmtId="0" fontId="3" fillId="37" borderId="3" xfId="0" applyFont="1" applyFill="1" applyBorder="1" applyAlignment="1" applyProtection="1">
      <alignment horizontal="center" vertical="center"/>
      <protection locked="0"/>
    </xf>
    <xf numFmtId="0" fontId="3" fillId="30" borderId="4" xfId="0" applyFont="1" applyFill="1" applyBorder="1" applyAlignment="1" applyProtection="1">
      <alignment horizontal="center" vertical="center"/>
      <protection locked="0"/>
    </xf>
    <xf numFmtId="0" fontId="3" fillId="30" borderId="5" xfId="0" applyFont="1" applyFill="1" applyBorder="1" applyAlignment="1" applyProtection="1">
      <alignment horizontal="center" vertical="center"/>
      <protection locked="0"/>
    </xf>
    <xf numFmtId="0" fontId="3" fillId="30" borderId="3" xfId="0" applyFont="1" applyFill="1" applyBorder="1" applyAlignment="1" applyProtection="1">
      <alignment horizontal="center" vertical="center"/>
      <protection locked="0"/>
    </xf>
    <xf numFmtId="0" fontId="3" fillId="40" borderId="4" xfId="0" applyFont="1" applyFill="1" applyBorder="1" applyAlignment="1" applyProtection="1">
      <alignment horizontal="center" vertical="center"/>
      <protection locked="0"/>
    </xf>
    <xf numFmtId="0" fontId="3" fillId="40" borderId="5" xfId="0" applyFont="1" applyFill="1" applyBorder="1" applyAlignment="1" applyProtection="1">
      <alignment horizontal="center" vertical="center"/>
      <protection locked="0"/>
    </xf>
    <xf numFmtId="0" fontId="3" fillId="40" borderId="3"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2" xfId="0" applyFont="1" applyBorder="1" applyAlignment="1">
      <alignment horizontal="center" vertical="center" wrapText="1"/>
    </xf>
    <xf numFmtId="0" fontId="3" fillId="2"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3" xfId="0" applyFont="1" applyFill="1" applyBorder="1" applyAlignment="1">
      <alignment horizontal="center" vertical="center"/>
    </xf>
  </cellXfs>
  <cellStyles count="15">
    <cellStyle name="Bueno" xfId="3" builtinId="26"/>
    <cellStyle name="Incorrecto" xfId="5" builtinId="27"/>
    <cellStyle name="Millares" xfId="14" builtinId="3"/>
    <cellStyle name="Moneda 2" xfId="9"/>
    <cellStyle name="Moneda 2 2" xfId="11"/>
    <cellStyle name="Moneda 2 2 2" xfId="13"/>
    <cellStyle name="Moneda 2 3" xfId="12"/>
    <cellStyle name="Neutral" xfId="6" builtinId="28"/>
    <cellStyle name="Normal" xfId="0" builtinId="0"/>
    <cellStyle name="Normal 2" xfId="4"/>
    <cellStyle name="Normal 3" xfId="8"/>
    <cellStyle name="Normal 3 2" xfId="10"/>
    <cellStyle name="Normal 7" xfId="2"/>
    <cellStyle name="Porcentaje" xfId="1" builtinId="5"/>
    <cellStyle name="Porcentaje 2" xfId="7"/>
  </cellStyles>
  <dxfs count="11">
    <dxf>
      <font>
        <color auto="1"/>
      </font>
      <fill>
        <patternFill>
          <fgColor rgb="FF92D050"/>
          <bgColor rgb="FF92D050"/>
        </patternFill>
      </fill>
    </dxf>
    <dxf>
      <fill>
        <patternFill>
          <fgColor rgb="FFFFC000"/>
          <bgColor rgb="FFFFC000"/>
        </patternFill>
      </fill>
    </dxf>
    <dxf>
      <fill>
        <patternFill>
          <fgColor rgb="FFFF0000"/>
          <bgColor rgb="FFFF0000"/>
        </patternFill>
      </fill>
    </dxf>
    <dxf>
      <fill>
        <patternFill>
          <fgColor theme="0" tint="-0.14993743705557422"/>
          <bgColor theme="0" tint="-0.14996795556505021"/>
        </patternFill>
      </fill>
    </dxf>
    <dxf>
      <fill>
        <patternFill>
          <bgColor theme="0" tint="-0.1499679555650502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9999"/>
        </patternFill>
      </fill>
    </dxf>
    <dxf>
      <fill>
        <patternFill>
          <bgColor rgb="FFFF9999"/>
        </patternFill>
      </fill>
    </dxf>
  </dxfs>
  <tableStyles count="0" defaultTableStyle="TableStyleMedium2" defaultPivotStyle="PivotStyleLight16"/>
  <colors>
    <mruColors>
      <color rgb="FFF28AF4"/>
      <color rgb="FFAAE4E1"/>
      <color rgb="FFF49A9A"/>
      <color rgb="FFF06276"/>
      <color rgb="FFFACECE"/>
      <color rgb="FF73D3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V671"/>
  <sheetViews>
    <sheetView tabSelected="1" topLeftCell="AF1" zoomScale="82" zoomScaleNormal="82" workbookViewId="0">
      <pane ySplit="3" topLeftCell="A4" activePane="bottomLeft" state="frozen"/>
      <selection pane="bottomLeft" activeCell="AO2" sqref="AO2:AQ2"/>
    </sheetView>
  </sheetViews>
  <sheetFormatPr baseColWidth="10" defaultColWidth="10.7109375" defaultRowHeight="30" customHeight="1" x14ac:dyDescent="0.25"/>
  <cols>
    <col min="1" max="1" width="10.85546875" style="7" bestFit="1" customWidth="1"/>
    <col min="2" max="2" width="10.7109375" style="7"/>
    <col min="3" max="3" width="15.85546875" style="7" customWidth="1"/>
    <col min="4" max="4" width="10.7109375" style="7" customWidth="1"/>
    <col min="5" max="5" width="73.28515625" style="47" customWidth="1"/>
    <col min="6" max="6" width="26.85546875" style="7" customWidth="1"/>
    <col min="7" max="7" width="40.28515625" style="7" customWidth="1"/>
    <col min="8" max="8" width="8" style="7" customWidth="1"/>
    <col min="9" max="9" width="5.5703125" style="7" customWidth="1"/>
    <col min="10" max="10" width="12.5703125" style="47" customWidth="1"/>
    <col min="11" max="11" width="6.85546875" style="7" customWidth="1"/>
    <col min="12" max="12" width="8.7109375" style="7" customWidth="1"/>
    <col min="13" max="13" width="16" style="47" customWidth="1"/>
    <col min="14" max="14" width="8.42578125" style="7" customWidth="1"/>
    <col min="15" max="15" width="7.42578125" style="7" customWidth="1"/>
    <col min="16" max="16" width="13" style="47" customWidth="1"/>
    <col min="17" max="17" width="10.85546875" style="7" customWidth="1"/>
    <col min="18" max="18" width="8.5703125" style="7" customWidth="1"/>
    <col min="19" max="19" width="13.42578125" style="47" customWidth="1"/>
    <col min="20" max="20" width="9" style="3" customWidth="1"/>
    <col min="21" max="21" width="8.7109375" style="3" customWidth="1"/>
    <col min="22" max="22" width="17.42578125" style="108" customWidth="1"/>
    <col min="23" max="23" width="9.7109375" style="3" customWidth="1"/>
    <col min="24" max="24" width="13.85546875" style="3" customWidth="1"/>
    <col min="25" max="25" width="30.28515625" style="108" customWidth="1"/>
    <col min="26" max="26" width="9.85546875" style="108" customWidth="1"/>
    <col min="27" max="27" width="10.140625" style="108" customWidth="1"/>
    <col min="28" max="30" width="14.28515625" style="108" customWidth="1"/>
    <col min="31" max="31" width="18.5703125" style="108" customWidth="1"/>
    <col min="32" max="43" width="14.28515625" style="108" customWidth="1"/>
    <col min="44" max="44" width="21.28515625" style="7" customWidth="1"/>
    <col min="45" max="45" width="30.85546875" style="7" customWidth="1"/>
    <col min="46" max="46" width="17.5703125" style="7" customWidth="1"/>
    <col min="47" max="47" width="18.7109375" style="7" customWidth="1"/>
    <col min="48" max="48" width="43" style="7" customWidth="1"/>
    <col min="49" max="16384" width="10.7109375" style="3"/>
  </cols>
  <sheetData>
    <row r="1" spans="1:48" s="1" customFormat="1" ht="30" customHeight="1" x14ac:dyDescent="0.25">
      <c r="A1" s="282" t="s">
        <v>0</v>
      </c>
      <c r="B1" s="282"/>
      <c r="C1" s="282"/>
      <c r="D1" s="282"/>
      <c r="E1" s="283"/>
      <c r="F1" s="282"/>
      <c r="G1" s="282"/>
      <c r="H1" s="282"/>
      <c r="I1" s="282"/>
      <c r="J1" s="282"/>
      <c r="K1" s="282"/>
      <c r="L1" s="282"/>
      <c r="M1" s="282"/>
      <c r="N1" s="282"/>
      <c r="O1" s="282"/>
      <c r="P1" s="282"/>
      <c r="Q1" s="5"/>
      <c r="R1" s="5"/>
      <c r="S1" s="106"/>
      <c r="T1" s="38"/>
      <c r="U1" s="38"/>
      <c r="V1" s="133"/>
      <c r="Y1" s="141"/>
      <c r="Z1" s="141"/>
      <c r="AA1" s="141"/>
      <c r="AB1" s="141"/>
      <c r="AC1" s="141"/>
      <c r="AD1" s="141"/>
      <c r="AE1" s="141"/>
      <c r="AF1" s="141"/>
      <c r="AG1" s="141"/>
      <c r="AH1" s="141"/>
      <c r="AI1" s="141"/>
      <c r="AJ1" s="141"/>
      <c r="AK1" s="141"/>
      <c r="AL1" s="141"/>
      <c r="AM1" s="141"/>
      <c r="AN1" s="141"/>
      <c r="AO1" s="141"/>
      <c r="AP1" s="141"/>
      <c r="AQ1" s="141"/>
      <c r="AR1" s="92"/>
      <c r="AS1" s="92"/>
      <c r="AT1" s="92"/>
      <c r="AU1" s="92"/>
      <c r="AV1" s="92"/>
    </row>
    <row r="2" spans="1:48" ht="30" customHeight="1" x14ac:dyDescent="0.25">
      <c r="H2" s="284" t="s">
        <v>1</v>
      </c>
      <c r="I2" s="284"/>
      <c r="J2" s="284"/>
      <c r="K2" s="285" t="s">
        <v>2</v>
      </c>
      <c r="L2" s="286"/>
      <c r="M2" s="287"/>
      <c r="N2" s="288" t="s">
        <v>3</v>
      </c>
      <c r="O2" s="289"/>
      <c r="P2" s="290"/>
      <c r="Q2" s="259" t="s">
        <v>1471</v>
      </c>
      <c r="R2" s="260"/>
      <c r="S2" s="261"/>
      <c r="T2" s="262" t="s">
        <v>1472</v>
      </c>
      <c r="U2" s="263"/>
      <c r="V2" s="264"/>
      <c r="W2" s="254" t="s">
        <v>1647</v>
      </c>
      <c r="X2" s="255"/>
      <c r="Y2" s="268"/>
      <c r="Z2" s="256" t="s">
        <v>2099</v>
      </c>
      <c r="AA2" s="257"/>
      <c r="AB2" s="258"/>
      <c r="AC2" s="269" t="s">
        <v>2111</v>
      </c>
      <c r="AD2" s="270"/>
      <c r="AE2" s="271"/>
      <c r="AF2" s="265" t="s">
        <v>2120</v>
      </c>
      <c r="AG2" s="266"/>
      <c r="AH2" s="267"/>
      <c r="AI2" s="273" t="s">
        <v>2130</v>
      </c>
      <c r="AJ2" s="274"/>
      <c r="AK2" s="275"/>
      <c r="AL2" s="276" t="s">
        <v>2136</v>
      </c>
      <c r="AM2" s="277"/>
      <c r="AN2" s="278"/>
      <c r="AO2" s="279" t="s">
        <v>2139</v>
      </c>
      <c r="AP2" s="280"/>
      <c r="AQ2" s="281"/>
      <c r="AR2" s="272" t="s">
        <v>1648</v>
      </c>
      <c r="AS2" s="272"/>
      <c r="AT2" s="272"/>
      <c r="AU2" s="272"/>
      <c r="AV2" s="272"/>
    </row>
    <row r="3" spans="1:48" s="27" customFormat="1" ht="30" customHeight="1" x14ac:dyDescent="0.25">
      <c r="A3" s="2" t="s">
        <v>4</v>
      </c>
      <c r="B3" s="2" t="s">
        <v>5</v>
      </c>
      <c r="C3" s="2" t="s">
        <v>6</v>
      </c>
      <c r="D3" s="2" t="s">
        <v>7</v>
      </c>
      <c r="E3" s="105" t="s">
        <v>8</v>
      </c>
      <c r="F3" s="2" t="s">
        <v>9</v>
      </c>
      <c r="G3" s="2" t="s">
        <v>10</v>
      </c>
      <c r="H3" s="2" t="s">
        <v>11</v>
      </c>
      <c r="I3" s="2" t="s">
        <v>12</v>
      </c>
      <c r="J3" s="203" t="s">
        <v>13</v>
      </c>
      <c r="K3" s="2" t="s">
        <v>11</v>
      </c>
      <c r="L3" s="2" t="s">
        <v>12</v>
      </c>
      <c r="M3" s="204" t="s">
        <v>13</v>
      </c>
      <c r="N3" s="2" t="s">
        <v>11</v>
      </c>
      <c r="O3" s="2" t="s">
        <v>12</v>
      </c>
      <c r="P3" s="205" t="s">
        <v>13</v>
      </c>
      <c r="Q3" s="2" t="s">
        <v>11</v>
      </c>
      <c r="R3" s="2" t="s">
        <v>12</v>
      </c>
      <c r="S3" s="76" t="s">
        <v>13</v>
      </c>
      <c r="T3" s="2" t="s">
        <v>11</v>
      </c>
      <c r="U3" s="2" t="s">
        <v>12</v>
      </c>
      <c r="V3" s="107" t="s">
        <v>13</v>
      </c>
      <c r="W3" s="2" t="s">
        <v>11</v>
      </c>
      <c r="X3" s="2" t="s">
        <v>12</v>
      </c>
      <c r="Y3" s="109" t="s">
        <v>13</v>
      </c>
      <c r="Z3" s="2" t="s">
        <v>11</v>
      </c>
      <c r="AA3" s="2" t="s">
        <v>12</v>
      </c>
      <c r="AB3" s="206" t="s">
        <v>13</v>
      </c>
      <c r="AC3" s="217" t="s">
        <v>11</v>
      </c>
      <c r="AD3" s="217" t="s">
        <v>2113</v>
      </c>
      <c r="AE3" s="217" t="s">
        <v>2114</v>
      </c>
      <c r="AF3" s="2" t="s">
        <v>11</v>
      </c>
      <c r="AG3" s="2" t="s">
        <v>2112</v>
      </c>
      <c r="AH3" s="224" t="s">
        <v>2119</v>
      </c>
      <c r="AI3" s="232" t="s">
        <v>11</v>
      </c>
      <c r="AJ3" s="232" t="s">
        <v>2129</v>
      </c>
      <c r="AK3" s="232" t="s">
        <v>2131</v>
      </c>
      <c r="AL3" s="243" t="s">
        <v>11</v>
      </c>
      <c r="AM3" s="243" t="s">
        <v>2129</v>
      </c>
      <c r="AN3" s="240"/>
      <c r="AO3" s="246" t="s">
        <v>11</v>
      </c>
      <c r="AP3" s="246" t="s">
        <v>2129</v>
      </c>
      <c r="AQ3" s="246"/>
      <c r="AR3" s="26" t="s">
        <v>11</v>
      </c>
      <c r="AS3" s="26" t="s">
        <v>12</v>
      </c>
      <c r="AT3" s="26" t="s">
        <v>1649</v>
      </c>
      <c r="AU3" s="26" t="s">
        <v>1650</v>
      </c>
      <c r="AV3" s="26" t="s">
        <v>1651</v>
      </c>
    </row>
    <row r="4" spans="1:48" ht="15.75" hidden="1" customHeight="1" x14ac:dyDescent="0.25">
      <c r="A4" s="7">
        <v>1</v>
      </c>
      <c r="B4" s="7" t="s">
        <v>14</v>
      </c>
      <c r="C4" s="7" t="s">
        <v>15</v>
      </c>
      <c r="D4" s="7" t="s">
        <v>16</v>
      </c>
      <c r="E4" s="47" t="s">
        <v>17</v>
      </c>
      <c r="F4" s="9">
        <v>1</v>
      </c>
      <c r="G4" s="7" t="s">
        <v>18</v>
      </c>
      <c r="H4" s="7">
        <v>57</v>
      </c>
      <c r="I4" s="7">
        <v>57</v>
      </c>
      <c r="J4" s="60"/>
      <c r="K4" s="7">
        <v>35</v>
      </c>
      <c r="L4" s="7">
        <v>35</v>
      </c>
      <c r="M4" s="58"/>
      <c r="N4" s="7">
        <v>88</v>
      </c>
      <c r="O4" s="7">
        <v>88</v>
      </c>
      <c r="P4" s="59"/>
      <c r="Q4" s="7">
        <v>42</v>
      </c>
      <c r="R4" s="7">
        <v>42</v>
      </c>
      <c r="S4" s="48"/>
      <c r="T4" s="7">
        <v>439</v>
      </c>
      <c r="U4" s="7">
        <v>439</v>
      </c>
      <c r="V4" s="134"/>
      <c r="W4" s="3">
        <v>228</v>
      </c>
      <c r="X4" s="3">
        <v>228</v>
      </c>
      <c r="AI4" s="108">
        <v>4</v>
      </c>
      <c r="AJ4" s="27">
        <v>2</v>
      </c>
      <c r="AL4" s="27">
        <v>3</v>
      </c>
      <c r="AM4" s="27">
        <v>1</v>
      </c>
      <c r="AO4" s="27">
        <v>0</v>
      </c>
      <c r="AP4" s="108">
        <v>1</v>
      </c>
      <c r="AR4" s="7">
        <f t="shared" ref="AR4:AR35" si="0">H4+K4+N4+Q4+T4+W4</f>
        <v>889</v>
      </c>
      <c r="AS4" s="7">
        <f t="shared" ref="AS4:AS35" si="1">I4+L4+O4+R4+U4+X4</f>
        <v>889</v>
      </c>
      <c r="AT4" s="19">
        <f>AR4/AS4</f>
        <v>1</v>
      </c>
      <c r="AU4" s="19">
        <f>+AT4/F4</f>
        <v>1</v>
      </c>
      <c r="AV4" s="7" t="s">
        <v>2096</v>
      </c>
    </row>
    <row r="5" spans="1:48" ht="15.75" hidden="1" customHeight="1" x14ac:dyDescent="0.25">
      <c r="A5" s="7">
        <v>2</v>
      </c>
      <c r="B5" s="7" t="s">
        <v>14</v>
      </c>
      <c r="C5" s="7" t="s">
        <v>15</v>
      </c>
      <c r="D5" s="7" t="s">
        <v>16</v>
      </c>
      <c r="E5" s="47" t="s">
        <v>19</v>
      </c>
      <c r="F5" s="9">
        <v>1</v>
      </c>
      <c r="G5" s="7" t="s">
        <v>18</v>
      </c>
      <c r="H5" s="7">
        <v>22</v>
      </c>
      <c r="I5" s="7">
        <v>22</v>
      </c>
      <c r="J5" s="60"/>
      <c r="K5" s="7">
        <v>19</v>
      </c>
      <c r="L5" s="7">
        <v>19</v>
      </c>
      <c r="M5" s="58"/>
      <c r="N5" s="7">
        <v>22</v>
      </c>
      <c r="O5" s="7">
        <v>22</v>
      </c>
      <c r="P5" s="59"/>
      <c r="Q5" s="7">
        <v>23</v>
      </c>
      <c r="R5" s="7">
        <v>23</v>
      </c>
      <c r="S5" s="48"/>
      <c r="T5" s="7">
        <v>24</v>
      </c>
      <c r="U5" s="7">
        <v>24</v>
      </c>
      <c r="V5" s="134"/>
      <c r="W5" s="3">
        <v>22</v>
      </c>
      <c r="X5" s="3">
        <v>22</v>
      </c>
      <c r="AI5" s="47">
        <v>0</v>
      </c>
      <c r="AJ5" s="236"/>
      <c r="AK5" s="47"/>
      <c r="AL5" s="50">
        <v>0</v>
      </c>
      <c r="AM5" s="236"/>
      <c r="AN5" s="47"/>
      <c r="AO5" s="50">
        <v>0</v>
      </c>
      <c r="AP5" s="47">
        <v>0</v>
      </c>
      <c r="AQ5" s="47"/>
      <c r="AR5" s="7">
        <f t="shared" si="0"/>
        <v>132</v>
      </c>
      <c r="AS5" s="7">
        <f t="shared" si="1"/>
        <v>132</v>
      </c>
      <c r="AT5" s="19">
        <f>AR5/AS5</f>
        <v>1</v>
      </c>
      <c r="AU5" s="19">
        <f>+AT5/F5</f>
        <v>1</v>
      </c>
      <c r="AV5" s="7" t="s">
        <v>2096</v>
      </c>
    </row>
    <row r="6" spans="1:48" ht="15.75" hidden="1" customHeight="1" x14ac:dyDescent="0.25">
      <c r="A6" s="7">
        <v>3</v>
      </c>
      <c r="B6" s="7" t="s">
        <v>14</v>
      </c>
      <c r="C6" s="7" t="s">
        <v>15</v>
      </c>
      <c r="D6" s="7" t="s">
        <v>16</v>
      </c>
      <c r="E6" s="47" t="s">
        <v>20</v>
      </c>
      <c r="F6" s="9">
        <v>1</v>
      </c>
      <c r="G6" s="7" t="s">
        <v>18</v>
      </c>
      <c r="H6" s="7">
        <v>57</v>
      </c>
      <c r="I6" s="7">
        <v>57</v>
      </c>
      <c r="J6" s="60"/>
      <c r="K6" s="7">
        <v>35</v>
      </c>
      <c r="L6" s="7">
        <v>35</v>
      </c>
      <c r="M6" s="58"/>
      <c r="N6" s="7">
        <v>88</v>
      </c>
      <c r="O6" s="7">
        <v>88</v>
      </c>
      <c r="P6" s="59"/>
      <c r="Q6" s="7">
        <v>42</v>
      </c>
      <c r="R6" s="7">
        <v>42</v>
      </c>
      <c r="S6" s="48"/>
      <c r="T6" s="7">
        <v>82</v>
      </c>
      <c r="U6" s="7">
        <v>82</v>
      </c>
      <c r="V6" s="134"/>
      <c r="W6" s="3">
        <v>37</v>
      </c>
      <c r="X6" s="3">
        <v>37</v>
      </c>
      <c r="AI6" s="47">
        <v>0</v>
      </c>
      <c r="AJ6" s="236"/>
      <c r="AK6" s="47" t="s">
        <v>2133</v>
      </c>
      <c r="AL6" s="50">
        <v>0</v>
      </c>
      <c r="AM6" s="236"/>
      <c r="AN6" s="47"/>
      <c r="AO6" s="50">
        <v>0</v>
      </c>
      <c r="AP6" s="47">
        <v>0</v>
      </c>
      <c r="AQ6" s="47"/>
      <c r="AR6" s="7">
        <f t="shared" si="0"/>
        <v>341</v>
      </c>
      <c r="AS6" s="7">
        <f t="shared" si="1"/>
        <v>341</v>
      </c>
      <c r="AT6" s="19">
        <f>AR6/AS6</f>
        <v>1</v>
      </c>
      <c r="AU6" s="19">
        <f>+AT6/F6</f>
        <v>1</v>
      </c>
      <c r="AV6" s="7" t="s">
        <v>2096</v>
      </c>
    </row>
    <row r="7" spans="1:48" ht="15.75" hidden="1" customHeight="1" x14ac:dyDescent="0.25">
      <c r="A7" s="7">
        <v>4</v>
      </c>
      <c r="B7" s="7" t="s">
        <v>14</v>
      </c>
      <c r="C7" s="7" t="s">
        <v>21</v>
      </c>
      <c r="D7" s="7" t="s">
        <v>16</v>
      </c>
      <c r="E7" s="47" t="s">
        <v>22</v>
      </c>
      <c r="F7" s="7">
        <v>24</v>
      </c>
      <c r="G7" s="7" t="s">
        <v>23</v>
      </c>
      <c r="H7" s="7">
        <v>2</v>
      </c>
      <c r="I7" s="11">
        <v>2</v>
      </c>
      <c r="J7" s="60"/>
      <c r="K7" s="7">
        <v>2</v>
      </c>
      <c r="L7" s="11">
        <v>2</v>
      </c>
      <c r="M7" s="58"/>
      <c r="N7" s="7">
        <v>2</v>
      </c>
      <c r="O7" s="11">
        <v>2</v>
      </c>
      <c r="P7" s="59"/>
      <c r="Q7" s="7">
        <v>2</v>
      </c>
      <c r="R7" s="7">
        <v>2</v>
      </c>
      <c r="S7" s="48"/>
      <c r="T7" s="7">
        <v>2</v>
      </c>
      <c r="U7" s="7">
        <v>2</v>
      </c>
      <c r="V7" s="134"/>
      <c r="W7" s="3">
        <v>2</v>
      </c>
      <c r="X7" s="3">
        <v>2</v>
      </c>
      <c r="AI7" s="47">
        <v>0</v>
      </c>
      <c r="AJ7" s="50">
        <v>90</v>
      </c>
      <c r="AK7" s="47"/>
      <c r="AL7" s="50">
        <v>0</v>
      </c>
      <c r="AM7" s="50">
        <v>60</v>
      </c>
      <c r="AN7" s="47"/>
      <c r="AO7" s="50">
        <v>0</v>
      </c>
      <c r="AP7" s="47">
        <v>57</v>
      </c>
      <c r="AQ7" s="47"/>
      <c r="AR7" s="7">
        <f t="shared" si="0"/>
        <v>12</v>
      </c>
      <c r="AS7" s="7">
        <f t="shared" si="1"/>
        <v>12</v>
      </c>
      <c r="AT7" s="19">
        <f>+AR7/AS7</f>
        <v>1</v>
      </c>
      <c r="AU7" s="19">
        <f>+AR7/F7</f>
        <v>0.5</v>
      </c>
      <c r="AV7" s="7" t="s">
        <v>2096</v>
      </c>
    </row>
    <row r="8" spans="1:48" ht="15.75" hidden="1" customHeight="1" x14ac:dyDescent="0.25">
      <c r="A8" s="7">
        <v>5</v>
      </c>
      <c r="B8" s="7" t="s">
        <v>14</v>
      </c>
      <c r="C8" s="7" t="s">
        <v>21</v>
      </c>
      <c r="D8" s="7" t="s">
        <v>16</v>
      </c>
      <c r="E8" s="47" t="s">
        <v>24</v>
      </c>
      <c r="F8" s="9">
        <v>1</v>
      </c>
      <c r="G8" s="7" t="s">
        <v>18</v>
      </c>
      <c r="H8" s="7">
        <v>1</v>
      </c>
      <c r="I8" s="7">
        <v>1</v>
      </c>
      <c r="J8" s="60"/>
      <c r="K8" s="7">
        <v>0</v>
      </c>
      <c r="L8" s="7">
        <v>0</v>
      </c>
      <c r="M8" s="58"/>
      <c r="N8" s="7">
        <v>1</v>
      </c>
      <c r="O8" s="7">
        <v>1</v>
      </c>
      <c r="P8" s="59"/>
      <c r="Q8" s="7">
        <v>0</v>
      </c>
      <c r="R8" s="7">
        <v>0</v>
      </c>
      <c r="S8" s="48"/>
      <c r="T8" s="7">
        <v>0</v>
      </c>
      <c r="U8" s="7">
        <v>0</v>
      </c>
      <c r="V8" s="134"/>
      <c r="W8" s="3">
        <v>1</v>
      </c>
      <c r="X8" s="3">
        <v>1</v>
      </c>
      <c r="AI8" s="47">
        <v>34</v>
      </c>
      <c r="AJ8" s="50">
        <v>25</v>
      </c>
      <c r="AK8" s="47"/>
      <c r="AL8" s="50">
        <v>0</v>
      </c>
      <c r="AM8" s="50">
        <v>20</v>
      </c>
      <c r="AN8" s="47"/>
      <c r="AO8" s="50">
        <v>2</v>
      </c>
      <c r="AP8" s="47">
        <v>20</v>
      </c>
      <c r="AQ8" s="47"/>
      <c r="AR8" s="7">
        <f t="shared" si="0"/>
        <v>3</v>
      </c>
      <c r="AS8" s="7">
        <f t="shared" si="1"/>
        <v>3</v>
      </c>
      <c r="AT8" s="19">
        <f>AR8/AS8</f>
        <v>1</v>
      </c>
      <c r="AU8" s="19">
        <f>+AT8/F8</f>
        <v>1</v>
      </c>
      <c r="AV8" s="7" t="s">
        <v>2096</v>
      </c>
    </row>
    <row r="9" spans="1:48" ht="15.75" hidden="1" customHeight="1" x14ac:dyDescent="0.25">
      <c r="A9" s="7">
        <v>6</v>
      </c>
      <c r="B9" s="7" t="s">
        <v>14</v>
      </c>
      <c r="C9" s="7" t="s">
        <v>21</v>
      </c>
      <c r="D9" s="7" t="s">
        <v>16</v>
      </c>
      <c r="E9" s="47" t="s">
        <v>25</v>
      </c>
      <c r="F9" s="20">
        <v>1</v>
      </c>
      <c r="G9" s="18" t="s">
        <v>18</v>
      </c>
      <c r="H9" s="11">
        <v>1</v>
      </c>
      <c r="I9" s="11">
        <v>1</v>
      </c>
      <c r="J9" s="60" t="s">
        <v>1470</v>
      </c>
      <c r="K9" s="11">
        <v>0</v>
      </c>
      <c r="L9" s="11">
        <v>0</v>
      </c>
      <c r="M9" s="57" t="s">
        <v>26</v>
      </c>
      <c r="N9" s="7">
        <v>0</v>
      </c>
      <c r="O9" s="11">
        <v>1</v>
      </c>
      <c r="P9" s="59"/>
      <c r="Q9" s="7">
        <v>0</v>
      </c>
      <c r="R9" s="7">
        <v>0</v>
      </c>
      <c r="S9" s="48"/>
      <c r="T9" s="7">
        <v>1</v>
      </c>
      <c r="U9" s="7">
        <v>1</v>
      </c>
      <c r="V9" s="134"/>
      <c r="W9" s="3">
        <v>1</v>
      </c>
      <c r="X9" s="3">
        <v>1</v>
      </c>
      <c r="AI9" s="47">
        <v>0</v>
      </c>
      <c r="AJ9" s="236"/>
      <c r="AK9" s="47"/>
      <c r="AL9" s="50">
        <v>0</v>
      </c>
      <c r="AM9" s="236"/>
      <c r="AN9" s="47"/>
      <c r="AO9" s="50">
        <v>0</v>
      </c>
      <c r="AP9" s="47">
        <v>0</v>
      </c>
      <c r="AQ9" s="47"/>
      <c r="AR9" s="7">
        <f t="shared" si="0"/>
        <v>3</v>
      </c>
      <c r="AS9" s="7">
        <f t="shared" si="1"/>
        <v>4</v>
      </c>
      <c r="AT9" s="19">
        <f>+AR9/AS9</f>
        <v>0.75</v>
      </c>
      <c r="AU9" s="19">
        <f>+AR9/F9</f>
        <v>3</v>
      </c>
      <c r="AV9" s="7" t="s">
        <v>2097</v>
      </c>
    </row>
    <row r="10" spans="1:48" ht="15.75" hidden="1" customHeight="1" x14ac:dyDescent="0.25">
      <c r="A10" s="7">
        <v>7</v>
      </c>
      <c r="B10" s="7" t="s">
        <v>14</v>
      </c>
      <c r="C10" s="7" t="s">
        <v>21</v>
      </c>
      <c r="D10" s="7" t="s">
        <v>16</v>
      </c>
      <c r="E10" s="47" t="s">
        <v>27</v>
      </c>
      <c r="F10" s="9">
        <v>1</v>
      </c>
      <c r="G10" s="7" t="s">
        <v>18</v>
      </c>
      <c r="H10" s="7">
        <v>25</v>
      </c>
      <c r="I10" s="7">
        <v>25</v>
      </c>
      <c r="J10" s="60"/>
      <c r="K10" s="7">
        <v>16</v>
      </c>
      <c r="L10" s="7">
        <v>16</v>
      </c>
      <c r="M10" s="58"/>
      <c r="N10" s="7">
        <v>1</v>
      </c>
      <c r="O10" s="7">
        <v>1</v>
      </c>
      <c r="P10" s="59"/>
      <c r="Q10" s="7">
        <v>13</v>
      </c>
      <c r="R10" s="7">
        <v>13</v>
      </c>
      <c r="S10" s="48"/>
      <c r="T10" s="7">
        <v>44</v>
      </c>
      <c r="U10" s="7">
        <v>44</v>
      </c>
      <c r="V10" s="134"/>
      <c r="W10" s="3">
        <v>43</v>
      </c>
      <c r="X10" s="3">
        <v>43</v>
      </c>
      <c r="AI10" s="47">
        <v>0</v>
      </c>
      <c r="AJ10" s="236"/>
      <c r="AK10" s="47"/>
      <c r="AL10" s="244">
        <v>308</v>
      </c>
      <c r="AM10" s="236"/>
      <c r="AN10" s="47"/>
      <c r="AO10" s="244">
        <v>0</v>
      </c>
      <c r="AP10" s="47">
        <v>260</v>
      </c>
      <c r="AQ10" s="47"/>
      <c r="AR10" s="7">
        <f t="shared" si="0"/>
        <v>142</v>
      </c>
      <c r="AS10" s="7">
        <f t="shared" si="1"/>
        <v>142</v>
      </c>
      <c r="AT10" s="19">
        <f>AR10/AS10</f>
        <v>1</v>
      </c>
      <c r="AU10" s="19">
        <f>+AT10/F10</f>
        <v>1</v>
      </c>
      <c r="AV10" s="7" t="s">
        <v>2096</v>
      </c>
    </row>
    <row r="11" spans="1:48" ht="15.75" hidden="1" customHeight="1" x14ac:dyDescent="0.25">
      <c r="A11" s="7">
        <v>8</v>
      </c>
      <c r="B11" s="7" t="s">
        <v>14</v>
      </c>
      <c r="C11" s="7" t="s">
        <v>21</v>
      </c>
      <c r="D11" s="7" t="s">
        <v>16</v>
      </c>
      <c r="E11" s="47" t="s">
        <v>28</v>
      </c>
      <c r="F11" s="7">
        <v>12</v>
      </c>
      <c r="G11" s="7" t="s">
        <v>29</v>
      </c>
      <c r="H11" s="7">
        <v>1</v>
      </c>
      <c r="I11" s="11">
        <v>1</v>
      </c>
      <c r="J11" s="60"/>
      <c r="K11" s="7">
        <v>1</v>
      </c>
      <c r="L11" s="11">
        <v>1</v>
      </c>
      <c r="M11" s="58"/>
      <c r="N11" s="7">
        <v>1</v>
      </c>
      <c r="O11" s="11">
        <v>1</v>
      </c>
      <c r="P11" s="59"/>
      <c r="Q11" s="7">
        <v>1</v>
      </c>
      <c r="R11" s="7">
        <v>1</v>
      </c>
      <c r="S11" s="48"/>
      <c r="T11" s="7">
        <v>1</v>
      </c>
      <c r="U11" s="7">
        <v>1</v>
      </c>
      <c r="V11" s="134"/>
      <c r="W11" s="3">
        <v>1</v>
      </c>
      <c r="X11" s="3">
        <v>1</v>
      </c>
      <c r="AI11" s="47">
        <v>699</v>
      </c>
      <c r="AJ11" s="50">
        <v>100</v>
      </c>
      <c r="AK11" s="47"/>
      <c r="AL11" s="50">
        <v>0</v>
      </c>
      <c r="AM11" s="50">
        <v>80</v>
      </c>
      <c r="AN11" s="47"/>
      <c r="AO11" s="50">
        <v>0</v>
      </c>
      <c r="AP11" s="47">
        <v>0</v>
      </c>
      <c r="AQ11" s="47"/>
      <c r="AR11" s="7">
        <f t="shared" si="0"/>
        <v>6</v>
      </c>
      <c r="AS11" s="7">
        <f t="shared" si="1"/>
        <v>6</v>
      </c>
      <c r="AT11" s="19">
        <f>+AR11/AS11</f>
        <v>1</v>
      </c>
      <c r="AU11" s="19">
        <f>+AR11/F11</f>
        <v>0.5</v>
      </c>
      <c r="AV11" s="7" t="s">
        <v>2096</v>
      </c>
    </row>
    <row r="12" spans="1:48" ht="15.75" hidden="1" customHeight="1" x14ac:dyDescent="0.25">
      <c r="A12" s="7">
        <v>9</v>
      </c>
      <c r="B12" s="7" t="s">
        <v>14</v>
      </c>
      <c r="C12" s="7" t="s">
        <v>21</v>
      </c>
      <c r="D12" s="7" t="s">
        <v>16</v>
      </c>
      <c r="E12" s="47" t="s">
        <v>30</v>
      </c>
      <c r="F12" s="9">
        <v>1</v>
      </c>
      <c r="G12" s="7" t="s">
        <v>18</v>
      </c>
      <c r="H12" s="7">
        <v>1</v>
      </c>
      <c r="I12" s="7">
        <v>1</v>
      </c>
      <c r="J12" s="60"/>
      <c r="K12" s="7">
        <v>1</v>
      </c>
      <c r="L12" s="7">
        <v>1</v>
      </c>
      <c r="M12" s="58"/>
      <c r="N12" s="7">
        <v>1</v>
      </c>
      <c r="O12" s="7">
        <v>1</v>
      </c>
      <c r="P12" s="59"/>
      <c r="Q12" s="7">
        <v>0</v>
      </c>
      <c r="R12" s="7">
        <v>0</v>
      </c>
      <c r="S12" s="48"/>
      <c r="T12" s="7">
        <v>3</v>
      </c>
      <c r="U12" s="7">
        <v>3</v>
      </c>
      <c r="V12" s="134"/>
      <c r="W12" s="3">
        <v>1</v>
      </c>
      <c r="X12" s="3">
        <v>1</v>
      </c>
      <c r="AI12" s="108">
        <v>0</v>
      </c>
      <c r="AJ12" s="27">
        <v>1</v>
      </c>
      <c r="AL12" s="27">
        <v>0</v>
      </c>
      <c r="AM12" s="237"/>
      <c r="AO12" s="27">
        <v>0</v>
      </c>
      <c r="AP12" s="108">
        <v>1</v>
      </c>
      <c r="AR12" s="7">
        <f t="shared" si="0"/>
        <v>7</v>
      </c>
      <c r="AS12" s="7">
        <f t="shared" si="1"/>
        <v>7</v>
      </c>
      <c r="AT12" s="19">
        <f>AR12/AS12</f>
        <v>1</v>
      </c>
      <c r="AU12" s="19">
        <f>+AT12/F12</f>
        <v>1</v>
      </c>
      <c r="AV12" s="7" t="s">
        <v>2096</v>
      </c>
    </row>
    <row r="13" spans="1:48" ht="15.75" hidden="1" customHeight="1" x14ac:dyDescent="0.25">
      <c r="A13" s="7">
        <v>10</v>
      </c>
      <c r="B13" s="7" t="s">
        <v>14</v>
      </c>
      <c r="C13" s="7" t="s">
        <v>21</v>
      </c>
      <c r="D13" s="7" t="s">
        <v>16</v>
      </c>
      <c r="E13" s="47" t="s">
        <v>31</v>
      </c>
      <c r="F13" s="9">
        <v>1</v>
      </c>
      <c r="G13" s="7" t="s">
        <v>18</v>
      </c>
      <c r="H13" s="7">
        <v>1</v>
      </c>
      <c r="I13" s="7">
        <v>1</v>
      </c>
      <c r="J13" s="60"/>
      <c r="K13" s="7">
        <v>10</v>
      </c>
      <c r="L13" s="7">
        <v>10</v>
      </c>
      <c r="M13" s="58"/>
      <c r="N13" s="7">
        <v>2</v>
      </c>
      <c r="O13" s="7">
        <v>2</v>
      </c>
      <c r="P13" s="59"/>
      <c r="Q13" s="7">
        <v>4</v>
      </c>
      <c r="R13" s="7">
        <v>4</v>
      </c>
      <c r="S13" s="48"/>
      <c r="T13" s="7">
        <v>13</v>
      </c>
      <c r="U13" s="7">
        <v>13</v>
      </c>
      <c r="V13" s="134"/>
      <c r="W13" s="3">
        <v>18</v>
      </c>
      <c r="X13" s="3">
        <v>18</v>
      </c>
      <c r="AI13" s="108">
        <v>2</v>
      </c>
      <c r="AJ13" s="27">
        <v>2</v>
      </c>
      <c r="AL13" s="27">
        <v>1</v>
      </c>
      <c r="AM13" s="27">
        <v>2</v>
      </c>
      <c r="AO13" s="27">
        <v>0</v>
      </c>
      <c r="AP13" s="108">
        <v>2</v>
      </c>
      <c r="AR13" s="7">
        <f t="shared" si="0"/>
        <v>48</v>
      </c>
      <c r="AS13" s="7">
        <f t="shared" si="1"/>
        <v>48</v>
      </c>
      <c r="AT13" s="19">
        <f>AR13/AS13</f>
        <v>1</v>
      </c>
      <c r="AU13" s="19">
        <f>+AT13/F13</f>
        <v>1</v>
      </c>
      <c r="AV13" s="7" t="s">
        <v>2096</v>
      </c>
    </row>
    <row r="14" spans="1:48" ht="15.75" hidden="1" customHeight="1" x14ac:dyDescent="0.25">
      <c r="A14" s="7">
        <v>11</v>
      </c>
      <c r="B14" s="7" t="s">
        <v>14</v>
      </c>
      <c r="C14" s="7" t="s">
        <v>21</v>
      </c>
      <c r="D14" s="7" t="s">
        <v>16</v>
      </c>
      <c r="E14" s="47" t="s">
        <v>32</v>
      </c>
      <c r="F14" s="9">
        <v>1</v>
      </c>
      <c r="G14" s="7" t="s">
        <v>18</v>
      </c>
      <c r="H14" s="7">
        <v>12</v>
      </c>
      <c r="I14" s="7">
        <v>12</v>
      </c>
      <c r="J14" s="60"/>
      <c r="K14" s="7">
        <v>9</v>
      </c>
      <c r="L14" s="7">
        <v>9</v>
      </c>
      <c r="M14" s="58"/>
      <c r="N14" s="7">
        <v>1</v>
      </c>
      <c r="O14" s="7">
        <v>1</v>
      </c>
      <c r="P14" s="59"/>
      <c r="Q14" s="7">
        <v>8</v>
      </c>
      <c r="R14" s="7">
        <v>8</v>
      </c>
      <c r="S14" s="48"/>
      <c r="T14" s="7">
        <v>12</v>
      </c>
      <c r="U14" s="7">
        <v>12</v>
      </c>
      <c r="V14" s="134"/>
      <c r="W14" s="3">
        <v>6</v>
      </c>
      <c r="X14" s="3">
        <v>6</v>
      </c>
      <c r="AI14" s="47"/>
      <c r="AJ14" s="236">
        <v>0</v>
      </c>
      <c r="AK14" s="47"/>
      <c r="AL14" s="50">
        <v>0</v>
      </c>
      <c r="AM14" s="236"/>
      <c r="AN14" s="47"/>
      <c r="AO14" s="50">
        <v>0</v>
      </c>
      <c r="AP14" s="47">
        <v>0</v>
      </c>
      <c r="AQ14" s="47"/>
      <c r="AR14" s="7">
        <f t="shared" si="0"/>
        <v>48</v>
      </c>
      <c r="AS14" s="7">
        <f t="shared" si="1"/>
        <v>48</v>
      </c>
      <c r="AT14" s="19">
        <f>AR14/AS14</f>
        <v>1</v>
      </c>
      <c r="AU14" s="19">
        <f>+AT14/F14</f>
        <v>1</v>
      </c>
      <c r="AV14" s="7" t="s">
        <v>2096</v>
      </c>
    </row>
    <row r="15" spans="1:48" ht="15.75" hidden="1" customHeight="1" x14ac:dyDescent="0.25">
      <c r="A15" s="7">
        <v>12</v>
      </c>
      <c r="B15" s="7" t="s">
        <v>14</v>
      </c>
      <c r="C15" s="7" t="s">
        <v>21</v>
      </c>
      <c r="D15" s="7" t="s">
        <v>16</v>
      </c>
      <c r="E15" s="47" t="s">
        <v>33</v>
      </c>
      <c r="F15" s="9">
        <v>1</v>
      </c>
      <c r="G15" s="7" t="s">
        <v>18</v>
      </c>
      <c r="H15" s="7">
        <v>17</v>
      </c>
      <c r="I15" s="7">
        <v>17</v>
      </c>
      <c r="J15" s="60"/>
      <c r="K15" s="7">
        <v>11</v>
      </c>
      <c r="L15" s="7">
        <v>11</v>
      </c>
      <c r="M15" s="58"/>
      <c r="N15" s="7">
        <v>12</v>
      </c>
      <c r="O15" s="7">
        <v>12</v>
      </c>
      <c r="P15" s="59"/>
      <c r="Q15" s="7">
        <v>7</v>
      </c>
      <c r="R15" s="7">
        <v>7</v>
      </c>
      <c r="S15" s="48"/>
      <c r="T15" s="7">
        <v>34</v>
      </c>
      <c r="U15" s="7">
        <v>34</v>
      </c>
      <c r="V15" s="134"/>
      <c r="W15" s="3">
        <v>28</v>
      </c>
      <c r="X15" s="3">
        <v>28</v>
      </c>
      <c r="AI15" s="62">
        <v>1</v>
      </c>
      <c r="AJ15" s="50">
        <v>1</v>
      </c>
      <c r="AK15" s="47"/>
      <c r="AL15" s="50">
        <v>1</v>
      </c>
      <c r="AM15" s="236"/>
      <c r="AN15" s="47"/>
      <c r="AO15" s="50">
        <v>0</v>
      </c>
      <c r="AP15" s="47">
        <v>0</v>
      </c>
      <c r="AQ15" s="47"/>
      <c r="AR15" s="7">
        <f t="shared" si="0"/>
        <v>109</v>
      </c>
      <c r="AS15" s="7">
        <f t="shared" si="1"/>
        <v>109</v>
      </c>
      <c r="AT15" s="19">
        <f>AR15/AS15</f>
        <v>1</v>
      </c>
      <c r="AU15" s="19">
        <f>+AT15/F15</f>
        <v>1</v>
      </c>
      <c r="AV15" s="7" t="s">
        <v>2096</v>
      </c>
    </row>
    <row r="16" spans="1:48" ht="14.25" hidden="1" customHeight="1" x14ac:dyDescent="0.25">
      <c r="A16" s="7">
        <v>13</v>
      </c>
      <c r="B16" s="7" t="s">
        <v>14</v>
      </c>
      <c r="C16" s="7" t="s">
        <v>21</v>
      </c>
      <c r="D16" s="7" t="s">
        <v>16</v>
      </c>
      <c r="E16" s="47" t="s">
        <v>34</v>
      </c>
      <c r="F16" s="7">
        <v>32</v>
      </c>
      <c r="G16" s="7" t="s">
        <v>35</v>
      </c>
      <c r="H16" s="18">
        <v>4</v>
      </c>
      <c r="I16" s="11">
        <v>2</v>
      </c>
      <c r="J16" s="60"/>
      <c r="K16" s="7">
        <v>2</v>
      </c>
      <c r="L16" s="11">
        <v>2</v>
      </c>
      <c r="M16" s="58"/>
      <c r="N16" s="7">
        <v>26</v>
      </c>
      <c r="O16" s="11">
        <v>3</v>
      </c>
      <c r="P16" s="59"/>
      <c r="Q16" s="7">
        <v>2</v>
      </c>
      <c r="R16" s="7">
        <v>2</v>
      </c>
      <c r="S16" s="48"/>
      <c r="T16" s="7">
        <v>3</v>
      </c>
      <c r="U16" s="7">
        <v>3</v>
      </c>
      <c r="V16" s="134"/>
      <c r="W16" s="3">
        <v>4</v>
      </c>
      <c r="X16" s="3">
        <v>4</v>
      </c>
      <c r="AI16" s="47">
        <v>0</v>
      </c>
      <c r="AJ16" s="61">
        <v>1</v>
      </c>
      <c r="AK16" s="47"/>
      <c r="AL16" s="50">
        <v>2</v>
      </c>
      <c r="AM16" s="236"/>
      <c r="AN16" s="47"/>
      <c r="AO16" s="244">
        <v>0</v>
      </c>
      <c r="AP16" s="47">
        <v>1</v>
      </c>
      <c r="AQ16" s="47"/>
      <c r="AR16" s="7">
        <f t="shared" si="0"/>
        <v>41</v>
      </c>
      <c r="AS16" s="7">
        <f t="shared" si="1"/>
        <v>16</v>
      </c>
      <c r="AT16" s="19">
        <f>+AR16/AS16</f>
        <v>2.5625</v>
      </c>
      <c r="AU16" s="19">
        <f>+AR16/F16</f>
        <v>1.28125</v>
      </c>
      <c r="AV16" s="7" t="s">
        <v>2096</v>
      </c>
    </row>
    <row r="17" spans="1:48" ht="15.75" hidden="1" customHeight="1" x14ac:dyDescent="0.25">
      <c r="A17" s="7">
        <v>14</v>
      </c>
      <c r="B17" s="7" t="s">
        <v>14</v>
      </c>
      <c r="C17" s="7" t="s">
        <v>36</v>
      </c>
      <c r="D17" s="7" t="s">
        <v>16</v>
      </c>
      <c r="E17" s="47" t="s">
        <v>37</v>
      </c>
      <c r="F17" s="9">
        <v>1</v>
      </c>
      <c r="G17" s="7" t="s">
        <v>18</v>
      </c>
      <c r="H17" s="7">
        <v>219</v>
      </c>
      <c r="I17" s="7">
        <v>219</v>
      </c>
      <c r="J17" s="60"/>
      <c r="K17" s="7">
        <v>206</v>
      </c>
      <c r="L17" s="7">
        <v>206</v>
      </c>
      <c r="M17" s="58"/>
      <c r="N17" s="7">
        <v>116</v>
      </c>
      <c r="O17" s="7">
        <v>116</v>
      </c>
      <c r="P17" s="59"/>
      <c r="Q17" s="7">
        <v>53</v>
      </c>
      <c r="R17" s="7">
        <v>53</v>
      </c>
      <c r="S17" s="48"/>
      <c r="T17" s="28">
        <v>232</v>
      </c>
      <c r="U17" s="3">
        <v>232</v>
      </c>
      <c r="V17" s="134"/>
      <c r="W17" s="3">
        <v>265</v>
      </c>
      <c r="X17" s="3">
        <v>265</v>
      </c>
      <c r="AI17" s="47">
        <v>0</v>
      </c>
      <c r="AJ17" s="236"/>
      <c r="AK17" s="47"/>
      <c r="AL17" s="50">
        <v>1</v>
      </c>
      <c r="AM17" s="50">
        <v>1</v>
      </c>
      <c r="AN17" s="47"/>
      <c r="AO17" s="50">
        <v>0</v>
      </c>
      <c r="AP17" s="47">
        <v>0</v>
      </c>
      <c r="AQ17" s="47"/>
      <c r="AR17" s="7">
        <f t="shared" si="0"/>
        <v>1091</v>
      </c>
      <c r="AS17" s="7">
        <f t="shared" si="1"/>
        <v>1091</v>
      </c>
      <c r="AT17" s="19">
        <f t="shared" ref="AT17:AT29" si="2">AR17/AS17</f>
        <v>1</v>
      </c>
      <c r="AU17" s="19">
        <f t="shared" ref="AU17:AU29" si="3">+AT17/F17</f>
        <v>1</v>
      </c>
      <c r="AV17" s="7" t="s">
        <v>2096</v>
      </c>
    </row>
    <row r="18" spans="1:48" ht="15.75" hidden="1" customHeight="1" x14ac:dyDescent="0.25">
      <c r="A18" s="7">
        <v>15</v>
      </c>
      <c r="B18" s="7" t="s">
        <v>14</v>
      </c>
      <c r="C18" s="7" t="s">
        <v>36</v>
      </c>
      <c r="D18" s="7" t="s">
        <v>16</v>
      </c>
      <c r="E18" s="47" t="s">
        <v>38</v>
      </c>
      <c r="F18" s="9">
        <v>1</v>
      </c>
      <c r="G18" s="7" t="s">
        <v>18</v>
      </c>
      <c r="H18" s="7">
        <v>113</v>
      </c>
      <c r="I18" s="7">
        <v>113</v>
      </c>
      <c r="J18" s="60"/>
      <c r="K18" s="7">
        <v>116</v>
      </c>
      <c r="L18" s="7">
        <v>116</v>
      </c>
      <c r="M18" s="58"/>
      <c r="N18" s="7">
        <v>89</v>
      </c>
      <c r="O18" s="7">
        <v>89</v>
      </c>
      <c r="P18" s="59"/>
      <c r="Q18" s="7">
        <v>106</v>
      </c>
      <c r="R18" s="7">
        <v>106</v>
      </c>
      <c r="S18" s="48"/>
      <c r="T18" s="28">
        <v>76</v>
      </c>
      <c r="U18" s="3">
        <v>76</v>
      </c>
      <c r="V18" s="134"/>
      <c r="W18" s="3">
        <v>167</v>
      </c>
      <c r="X18" s="3">
        <v>167</v>
      </c>
      <c r="AI18" s="47">
        <v>1</v>
      </c>
      <c r="AJ18" s="50">
        <v>1</v>
      </c>
      <c r="AK18" s="47"/>
      <c r="AL18" s="50">
        <v>0</v>
      </c>
      <c r="AM18" s="50">
        <v>1</v>
      </c>
      <c r="AN18" s="47"/>
      <c r="AO18" s="50">
        <v>2</v>
      </c>
      <c r="AP18" s="47">
        <v>0</v>
      </c>
      <c r="AQ18" s="47"/>
      <c r="AR18" s="7">
        <f t="shared" si="0"/>
        <v>667</v>
      </c>
      <c r="AS18" s="7">
        <f t="shared" si="1"/>
        <v>667</v>
      </c>
      <c r="AT18" s="19">
        <f t="shared" si="2"/>
        <v>1</v>
      </c>
      <c r="AU18" s="19">
        <f t="shared" si="3"/>
        <v>1</v>
      </c>
      <c r="AV18" s="7" t="s">
        <v>2096</v>
      </c>
    </row>
    <row r="19" spans="1:48" ht="15.75" hidden="1" customHeight="1" x14ac:dyDescent="0.25">
      <c r="A19" s="7">
        <v>16</v>
      </c>
      <c r="B19" s="7" t="s">
        <v>14</v>
      </c>
      <c r="C19" s="7" t="s">
        <v>36</v>
      </c>
      <c r="D19" s="7" t="s">
        <v>16</v>
      </c>
      <c r="E19" s="47" t="s">
        <v>39</v>
      </c>
      <c r="F19" s="9">
        <v>1</v>
      </c>
      <c r="G19" s="7" t="s">
        <v>18</v>
      </c>
      <c r="H19" s="7">
        <v>2.6110000000000002</v>
      </c>
      <c r="I19" s="7">
        <v>2.6110000000000002</v>
      </c>
      <c r="J19" s="60"/>
      <c r="K19" s="7">
        <v>3.7170000000000001</v>
      </c>
      <c r="L19" s="7">
        <v>3.7170000000000001</v>
      </c>
      <c r="M19" s="58"/>
      <c r="N19" s="7">
        <v>5.1550000000000002</v>
      </c>
      <c r="O19" s="7">
        <v>5.1550000000000002</v>
      </c>
      <c r="P19" s="59"/>
      <c r="Q19" s="21">
        <v>4216</v>
      </c>
      <c r="R19" s="21">
        <v>4216</v>
      </c>
      <c r="S19" s="48"/>
      <c r="T19" s="28">
        <v>3716</v>
      </c>
      <c r="U19" s="3">
        <v>3716</v>
      </c>
      <c r="V19" s="134"/>
      <c r="W19" s="3">
        <v>3032</v>
      </c>
      <c r="X19" s="3">
        <v>3032</v>
      </c>
      <c r="AI19" s="108">
        <v>56</v>
      </c>
      <c r="AJ19" s="27">
        <v>15</v>
      </c>
      <c r="AL19" s="27">
        <v>4</v>
      </c>
      <c r="AM19" s="27">
        <v>15</v>
      </c>
      <c r="AO19" s="27">
        <v>36</v>
      </c>
      <c r="AP19" s="108">
        <v>15</v>
      </c>
      <c r="AR19" s="7">
        <f t="shared" si="0"/>
        <v>10975.483</v>
      </c>
      <c r="AS19" s="7">
        <f t="shared" si="1"/>
        <v>10975.483</v>
      </c>
      <c r="AT19" s="19">
        <f t="shared" si="2"/>
        <v>1</v>
      </c>
      <c r="AU19" s="19">
        <f t="shared" si="3"/>
        <v>1</v>
      </c>
      <c r="AV19" s="7" t="s">
        <v>2096</v>
      </c>
    </row>
    <row r="20" spans="1:48" ht="15.75" hidden="1" customHeight="1" x14ac:dyDescent="0.25">
      <c r="A20" s="7">
        <v>17</v>
      </c>
      <c r="B20" s="7" t="s">
        <v>14</v>
      </c>
      <c r="C20" s="7" t="s">
        <v>36</v>
      </c>
      <c r="D20" s="7" t="s">
        <v>16</v>
      </c>
      <c r="E20" s="47" t="s">
        <v>40</v>
      </c>
      <c r="F20" s="9">
        <v>1</v>
      </c>
      <c r="G20" s="7" t="s">
        <v>18</v>
      </c>
      <c r="H20" s="7">
        <v>579</v>
      </c>
      <c r="I20" s="7">
        <v>579</v>
      </c>
      <c r="J20" s="60"/>
      <c r="K20" s="7">
        <v>531</v>
      </c>
      <c r="L20" s="7">
        <v>531</v>
      </c>
      <c r="M20" s="58"/>
      <c r="N20" s="7">
        <v>1064</v>
      </c>
      <c r="O20" s="7">
        <v>1064</v>
      </c>
      <c r="P20" s="59"/>
      <c r="Q20" s="7">
        <v>1142</v>
      </c>
      <c r="R20" s="7">
        <v>1142</v>
      </c>
      <c r="S20" s="48"/>
      <c r="T20" s="28">
        <v>1698</v>
      </c>
      <c r="U20" s="3">
        <v>1698</v>
      </c>
      <c r="V20" s="134"/>
      <c r="W20" s="3">
        <v>1169</v>
      </c>
      <c r="X20" s="3">
        <v>1169</v>
      </c>
      <c r="AI20" s="108">
        <v>0</v>
      </c>
      <c r="AJ20" s="27">
        <v>2</v>
      </c>
      <c r="AL20" s="27">
        <v>0</v>
      </c>
      <c r="AM20" s="27">
        <v>1</v>
      </c>
      <c r="AO20" s="27">
        <v>0</v>
      </c>
      <c r="AP20" s="108">
        <v>1</v>
      </c>
      <c r="AR20" s="7">
        <f t="shared" si="0"/>
        <v>6183</v>
      </c>
      <c r="AS20" s="7">
        <f t="shared" si="1"/>
        <v>6183</v>
      </c>
      <c r="AT20" s="19">
        <f t="shared" si="2"/>
        <v>1</v>
      </c>
      <c r="AU20" s="19">
        <f t="shared" si="3"/>
        <v>1</v>
      </c>
      <c r="AV20" s="7" t="s">
        <v>2096</v>
      </c>
    </row>
    <row r="21" spans="1:48" ht="15.75" hidden="1" customHeight="1" x14ac:dyDescent="0.25">
      <c r="A21" s="7">
        <v>18</v>
      </c>
      <c r="B21" s="7" t="s">
        <v>14</v>
      </c>
      <c r="C21" s="7" t="s">
        <v>36</v>
      </c>
      <c r="D21" s="7" t="s">
        <v>16</v>
      </c>
      <c r="E21" s="47" t="s">
        <v>41</v>
      </c>
      <c r="F21" s="9">
        <v>1</v>
      </c>
      <c r="G21" s="7" t="s">
        <v>18</v>
      </c>
      <c r="H21" s="7">
        <v>44</v>
      </c>
      <c r="I21" s="7">
        <v>44</v>
      </c>
      <c r="J21" s="60"/>
      <c r="K21" s="7">
        <v>29</v>
      </c>
      <c r="L21" s="7">
        <v>29</v>
      </c>
      <c r="M21" s="58"/>
      <c r="N21" s="7">
        <v>54</v>
      </c>
      <c r="O21" s="7">
        <v>54</v>
      </c>
      <c r="P21" s="59"/>
      <c r="Q21" s="7">
        <v>28</v>
      </c>
      <c r="R21" s="7">
        <v>28</v>
      </c>
      <c r="S21" s="48"/>
      <c r="T21" s="28">
        <v>27</v>
      </c>
      <c r="U21" s="3">
        <v>27</v>
      </c>
      <c r="V21" s="134"/>
      <c r="W21" s="3">
        <v>39</v>
      </c>
      <c r="X21" s="3">
        <v>39</v>
      </c>
      <c r="AI21" s="108">
        <v>28</v>
      </c>
      <c r="AJ21" s="27">
        <v>28</v>
      </c>
      <c r="AL21" s="27">
        <v>25</v>
      </c>
      <c r="AM21" s="27">
        <v>25</v>
      </c>
      <c r="AO21" s="27">
        <v>5</v>
      </c>
      <c r="AP21" s="108">
        <v>5</v>
      </c>
      <c r="AR21" s="7">
        <f t="shared" si="0"/>
        <v>221</v>
      </c>
      <c r="AS21" s="7">
        <f t="shared" si="1"/>
        <v>221</v>
      </c>
      <c r="AT21" s="19">
        <f t="shared" si="2"/>
        <v>1</v>
      </c>
      <c r="AU21" s="19">
        <f t="shared" si="3"/>
        <v>1</v>
      </c>
      <c r="AV21" s="7" t="s">
        <v>2096</v>
      </c>
    </row>
    <row r="22" spans="1:48" ht="15.75" hidden="1" customHeight="1" x14ac:dyDescent="0.25">
      <c r="A22" s="7">
        <v>19</v>
      </c>
      <c r="B22" s="7" t="s">
        <v>14</v>
      </c>
      <c r="C22" s="7" t="s">
        <v>42</v>
      </c>
      <c r="D22" s="7" t="s">
        <v>16</v>
      </c>
      <c r="E22" s="47" t="s">
        <v>43</v>
      </c>
      <c r="F22" s="9">
        <v>1</v>
      </c>
      <c r="G22" s="7" t="s">
        <v>18</v>
      </c>
      <c r="H22" s="7">
        <v>20</v>
      </c>
      <c r="I22" s="7">
        <v>20</v>
      </c>
      <c r="J22" s="60"/>
      <c r="K22" s="7">
        <v>20</v>
      </c>
      <c r="L22" s="7">
        <v>20</v>
      </c>
      <c r="M22" s="58"/>
      <c r="N22" s="7">
        <v>24</v>
      </c>
      <c r="O22" s="7">
        <v>24</v>
      </c>
      <c r="P22" s="59"/>
      <c r="Q22" s="7">
        <v>12</v>
      </c>
      <c r="R22" s="7">
        <v>12</v>
      </c>
      <c r="S22" s="47" t="s">
        <v>1473</v>
      </c>
      <c r="T22" s="28">
        <v>17</v>
      </c>
      <c r="U22" s="3">
        <v>17</v>
      </c>
      <c r="V22" s="47" t="s">
        <v>1473</v>
      </c>
      <c r="W22" s="3">
        <v>21</v>
      </c>
      <c r="X22" s="3">
        <v>21</v>
      </c>
      <c r="AI22" s="47">
        <v>4</v>
      </c>
      <c r="AJ22" s="236"/>
      <c r="AK22" s="47"/>
      <c r="AL22" s="50">
        <v>2</v>
      </c>
      <c r="AM22" s="236"/>
      <c r="AN22" s="47"/>
      <c r="AO22" s="50">
        <v>0</v>
      </c>
      <c r="AP22" s="47">
        <v>0</v>
      </c>
      <c r="AQ22" s="47"/>
      <c r="AR22" s="7">
        <f t="shared" si="0"/>
        <v>114</v>
      </c>
      <c r="AS22" s="7">
        <f t="shared" si="1"/>
        <v>114</v>
      </c>
      <c r="AT22" s="19">
        <f t="shared" si="2"/>
        <v>1</v>
      </c>
      <c r="AU22" s="19">
        <f t="shared" si="3"/>
        <v>1</v>
      </c>
      <c r="AV22" s="7" t="s">
        <v>2096</v>
      </c>
    </row>
    <row r="23" spans="1:48" ht="15.75" hidden="1" customHeight="1" x14ac:dyDescent="0.25">
      <c r="A23" s="7">
        <v>20</v>
      </c>
      <c r="B23" s="7" t="s">
        <v>14</v>
      </c>
      <c r="C23" s="7" t="s">
        <v>42</v>
      </c>
      <c r="D23" s="7" t="s">
        <v>16</v>
      </c>
      <c r="E23" s="47" t="s">
        <v>44</v>
      </c>
      <c r="F23" s="9">
        <v>1</v>
      </c>
      <c r="G23" s="7" t="s">
        <v>18</v>
      </c>
      <c r="H23" s="7">
        <v>3</v>
      </c>
      <c r="I23" s="7">
        <v>3</v>
      </c>
      <c r="J23" s="60"/>
      <c r="K23" s="7">
        <v>4</v>
      </c>
      <c r="L23" s="7">
        <v>4</v>
      </c>
      <c r="M23" s="58"/>
      <c r="N23" s="7">
        <v>3</v>
      </c>
      <c r="O23" s="7">
        <v>3</v>
      </c>
      <c r="P23" s="59"/>
      <c r="Q23" s="7">
        <v>1</v>
      </c>
      <c r="R23" s="7">
        <v>1</v>
      </c>
      <c r="S23" s="47" t="s">
        <v>1473</v>
      </c>
      <c r="T23" s="28">
        <v>0</v>
      </c>
      <c r="U23" s="3">
        <v>0</v>
      </c>
      <c r="V23" s="135"/>
      <c r="W23" s="3">
        <v>1</v>
      </c>
      <c r="X23" s="3">
        <v>1</v>
      </c>
      <c r="AI23" s="108">
        <v>0</v>
      </c>
      <c r="AJ23" s="27">
        <v>1</v>
      </c>
      <c r="AL23" s="27">
        <v>2</v>
      </c>
      <c r="AM23" s="27">
        <v>1</v>
      </c>
      <c r="AO23" s="27">
        <v>0</v>
      </c>
      <c r="AP23" s="108">
        <v>1</v>
      </c>
      <c r="AQ23" s="108" t="s">
        <v>2140</v>
      </c>
      <c r="AR23" s="7">
        <f t="shared" si="0"/>
        <v>12</v>
      </c>
      <c r="AS23" s="7">
        <f t="shared" si="1"/>
        <v>12</v>
      </c>
      <c r="AT23" s="19">
        <f t="shared" si="2"/>
        <v>1</v>
      </c>
      <c r="AU23" s="19">
        <f t="shared" si="3"/>
        <v>1</v>
      </c>
      <c r="AV23" s="7" t="s">
        <v>2096</v>
      </c>
    </row>
    <row r="24" spans="1:48" ht="15.75" hidden="1" customHeight="1" x14ac:dyDescent="0.25">
      <c r="A24" s="7">
        <v>21</v>
      </c>
      <c r="B24" s="7" t="s">
        <v>14</v>
      </c>
      <c r="C24" s="7" t="s">
        <v>42</v>
      </c>
      <c r="D24" s="7" t="s">
        <v>16</v>
      </c>
      <c r="E24" s="47" t="s">
        <v>45</v>
      </c>
      <c r="F24" s="9">
        <v>1</v>
      </c>
      <c r="G24" s="7" t="s">
        <v>18</v>
      </c>
      <c r="H24" s="7">
        <v>2</v>
      </c>
      <c r="I24" s="7">
        <v>2</v>
      </c>
      <c r="J24" s="60"/>
      <c r="K24" s="7">
        <v>4</v>
      </c>
      <c r="L24" s="7">
        <v>4</v>
      </c>
      <c r="M24" s="58"/>
      <c r="N24" s="7">
        <v>14</v>
      </c>
      <c r="O24" s="7">
        <v>14</v>
      </c>
      <c r="P24" s="59"/>
      <c r="Q24" s="7">
        <v>7</v>
      </c>
      <c r="R24" s="7">
        <v>7</v>
      </c>
      <c r="S24" s="47" t="s">
        <v>1474</v>
      </c>
      <c r="T24" s="28">
        <v>4</v>
      </c>
      <c r="U24" s="3">
        <v>4</v>
      </c>
      <c r="V24" s="47" t="s">
        <v>1474</v>
      </c>
      <c r="W24" s="3">
        <v>6</v>
      </c>
      <c r="X24" s="3">
        <v>6</v>
      </c>
      <c r="AI24" s="108">
        <v>0</v>
      </c>
      <c r="AJ24" s="237"/>
      <c r="AL24" s="27">
        <v>1</v>
      </c>
      <c r="AM24" s="237"/>
      <c r="AO24" s="27">
        <v>0</v>
      </c>
      <c r="AP24" s="108">
        <v>0</v>
      </c>
      <c r="AR24" s="7">
        <f t="shared" si="0"/>
        <v>37</v>
      </c>
      <c r="AS24" s="7">
        <f t="shared" si="1"/>
        <v>37</v>
      </c>
      <c r="AT24" s="19">
        <f t="shared" si="2"/>
        <v>1</v>
      </c>
      <c r="AU24" s="19">
        <f t="shared" si="3"/>
        <v>1</v>
      </c>
      <c r="AV24" s="7" t="s">
        <v>2096</v>
      </c>
    </row>
    <row r="25" spans="1:48" ht="15.75" hidden="1" customHeight="1" x14ac:dyDescent="0.25">
      <c r="A25" s="7">
        <v>22</v>
      </c>
      <c r="B25" s="7" t="s">
        <v>14</v>
      </c>
      <c r="C25" s="7" t="s">
        <v>46</v>
      </c>
      <c r="D25" s="7" t="s">
        <v>16</v>
      </c>
      <c r="E25" s="47" t="s">
        <v>47</v>
      </c>
      <c r="F25" s="9">
        <v>1</v>
      </c>
      <c r="G25" s="7" t="s">
        <v>18</v>
      </c>
      <c r="H25" s="7">
        <v>0</v>
      </c>
      <c r="I25" s="7">
        <v>0</v>
      </c>
      <c r="J25" s="60"/>
      <c r="K25" s="7">
        <v>0</v>
      </c>
      <c r="L25" s="7">
        <v>0</v>
      </c>
      <c r="M25" s="58"/>
      <c r="N25" s="7">
        <v>0</v>
      </c>
      <c r="O25" s="7">
        <v>0</v>
      </c>
      <c r="P25" s="59"/>
      <c r="Q25" s="7">
        <v>3</v>
      </c>
      <c r="R25" s="7">
        <v>3</v>
      </c>
      <c r="S25" s="48"/>
      <c r="T25" s="28">
        <v>0</v>
      </c>
      <c r="U25" s="28">
        <v>0</v>
      </c>
      <c r="V25" s="134"/>
      <c r="W25" s="3">
        <v>4</v>
      </c>
      <c r="X25" s="3">
        <v>4</v>
      </c>
      <c r="AI25" s="83">
        <v>3</v>
      </c>
      <c r="AJ25" s="3">
        <v>3</v>
      </c>
      <c r="AK25" s="83"/>
      <c r="AL25" s="3">
        <v>0</v>
      </c>
      <c r="AM25" s="3">
        <v>2</v>
      </c>
      <c r="AN25" s="83"/>
      <c r="AO25" s="3">
        <v>0</v>
      </c>
      <c r="AP25" s="83">
        <v>1</v>
      </c>
      <c r="AQ25" s="83"/>
      <c r="AR25" s="7">
        <f t="shared" si="0"/>
        <v>7</v>
      </c>
      <c r="AS25" s="7">
        <f t="shared" si="1"/>
        <v>7</v>
      </c>
      <c r="AT25" s="19">
        <f t="shared" si="2"/>
        <v>1</v>
      </c>
      <c r="AU25" s="19">
        <f t="shared" si="3"/>
        <v>1</v>
      </c>
      <c r="AV25" s="7" t="s">
        <v>2096</v>
      </c>
    </row>
    <row r="26" spans="1:48" ht="15.75" hidden="1" customHeight="1" x14ac:dyDescent="0.25">
      <c r="A26" s="7">
        <v>23</v>
      </c>
      <c r="B26" s="7" t="s">
        <v>14</v>
      </c>
      <c r="C26" s="7" t="s">
        <v>46</v>
      </c>
      <c r="D26" s="7" t="s">
        <v>16</v>
      </c>
      <c r="E26" s="47" t="s">
        <v>48</v>
      </c>
      <c r="F26" s="9">
        <v>1</v>
      </c>
      <c r="G26" s="7" t="s">
        <v>18</v>
      </c>
      <c r="H26" s="18">
        <v>1917</v>
      </c>
      <c r="I26" s="18">
        <v>1917</v>
      </c>
      <c r="J26" s="60"/>
      <c r="K26" s="7">
        <v>2307</v>
      </c>
      <c r="L26" s="7">
        <v>2307</v>
      </c>
      <c r="M26" s="58"/>
      <c r="N26" s="7">
        <v>1759</v>
      </c>
      <c r="O26" s="7">
        <v>1759</v>
      </c>
      <c r="P26" s="59"/>
      <c r="Q26" s="7">
        <v>3341</v>
      </c>
      <c r="R26" s="7">
        <v>3341</v>
      </c>
      <c r="S26" s="48"/>
      <c r="T26" s="28">
        <v>0</v>
      </c>
      <c r="U26" s="28">
        <v>0</v>
      </c>
      <c r="V26" s="134"/>
      <c r="W26" s="3">
        <v>3409</v>
      </c>
      <c r="X26" s="3">
        <v>3409</v>
      </c>
      <c r="AI26" s="233">
        <v>0</v>
      </c>
      <c r="AJ26" s="27">
        <v>1</v>
      </c>
      <c r="AL26" s="27">
        <v>0</v>
      </c>
      <c r="AM26" s="27">
        <v>1</v>
      </c>
      <c r="AO26" s="27">
        <v>0</v>
      </c>
      <c r="AP26" s="108">
        <v>0</v>
      </c>
      <c r="AR26" s="7">
        <f t="shared" si="0"/>
        <v>12733</v>
      </c>
      <c r="AS26" s="7">
        <f t="shared" si="1"/>
        <v>12733</v>
      </c>
      <c r="AT26" s="19">
        <f t="shared" si="2"/>
        <v>1</v>
      </c>
      <c r="AU26" s="19">
        <f t="shared" si="3"/>
        <v>1</v>
      </c>
      <c r="AV26" s="7" t="s">
        <v>2096</v>
      </c>
    </row>
    <row r="27" spans="1:48" ht="15.75" hidden="1" customHeight="1" x14ac:dyDescent="0.25">
      <c r="A27" s="7">
        <v>24</v>
      </c>
      <c r="B27" s="7" t="s">
        <v>14</v>
      </c>
      <c r="C27" s="7" t="s">
        <v>46</v>
      </c>
      <c r="D27" s="7" t="s">
        <v>16</v>
      </c>
      <c r="E27" s="47" t="s">
        <v>49</v>
      </c>
      <c r="F27" s="9">
        <v>1</v>
      </c>
      <c r="G27" s="7" t="s">
        <v>18</v>
      </c>
      <c r="H27" s="7">
        <v>314</v>
      </c>
      <c r="I27" s="7">
        <v>314</v>
      </c>
      <c r="J27" s="60"/>
      <c r="K27" s="7">
        <v>283</v>
      </c>
      <c r="L27" s="7">
        <v>283</v>
      </c>
      <c r="M27" s="58"/>
      <c r="N27" s="7">
        <v>378</v>
      </c>
      <c r="O27" s="7">
        <v>378</v>
      </c>
      <c r="P27" s="59"/>
      <c r="Q27" s="7">
        <v>333</v>
      </c>
      <c r="R27" s="7">
        <v>333</v>
      </c>
      <c r="S27" s="48"/>
      <c r="T27" s="28">
        <v>352</v>
      </c>
      <c r="U27" s="28">
        <v>352</v>
      </c>
      <c r="V27" s="134"/>
      <c r="W27" s="3">
        <v>226</v>
      </c>
      <c r="X27" s="3">
        <v>226</v>
      </c>
      <c r="AI27" s="47">
        <v>0</v>
      </c>
      <c r="AJ27" s="50">
        <v>1</v>
      </c>
      <c r="AK27" s="47"/>
      <c r="AL27" s="50">
        <v>5</v>
      </c>
      <c r="AM27" s="236"/>
      <c r="AN27" s="47"/>
      <c r="AO27" s="50">
        <v>0</v>
      </c>
      <c r="AP27" s="47">
        <v>0</v>
      </c>
      <c r="AQ27" s="47"/>
      <c r="AR27" s="7">
        <f t="shared" si="0"/>
        <v>1886</v>
      </c>
      <c r="AS27" s="7">
        <f t="shared" si="1"/>
        <v>1886</v>
      </c>
      <c r="AT27" s="19">
        <f t="shared" si="2"/>
        <v>1</v>
      </c>
      <c r="AU27" s="19">
        <f t="shared" si="3"/>
        <v>1</v>
      </c>
      <c r="AV27" s="7" t="s">
        <v>2096</v>
      </c>
    </row>
    <row r="28" spans="1:48" ht="15.75" hidden="1" customHeight="1" x14ac:dyDescent="0.25">
      <c r="A28" s="7">
        <v>25</v>
      </c>
      <c r="B28" s="7" t="s">
        <v>14</v>
      </c>
      <c r="C28" s="7" t="s">
        <v>50</v>
      </c>
      <c r="D28" s="7" t="s">
        <v>16</v>
      </c>
      <c r="E28" s="47" t="s">
        <v>51</v>
      </c>
      <c r="F28" s="9">
        <v>1</v>
      </c>
      <c r="G28" s="7" t="s">
        <v>18</v>
      </c>
      <c r="H28" s="7">
        <v>254</v>
      </c>
      <c r="I28" s="7">
        <v>254</v>
      </c>
      <c r="J28" s="60"/>
      <c r="K28" s="7">
        <v>1110</v>
      </c>
      <c r="L28" s="7">
        <v>1110</v>
      </c>
      <c r="M28" s="58"/>
      <c r="N28" s="7">
        <v>844</v>
      </c>
      <c r="O28" s="7">
        <v>844</v>
      </c>
      <c r="P28" s="59"/>
      <c r="Q28" s="7">
        <v>1505</v>
      </c>
      <c r="R28" s="7">
        <v>1505</v>
      </c>
      <c r="S28" s="48"/>
      <c r="T28" s="21">
        <v>1491</v>
      </c>
      <c r="U28" s="21">
        <v>1491</v>
      </c>
      <c r="V28" s="134"/>
      <c r="W28" s="3">
        <v>1412</v>
      </c>
      <c r="X28" s="3">
        <v>1412</v>
      </c>
      <c r="AI28" s="233">
        <v>0</v>
      </c>
      <c r="AJ28" s="27">
        <v>1</v>
      </c>
      <c r="AL28" s="27">
        <v>4</v>
      </c>
      <c r="AM28" s="27">
        <v>1</v>
      </c>
      <c r="AO28" s="247">
        <v>2</v>
      </c>
      <c r="AP28" s="108">
        <v>0</v>
      </c>
      <c r="AR28" s="7">
        <f t="shared" si="0"/>
        <v>6616</v>
      </c>
      <c r="AS28" s="7">
        <f t="shared" si="1"/>
        <v>6616</v>
      </c>
      <c r="AT28" s="19">
        <f t="shared" si="2"/>
        <v>1</v>
      </c>
      <c r="AU28" s="19">
        <f t="shared" si="3"/>
        <v>1</v>
      </c>
      <c r="AV28" s="7" t="s">
        <v>2096</v>
      </c>
    </row>
    <row r="29" spans="1:48" ht="15.75" hidden="1" customHeight="1" x14ac:dyDescent="0.25">
      <c r="A29" s="7">
        <v>26</v>
      </c>
      <c r="B29" s="7" t="s">
        <v>14</v>
      </c>
      <c r="C29" s="7" t="s">
        <v>50</v>
      </c>
      <c r="D29" s="7" t="s">
        <v>16</v>
      </c>
      <c r="E29" s="47" t="s">
        <v>52</v>
      </c>
      <c r="F29" s="9">
        <v>1</v>
      </c>
      <c r="G29" s="7" t="s">
        <v>18</v>
      </c>
      <c r="H29" s="7">
        <v>2</v>
      </c>
      <c r="I29" s="7">
        <v>2</v>
      </c>
      <c r="J29" s="60"/>
      <c r="K29" s="7">
        <v>5</v>
      </c>
      <c r="L29" s="7">
        <v>5</v>
      </c>
      <c r="M29" s="58"/>
      <c r="N29" s="7">
        <v>6</v>
      </c>
      <c r="O29" s="7">
        <v>6</v>
      </c>
      <c r="P29" s="59"/>
      <c r="Q29" s="7">
        <v>3</v>
      </c>
      <c r="R29" s="7">
        <v>3</v>
      </c>
      <c r="S29" s="48"/>
      <c r="T29" s="7">
        <v>0</v>
      </c>
      <c r="U29" s="7">
        <v>0</v>
      </c>
      <c r="V29" s="134"/>
      <c r="W29" s="3">
        <v>1</v>
      </c>
      <c r="X29" s="3">
        <v>1</v>
      </c>
      <c r="AI29" s="47">
        <v>10</v>
      </c>
      <c r="AJ29" s="50">
        <v>2</v>
      </c>
      <c r="AK29" s="47"/>
      <c r="AL29" s="50">
        <v>6</v>
      </c>
      <c r="AM29" s="50">
        <v>2</v>
      </c>
      <c r="AN29" s="47"/>
      <c r="AO29" s="50">
        <v>2</v>
      </c>
      <c r="AP29" s="47">
        <v>2</v>
      </c>
      <c r="AQ29" s="47"/>
      <c r="AR29" s="7">
        <f t="shared" si="0"/>
        <v>17</v>
      </c>
      <c r="AS29" s="7">
        <f t="shared" si="1"/>
        <v>17</v>
      </c>
      <c r="AT29" s="19">
        <f t="shared" si="2"/>
        <v>1</v>
      </c>
      <c r="AU29" s="19">
        <f t="shared" si="3"/>
        <v>1</v>
      </c>
      <c r="AV29" s="7" t="s">
        <v>2096</v>
      </c>
    </row>
    <row r="30" spans="1:48" ht="15.75" hidden="1" customHeight="1" x14ac:dyDescent="0.25">
      <c r="A30" s="7">
        <v>27</v>
      </c>
      <c r="B30" s="7" t="s">
        <v>14</v>
      </c>
      <c r="C30" s="7" t="s">
        <v>50</v>
      </c>
      <c r="D30" s="7" t="s">
        <v>16</v>
      </c>
      <c r="E30" s="47" t="s">
        <v>53</v>
      </c>
      <c r="F30" s="7">
        <v>12</v>
      </c>
      <c r="G30" s="7" t="s">
        <v>54</v>
      </c>
      <c r="H30" s="7">
        <v>0</v>
      </c>
      <c r="I30" s="11">
        <v>1</v>
      </c>
      <c r="J30" s="60"/>
      <c r="K30" s="7">
        <v>0</v>
      </c>
      <c r="L30" s="11">
        <v>1</v>
      </c>
      <c r="M30" s="58"/>
      <c r="N30" s="7">
        <v>0</v>
      </c>
      <c r="O30" s="11">
        <v>1</v>
      </c>
      <c r="P30" s="59"/>
      <c r="Q30" s="7">
        <v>0</v>
      </c>
      <c r="R30" s="7">
        <v>0</v>
      </c>
      <c r="S30" s="48"/>
      <c r="T30" s="7">
        <v>7</v>
      </c>
      <c r="U30" s="7">
        <v>7</v>
      </c>
      <c r="V30" s="134"/>
      <c r="W30" s="3">
        <v>4</v>
      </c>
      <c r="X30" s="3">
        <v>4</v>
      </c>
      <c r="AI30" s="47">
        <v>3</v>
      </c>
      <c r="AJ30" s="50">
        <v>1</v>
      </c>
      <c r="AK30" s="47"/>
      <c r="AL30" s="50">
        <v>0</v>
      </c>
      <c r="AM30" s="236"/>
      <c r="AN30" s="47"/>
      <c r="AO30" s="50">
        <v>0</v>
      </c>
      <c r="AP30" s="47">
        <v>0</v>
      </c>
      <c r="AQ30" s="47"/>
      <c r="AR30" s="7">
        <f t="shared" si="0"/>
        <v>11</v>
      </c>
      <c r="AS30" s="7">
        <f t="shared" si="1"/>
        <v>14</v>
      </c>
      <c r="AT30" s="19">
        <f>+AR30/AS30</f>
        <v>0.7857142857142857</v>
      </c>
      <c r="AU30" s="19">
        <f>+AR30/F30</f>
        <v>0.91666666666666663</v>
      </c>
      <c r="AV30" s="7" t="s">
        <v>2097</v>
      </c>
    </row>
    <row r="31" spans="1:48" ht="15.75" hidden="1" customHeight="1" x14ac:dyDescent="0.25">
      <c r="A31" s="7">
        <v>28</v>
      </c>
      <c r="B31" s="7" t="s">
        <v>14</v>
      </c>
      <c r="C31" s="7" t="s">
        <v>55</v>
      </c>
      <c r="D31" s="7" t="s">
        <v>16</v>
      </c>
      <c r="E31" s="47" t="s">
        <v>56</v>
      </c>
      <c r="F31" s="9">
        <v>1</v>
      </c>
      <c r="G31" s="7" t="s">
        <v>18</v>
      </c>
      <c r="H31" s="7">
        <v>467</v>
      </c>
      <c r="I31" s="7">
        <v>467</v>
      </c>
      <c r="J31" s="60"/>
      <c r="K31" s="7">
        <v>479</v>
      </c>
      <c r="L31" s="7">
        <v>479</v>
      </c>
      <c r="M31" s="58"/>
      <c r="N31" s="7">
        <v>441</v>
      </c>
      <c r="O31" s="7">
        <v>441</v>
      </c>
      <c r="P31" s="59"/>
      <c r="Q31" s="7">
        <v>1387</v>
      </c>
      <c r="R31" s="7">
        <v>1387</v>
      </c>
      <c r="S31" s="48"/>
      <c r="T31" s="21">
        <v>1063</v>
      </c>
      <c r="U31" s="21">
        <v>1063</v>
      </c>
      <c r="V31" s="134"/>
      <c r="W31" s="3">
        <v>1575</v>
      </c>
      <c r="X31" s="3">
        <v>1575</v>
      </c>
      <c r="AI31" s="108">
        <v>5</v>
      </c>
      <c r="AJ31" s="27">
        <v>1</v>
      </c>
      <c r="AL31" s="27">
        <v>0</v>
      </c>
      <c r="AM31" s="27">
        <v>1</v>
      </c>
      <c r="AO31" s="27">
        <v>0</v>
      </c>
      <c r="AP31" s="108">
        <v>0</v>
      </c>
      <c r="AR31" s="7">
        <f t="shared" si="0"/>
        <v>5412</v>
      </c>
      <c r="AS31" s="7">
        <f t="shared" si="1"/>
        <v>5412</v>
      </c>
      <c r="AT31" s="19">
        <f t="shared" ref="AT31:AT43" si="4">AR31/AS31</f>
        <v>1</v>
      </c>
      <c r="AU31" s="19">
        <f t="shared" ref="AU31:AU43" si="5">+AT31/F31</f>
        <v>1</v>
      </c>
      <c r="AV31" s="7" t="s">
        <v>2096</v>
      </c>
    </row>
    <row r="32" spans="1:48" ht="15.75" hidden="1" customHeight="1" x14ac:dyDescent="0.25">
      <c r="A32" s="7">
        <v>29</v>
      </c>
      <c r="B32" s="7" t="s">
        <v>14</v>
      </c>
      <c r="C32" s="7" t="s">
        <v>55</v>
      </c>
      <c r="D32" s="7" t="s">
        <v>16</v>
      </c>
      <c r="E32" s="47" t="s">
        <v>57</v>
      </c>
      <c r="F32" s="9">
        <v>1</v>
      </c>
      <c r="G32" s="7" t="s">
        <v>18</v>
      </c>
      <c r="H32" s="7">
        <v>114</v>
      </c>
      <c r="I32" s="7">
        <v>114</v>
      </c>
      <c r="J32" s="60"/>
      <c r="K32" s="7">
        <v>70</v>
      </c>
      <c r="L32" s="7">
        <v>70</v>
      </c>
      <c r="M32" s="58"/>
      <c r="N32" s="7">
        <v>49</v>
      </c>
      <c r="O32" s="7">
        <v>49</v>
      </c>
      <c r="P32" s="59"/>
      <c r="Q32" s="7">
        <v>85</v>
      </c>
      <c r="R32" s="7">
        <v>85</v>
      </c>
      <c r="S32" s="48"/>
      <c r="T32" s="7">
        <v>129</v>
      </c>
      <c r="U32" s="7">
        <v>129</v>
      </c>
      <c r="V32" s="134"/>
      <c r="W32" s="3">
        <v>104</v>
      </c>
      <c r="X32" s="3">
        <v>104</v>
      </c>
      <c r="AI32" s="47">
        <v>1</v>
      </c>
      <c r="AJ32" s="50">
        <v>1</v>
      </c>
      <c r="AK32" s="47"/>
      <c r="AL32" s="50">
        <v>3</v>
      </c>
      <c r="AM32" s="50">
        <v>1</v>
      </c>
      <c r="AN32" s="47"/>
      <c r="AO32" s="50">
        <v>0</v>
      </c>
      <c r="AP32" s="47">
        <v>0</v>
      </c>
      <c r="AQ32" s="47"/>
      <c r="AR32" s="7">
        <f t="shared" si="0"/>
        <v>551</v>
      </c>
      <c r="AS32" s="7">
        <f t="shared" si="1"/>
        <v>551</v>
      </c>
      <c r="AT32" s="19">
        <f t="shared" si="4"/>
        <v>1</v>
      </c>
      <c r="AU32" s="19">
        <f t="shared" si="5"/>
        <v>1</v>
      </c>
      <c r="AV32" s="7" t="s">
        <v>2096</v>
      </c>
    </row>
    <row r="33" spans="1:48" ht="15.75" hidden="1" customHeight="1" x14ac:dyDescent="0.25">
      <c r="A33" s="7">
        <v>30</v>
      </c>
      <c r="B33" s="7" t="s">
        <v>14</v>
      </c>
      <c r="C33" s="7" t="s">
        <v>58</v>
      </c>
      <c r="D33" s="7" t="s">
        <v>16</v>
      </c>
      <c r="E33" s="47" t="s">
        <v>59</v>
      </c>
      <c r="F33" s="9">
        <v>1</v>
      </c>
      <c r="G33" s="7" t="s">
        <v>18</v>
      </c>
      <c r="H33" s="7">
        <v>262</v>
      </c>
      <c r="I33" s="7">
        <v>262</v>
      </c>
      <c r="J33" s="60"/>
      <c r="K33" s="7">
        <v>342</v>
      </c>
      <c r="L33" s="7">
        <v>342</v>
      </c>
      <c r="M33" s="58"/>
      <c r="N33" s="7">
        <v>141</v>
      </c>
      <c r="O33" s="7">
        <v>141</v>
      </c>
      <c r="P33" s="59"/>
      <c r="Q33" s="7">
        <v>154</v>
      </c>
      <c r="R33" s="7">
        <v>154</v>
      </c>
      <c r="S33" s="48"/>
      <c r="T33" s="28">
        <v>100</v>
      </c>
      <c r="U33" s="3">
        <v>100</v>
      </c>
      <c r="V33" s="134"/>
      <c r="W33" s="3">
        <v>100</v>
      </c>
      <c r="X33" s="3">
        <v>100</v>
      </c>
      <c r="AI33" s="233">
        <v>237</v>
      </c>
      <c r="AJ33" s="27">
        <v>150</v>
      </c>
      <c r="AL33" s="27">
        <v>0</v>
      </c>
      <c r="AM33" s="27">
        <v>63</v>
      </c>
      <c r="AO33" s="27">
        <v>0</v>
      </c>
      <c r="AP33" s="108">
        <v>0</v>
      </c>
      <c r="AR33" s="7">
        <f t="shared" si="0"/>
        <v>1099</v>
      </c>
      <c r="AS33" s="7">
        <f t="shared" si="1"/>
        <v>1099</v>
      </c>
      <c r="AT33" s="19">
        <f t="shared" si="4"/>
        <v>1</v>
      </c>
      <c r="AU33" s="19">
        <f t="shared" si="5"/>
        <v>1</v>
      </c>
      <c r="AV33" s="7" t="s">
        <v>2096</v>
      </c>
    </row>
    <row r="34" spans="1:48" ht="15.75" hidden="1" customHeight="1" x14ac:dyDescent="0.25">
      <c r="A34" s="7">
        <v>31</v>
      </c>
      <c r="B34" s="7" t="s">
        <v>14</v>
      </c>
      <c r="C34" s="7" t="s">
        <v>58</v>
      </c>
      <c r="D34" s="7" t="s">
        <v>16</v>
      </c>
      <c r="E34" s="47" t="s">
        <v>60</v>
      </c>
      <c r="F34" s="9">
        <v>1</v>
      </c>
      <c r="G34" s="7" t="s">
        <v>18</v>
      </c>
      <c r="H34" s="7">
        <v>81</v>
      </c>
      <c r="I34" s="7">
        <v>81</v>
      </c>
      <c r="J34" s="60"/>
      <c r="K34" s="7">
        <v>137</v>
      </c>
      <c r="L34" s="7">
        <v>137</v>
      </c>
      <c r="M34" s="58"/>
      <c r="N34" s="7">
        <v>71</v>
      </c>
      <c r="O34" s="7">
        <v>71</v>
      </c>
      <c r="P34" s="59"/>
      <c r="Q34" s="7">
        <v>75</v>
      </c>
      <c r="R34" s="7">
        <v>75</v>
      </c>
      <c r="S34" s="48"/>
      <c r="T34" s="28">
        <v>98</v>
      </c>
      <c r="U34" s="3">
        <v>98</v>
      </c>
      <c r="V34" s="134"/>
      <c r="W34" s="3">
        <v>98</v>
      </c>
      <c r="X34" s="3">
        <v>98</v>
      </c>
      <c r="AI34" s="233"/>
      <c r="AJ34" s="27" t="s">
        <v>2132</v>
      </c>
      <c r="AL34" s="27">
        <v>0</v>
      </c>
      <c r="AM34" s="65">
        <v>0</v>
      </c>
      <c r="AO34" s="249">
        <v>0</v>
      </c>
      <c r="AP34" s="250">
        <v>0</v>
      </c>
      <c r="AR34" s="7">
        <f t="shared" si="0"/>
        <v>560</v>
      </c>
      <c r="AS34" s="7">
        <f t="shared" si="1"/>
        <v>560</v>
      </c>
      <c r="AT34" s="19">
        <f t="shared" si="4"/>
        <v>1</v>
      </c>
      <c r="AU34" s="19">
        <f t="shared" si="5"/>
        <v>1</v>
      </c>
      <c r="AV34" s="7" t="s">
        <v>2096</v>
      </c>
    </row>
    <row r="35" spans="1:48" ht="15.75" hidden="1" customHeight="1" x14ac:dyDescent="0.25">
      <c r="A35" s="7">
        <v>32</v>
      </c>
      <c r="B35" s="7" t="s">
        <v>14</v>
      </c>
      <c r="C35" s="7" t="s">
        <v>58</v>
      </c>
      <c r="D35" s="7" t="s">
        <v>16</v>
      </c>
      <c r="E35" s="47" t="s">
        <v>61</v>
      </c>
      <c r="F35" s="9">
        <v>1</v>
      </c>
      <c r="G35" s="7" t="s">
        <v>18</v>
      </c>
      <c r="H35" s="7">
        <v>287</v>
      </c>
      <c r="I35" s="7">
        <v>287</v>
      </c>
      <c r="J35" s="60"/>
      <c r="K35" s="7">
        <v>239</v>
      </c>
      <c r="L35" s="7">
        <v>239</v>
      </c>
      <c r="M35" s="58"/>
      <c r="N35" s="7">
        <v>213</v>
      </c>
      <c r="O35" s="7">
        <v>213</v>
      </c>
      <c r="P35" s="59"/>
      <c r="Q35" s="7">
        <v>220</v>
      </c>
      <c r="R35" s="7">
        <v>220</v>
      </c>
      <c r="S35" s="48"/>
      <c r="T35" s="28">
        <v>224</v>
      </c>
      <c r="U35" s="3">
        <v>224</v>
      </c>
      <c r="V35" s="134"/>
      <c r="W35" s="3">
        <v>224</v>
      </c>
      <c r="X35" s="3">
        <v>224</v>
      </c>
      <c r="AI35" s="234">
        <v>13</v>
      </c>
      <c r="AJ35" s="50">
        <v>30</v>
      </c>
      <c r="AK35" s="47"/>
      <c r="AL35" s="50">
        <v>0</v>
      </c>
      <c r="AM35" s="50">
        <v>25</v>
      </c>
      <c r="AN35" s="47"/>
      <c r="AO35" s="50">
        <v>0</v>
      </c>
      <c r="AP35" s="47">
        <v>0</v>
      </c>
      <c r="AQ35" s="47"/>
      <c r="AR35" s="7">
        <f t="shared" si="0"/>
        <v>1407</v>
      </c>
      <c r="AS35" s="7">
        <f t="shared" si="1"/>
        <v>1407</v>
      </c>
      <c r="AT35" s="19">
        <f t="shared" si="4"/>
        <v>1</v>
      </c>
      <c r="AU35" s="19">
        <f t="shared" si="5"/>
        <v>1</v>
      </c>
      <c r="AV35" s="7" t="s">
        <v>2096</v>
      </c>
    </row>
    <row r="36" spans="1:48" ht="15.75" hidden="1" customHeight="1" x14ac:dyDescent="0.25">
      <c r="A36" s="7">
        <v>33</v>
      </c>
      <c r="B36" s="7" t="s">
        <v>14</v>
      </c>
      <c r="C36" s="7" t="s">
        <v>58</v>
      </c>
      <c r="D36" s="7" t="s">
        <v>16</v>
      </c>
      <c r="E36" s="47" t="s">
        <v>62</v>
      </c>
      <c r="F36" s="9">
        <v>1</v>
      </c>
      <c r="G36" s="7" t="s">
        <v>18</v>
      </c>
      <c r="H36" s="7">
        <v>169</v>
      </c>
      <c r="I36" s="7">
        <v>169</v>
      </c>
      <c r="J36" s="60"/>
      <c r="K36" s="7">
        <v>177</v>
      </c>
      <c r="L36" s="7">
        <v>177</v>
      </c>
      <c r="M36" s="58"/>
      <c r="N36" s="7">
        <v>276</v>
      </c>
      <c r="O36" s="7">
        <v>276</v>
      </c>
      <c r="P36" s="59"/>
      <c r="Q36" s="7">
        <v>226</v>
      </c>
      <c r="R36" s="7">
        <v>226</v>
      </c>
      <c r="S36" s="48"/>
      <c r="T36" s="28">
        <v>0</v>
      </c>
      <c r="U36" s="28">
        <v>0</v>
      </c>
      <c r="V36" s="134"/>
      <c r="W36" s="3">
        <v>140</v>
      </c>
      <c r="X36" s="3">
        <v>140</v>
      </c>
      <c r="AI36" s="47"/>
      <c r="AJ36" s="236"/>
      <c r="AK36" s="47"/>
      <c r="AL36" s="50">
        <v>1</v>
      </c>
      <c r="AM36" s="50">
        <v>1</v>
      </c>
      <c r="AN36" s="47"/>
      <c r="AO36" s="50">
        <v>0</v>
      </c>
      <c r="AP36" s="47">
        <v>0</v>
      </c>
      <c r="AQ36" s="47"/>
      <c r="AR36" s="7">
        <f t="shared" ref="AR36:AR60" si="6">H36+K36+N36+Q36+T36+W36</f>
        <v>988</v>
      </c>
      <c r="AS36" s="7">
        <f t="shared" ref="AS36:AS60" si="7">I36+L36+O36+R36+U36+X36</f>
        <v>988</v>
      </c>
      <c r="AT36" s="19">
        <f t="shared" si="4"/>
        <v>1</v>
      </c>
      <c r="AU36" s="19">
        <f t="shared" si="5"/>
        <v>1</v>
      </c>
      <c r="AV36" s="7" t="s">
        <v>2096</v>
      </c>
    </row>
    <row r="37" spans="1:48" ht="15.75" hidden="1" customHeight="1" x14ac:dyDescent="0.25">
      <c r="A37" s="7">
        <v>34</v>
      </c>
      <c r="B37" s="7" t="s">
        <v>14</v>
      </c>
      <c r="C37" s="7" t="s">
        <v>63</v>
      </c>
      <c r="D37" s="7" t="s">
        <v>16</v>
      </c>
      <c r="E37" s="62" t="s">
        <v>1957</v>
      </c>
      <c r="F37" s="9">
        <v>1</v>
      </c>
      <c r="G37" s="7" t="s">
        <v>18</v>
      </c>
      <c r="H37" s="18">
        <v>144</v>
      </c>
      <c r="I37" s="18">
        <v>148</v>
      </c>
      <c r="J37" s="60"/>
      <c r="K37" s="7">
        <v>118</v>
      </c>
      <c r="L37" s="7">
        <v>114</v>
      </c>
      <c r="M37" s="58"/>
      <c r="N37" s="7">
        <v>132</v>
      </c>
      <c r="O37" s="7">
        <v>133</v>
      </c>
      <c r="P37" s="59"/>
      <c r="Q37" s="7">
        <v>69</v>
      </c>
      <c r="R37" s="7">
        <v>69</v>
      </c>
      <c r="S37" s="48"/>
      <c r="T37" s="7">
        <f>6+30+1+74+26</f>
        <v>137</v>
      </c>
      <c r="U37" s="7">
        <f>6+30+8+74+26</f>
        <v>144</v>
      </c>
      <c r="V37" s="134"/>
      <c r="W37" s="3">
        <v>239</v>
      </c>
      <c r="X37" s="3">
        <v>239</v>
      </c>
      <c r="AI37" s="234">
        <v>5</v>
      </c>
      <c r="AJ37" s="50">
        <v>8</v>
      </c>
      <c r="AK37" s="47"/>
      <c r="AL37" s="50">
        <v>0</v>
      </c>
      <c r="AM37" s="50">
        <v>8</v>
      </c>
      <c r="AN37" s="47"/>
      <c r="AO37" s="50">
        <v>0</v>
      </c>
      <c r="AP37" s="47">
        <v>0</v>
      </c>
      <c r="AQ37" s="47"/>
      <c r="AR37" s="7">
        <f t="shared" si="6"/>
        <v>839</v>
      </c>
      <c r="AS37" s="7">
        <f t="shared" si="7"/>
        <v>847</v>
      </c>
      <c r="AT37" s="19">
        <f t="shared" si="4"/>
        <v>0.99055489964580878</v>
      </c>
      <c r="AU37" s="19">
        <f t="shared" si="5"/>
        <v>0.99055489964580878</v>
      </c>
      <c r="AV37" s="7" t="s">
        <v>2096</v>
      </c>
    </row>
    <row r="38" spans="1:48" ht="15.75" hidden="1" customHeight="1" x14ac:dyDescent="0.25">
      <c r="A38" s="7">
        <v>35</v>
      </c>
      <c r="B38" s="7" t="s">
        <v>14</v>
      </c>
      <c r="C38" s="7" t="s">
        <v>63</v>
      </c>
      <c r="D38" s="7" t="s">
        <v>16</v>
      </c>
      <c r="E38" s="47" t="s">
        <v>64</v>
      </c>
      <c r="F38" s="9">
        <v>1</v>
      </c>
      <c r="G38" s="7" t="s">
        <v>18</v>
      </c>
      <c r="H38" s="18">
        <v>120</v>
      </c>
      <c r="I38" s="18">
        <v>124</v>
      </c>
      <c r="J38" s="60"/>
      <c r="K38" s="7">
        <v>101</v>
      </c>
      <c r="L38" s="7">
        <v>97</v>
      </c>
      <c r="M38" s="58"/>
      <c r="N38" s="7">
        <v>118</v>
      </c>
      <c r="O38" s="7">
        <v>119</v>
      </c>
      <c r="P38" s="59"/>
      <c r="Q38" s="7">
        <v>120</v>
      </c>
      <c r="R38" s="7">
        <v>120</v>
      </c>
      <c r="S38" s="48"/>
      <c r="T38" s="7">
        <f>6+30+1+105+4</f>
        <v>146</v>
      </c>
      <c r="U38" s="7">
        <f>6+30+8+105+4</f>
        <v>153</v>
      </c>
      <c r="V38" s="134"/>
      <c r="W38" s="3">
        <v>166</v>
      </c>
      <c r="X38" s="3">
        <v>166</v>
      </c>
      <c r="AI38" s="108">
        <v>308</v>
      </c>
      <c r="AJ38" s="27">
        <v>383</v>
      </c>
      <c r="AL38" s="68">
        <v>496</v>
      </c>
      <c r="AM38" s="27">
        <v>300</v>
      </c>
      <c r="AO38" s="93"/>
      <c r="AR38" s="7">
        <f t="shared" si="6"/>
        <v>771</v>
      </c>
      <c r="AS38" s="7">
        <f t="shared" si="7"/>
        <v>779</v>
      </c>
      <c r="AT38" s="19">
        <f t="shared" si="4"/>
        <v>0.98973042362002572</v>
      </c>
      <c r="AU38" s="19">
        <f t="shared" si="5"/>
        <v>0.98973042362002572</v>
      </c>
      <c r="AV38" s="7" t="s">
        <v>2096</v>
      </c>
    </row>
    <row r="39" spans="1:48" ht="15.75" hidden="1" customHeight="1" x14ac:dyDescent="0.25">
      <c r="A39" s="7">
        <v>36</v>
      </c>
      <c r="B39" s="7" t="s">
        <v>14</v>
      </c>
      <c r="C39" s="7" t="s">
        <v>63</v>
      </c>
      <c r="D39" s="7" t="s">
        <v>16</v>
      </c>
      <c r="E39" s="47" t="s">
        <v>65</v>
      </c>
      <c r="F39" s="9">
        <v>1</v>
      </c>
      <c r="G39" s="7" t="s">
        <v>18</v>
      </c>
      <c r="H39" s="18">
        <v>52</v>
      </c>
      <c r="I39" s="18">
        <v>94</v>
      </c>
      <c r="J39" s="60"/>
      <c r="K39" s="7">
        <v>109</v>
      </c>
      <c r="L39" s="7">
        <v>197</v>
      </c>
      <c r="M39" s="58"/>
      <c r="N39" s="7">
        <v>105</v>
      </c>
      <c r="O39" s="7">
        <v>151</v>
      </c>
      <c r="P39" s="59"/>
      <c r="Q39" s="7">
        <v>77</v>
      </c>
      <c r="R39" s="7">
        <v>98</v>
      </c>
      <c r="S39" s="48"/>
      <c r="T39" s="7">
        <v>95</v>
      </c>
      <c r="U39" s="7">
        <v>131</v>
      </c>
      <c r="V39" s="134"/>
      <c r="W39" s="3">
        <v>60</v>
      </c>
      <c r="X39" s="3">
        <v>60</v>
      </c>
      <c r="AI39" s="235">
        <v>0</v>
      </c>
      <c r="AJ39" s="27">
        <v>2</v>
      </c>
      <c r="AK39" s="216"/>
      <c r="AL39" s="242">
        <v>2</v>
      </c>
      <c r="AM39" s="242">
        <v>2</v>
      </c>
      <c r="AN39" s="239"/>
      <c r="AO39" s="248">
        <v>0</v>
      </c>
      <c r="AP39" s="239"/>
      <c r="AQ39" s="239"/>
      <c r="AR39" s="7">
        <f t="shared" si="6"/>
        <v>498</v>
      </c>
      <c r="AS39" s="7">
        <f t="shared" si="7"/>
        <v>731</v>
      </c>
      <c r="AT39" s="19">
        <f t="shared" si="4"/>
        <v>0.68125854993160051</v>
      </c>
      <c r="AU39" s="19">
        <f t="shared" si="5"/>
        <v>0.68125854993160051</v>
      </c>
      <c r="AV39" s="7" t="s">
        <v>2097</v>
      </c>
    </row>
    <row r="40" spans="1:48" ht="15.75" hidden="1" customHeight="1" x14ac:dyDescent="0.25">
      <c r="A40" s="7">
        <v>37</v>
      </c>
      <c r="B40" s="7" t="s">
        <v>14</v>
      </c>
      <c r="C40" s="7" t="s">
        <v>63</v>
      </c>
      <c r="D40" s="7" t="s">
        <v>16</v>
      </c>
      <c r="E40" s="47" t="s">
        <v>66</v>
      </c>
      <c r="F40" s="9">
        <v>1</v>
      </c>
      <c r="G40" s="7" t="s">
        <v>18</v>
      </c>
      <c r="H40" s="18">
        <v>21</v>
      </c>
      <c r="I40" s="18">
        <v>23</v>
      </c>
      <c r="J40" s="60"/>
      <c r="K40" s="7">
        <v>25</v>
      </c>
      <c r="L40" s="7">
        <v>27</v>
      </c>
      <c r="M40" s="58"/>
      <c r="N40" s="7">
        <v>21</v>
      </c>
      <c r="O40" s="7">
        <v>21</v>
      </c>
      <c r="P40" s="59"/>
      <c r="Q40" s="7">
        <v>23</v>
      </c>
      <c r="R40" s="7">
        <v>20</v>
      </c>
      <c r="S40" s="48"/>
      <c r="T40" s="7">
        <v>29</v>
      </c>
      <c r="U40" s="7">
        <v>32</v>
      </c>
      <c r="V40" s="134"/>
      <c r="W40" s="3">
        <v>39</v>
      </c>
      <c r="X40" s="3">
        <v>39</v>
      </c>
      <c r="AI40" s="108">
        <v>6</v>
      </c>
      <c r="AJ40" s="27">
        <v>6</v>
      </c>
      <c r="AL40" s="27">
        <v>5</v>
      </c>
      <c r="AM40" s="65">
        <v>1</v>
      </c>
      <c r="AO40" s="27">
        <v>1</v>
      </c>
      <c r="AR40" s="7">
        <f t="shared" si="6"/>
        <v>158</v>
      </c>
      <c r="AS40" s="7">
        <f t="shared" si="7"/>
        <v>162</v>
      </c>
      <c r="AT40" s="19">
        <f t="shared" si="4"/>
        <v>0.97530864197530864</v>
      </c>
      <c r="AU40" s="19">
        <f t="shared" si="5"/>
        <v>0.97530864197530864</v>
      </c>
      <c r="AV40" s="7" t="s">
        <v>2096</v>
      </c>
    </row>
    <row r="41" spans="1:48" ht="15.75" hidden="1" customHeight="1" x14ac:dyDescent="0.25">
      <c r="A41" s="7">
        <v>38</v>
      </c>
      <c r="B41" s="7" t="s">
        <v>14</v>
      </c>
      <c r="C41" s="7" t="s">
        <v>63</v>
      </c>
      <c r="D41" s="7" t="s">
        <v>16</v>
      </c>
      <c r="E41" s="47" t="s">
        <v>67</v>
      </c>
      <c r="F41" s="9">
        <v>1</v>
      </c>
      <c r="G41" s="7" t="s">
        <v>18</v>
      </c>
      <c r="H41" s="7">
        <v>6</v>
      </c>
      <c r="I41" s="7">
        <v>6</v>
      </c>
      <c r="J41" s="60"/>
      <c r="K41" s="7">
        <v>1</v>
      </c>
      <c r="L41" s="7">
        <v>1</v>
      </c>
      <c r="M41" s="58"/>
      <c r="N41" s="7">
        <v>0</v>
      </c>
      <c r="O41" s="7">
        <v>2</v>
      </c>
      <c r="P41" s="59"/>
      <c r="Q41" s="7">
        <v>5</v>
      </c>
      <c r="R41" s="7">
        <v>4</v>
      </c>
      <c r="S41" s="48"/>
      <c r="T41" s="7">
        <v>7</v>
      </c>
      <c r="U41" s="7">
        <v>2</v>
      </c>
      <c r="V41" s="134"/>
      <c r="W41" s="3">
        <v>5</v>
      </c>
      <c r="X41" s="3">
        <v>5</v>
      </c>
      <c r="AI41" s="47">
        <v>4</v>
      </c>
      <c r="AJ41" s="50">
        <v>4</v>
      </c>
      <c r="AK41" s="47"/>
      <c r="AL41" s="50">
        <v>2</v>
      </c>
      <c r="AM41" s="63">
        <v>1</v>
      </c>
      <c r="AN41" s="47"/>
      <c r="AO41" s="50">
        <v>1</v>
      </c>
      <c r="AP41" s="47"/>
      <c r="AQ41" s="47"/>
      <c r="AR41" s="7">
        <f t="shared" si="6"/>
        <v>24</v>
      </c>
      <c r="AS41" s="7">
        <f t="shared" si="7"/>
        <v>20</v>
      </c>
      <c r="AT41" s="19">
        <f t="shared" si="4"/>
        <v>1.2</v>
      </c>
      <c r="AU41" s="19">
        <f t="shared" si="5"/>
        <v>1.2</v>
      </c>
      <c r="AV41" s="7" t="s">
        <v>2096</v>
      </c>
    </row>
    <row r="42" spans="1:48" ht="15.75" hidden="1" customHeight="1" x14ac:dyDescent="0.25">
      <c r="A42" s="7">
        <v>39</v>
      </c>
      <c r="B42" s="7" t="s">
        <v>14</v>
      </c>
      <c r="C42" s="7" t="s">
        <v>63</v>
      </c>
      <c r="D42" s="7" t="s">
        <v>16</v>
      </c>
      <c r="E42" s="47" t="s">
        <v>68</v>
      </c>
      <c r="F42" s="9">
        <v>1</v>
      </c>
      <c r="G42" s="7" t="s">
        <v>18</v>
      </c>
      <c r="H42" s="7">
        <v>7</v>
      </c>
      <c r="I42" s="7">
        <v>7</v>
      </c>
      <c r="J42" s="60"/>
      <c r="K42" s="7">
        <v>5</v>
      </c>
      <c r="L42" s="7">
        <v>5</v>
      </c>
      <c r="M42" s="58"/>
      <c r="N42" s="7">
        <v>10</v>
      </c>
      <c r="O42" s="7">
        <v>12</v>
      </c>
      <c r="P42" s="59"/>
      <c r="Q42" s="7">
        <v>2</v>
      </c>
      <c r="R42" s="7">
        <v>3</v>
      </c>
      <c r="S42" s="48"/>
      <c r="T42" s="7">
        <v>5</v>
      </c>
      <c r="U42" s="7">
        <v>6</v>
      </c>
      <c r="V42" s="134"/>
      <c r="W42" s="3">
        <v>4</v>
      </c>
      <c r="X42" s="3">
        <v>4</v>
      </c>
      <c r="AI42" s="47"/>
      <c r="AJ42" s="238"/>
      <c r="AK42" s="47"/>
      <c r="AL42" s="50">
        <v>0</v>
      </c>
      <c r="AM42" s="236"/>
      <c r="AN42" s="47"/>
      <c r="AO42" s="50">
        <v>0</v>
      </c>
      <c r="AP42" s="47"/>
      <c r="AQ42" s="47"/>
      <c r="AR42" s="7">
        <f t="shared" si="6"/>
        <v>33</v>
      </c>
      <c r="AS42" s="7">
        <f t="shared" si="7"/>
        <v>37</v>
      </c>
      <c r="AT42" s="19">
        <f t="shared" si="4"/>
        <v>0.89189189189189189</v>
      </c>
      <c r="AU42" s="19">
        <f t="shared" si="5"/>
        <v>0.89189189189189189</v>
      </c>
      <c r="AV42" s="7" t="s">
        <v>2096</v>
      </c>
    </row>
    <row r="43" spans="1:48" ht="15.75" hidden="1" customHeight="1" x14ac:dyDescent="0.25">
      <c r="A43" s="7">
        <v>40</v>
      </c>
      <c r="B43" s="7" t="s">
        <v>14</v>
      </c>
      <c r="C43" s="7" t="s">
        <v>63</v>
      </c>
      <c r="D43" s="7" t="s">
        <v>16</v>
      </c>
      <c r="E43" s="47" t="s">
        <v>69</v>
      </c>
      <c r="F43" s="9">
        <v>1</v>
      </c>
      <c r="G43" s="7" t="s">
        <v>18</v>
      </c>
      <c r="H43" s="7">
        <v>1</v>
      </c>
      <c r="I43" s="7">
        <v>1</v>
      </c>
      <c r="J43" s="60"/>
      <c r="K43" s="7">
        <v>5</v>
      </c>
      <c r="L43" s="7">
        <v>5</v>
      </c>
      <c r="M43" s="58"/>
      <c r="N43" s="7">
        <v>7</v>
      </c>
      <c r="O43" s="7">
        <v>12</v>
      </c>
      <c r="P43" s="59"/>
      <c r="Q43" s="7">
        <v>1</v>
      </c>
      <c r="R43" s="7">
        <v>1</v>
      </c>
      <c r="S43" s="48"/>
      <c r="T43" s="7">
        <v>3</v>
      </c>
      <c r="U43" s="7">
        <v>6</v>
      </c>
      <c r="V43" s="134"/>
      <c r="W43" s="3">
        <v>2</v>
      </c>
      <c r="X43" s="3">
        <v>2</v>
      </c>
      <c r="AR43" s="7">
        <f t="shared" si="6"/>
        <v>19</v>
      </c>
      <c r="AS43" s="7">
        <f t="shared" si="7"/>
        <v>27</v>
      </c>
      <c r="AT43" s="19">
        <f t="shared" si="4"/>
        <v>0.70370370370370372</v>
      </c>
      <c r="AU43" s="19">
        <f t="shared" si="5"/>
        <v>0.70370370370370372</v>
      </c>
      <c r="AV43" s="7" t="s">
        <v>2097</v>
      </c>
    </row>
    <row r="44" spans="1:48" ht="15.75" hidden="1" customHeight="1" x14ac:dyDescent="0.25">
      <c r="A44" s="7">
        <v>42</v>
      </c>
      <c r="B44" s="7" t="s">
        <v>14</v>
      </c>
      <c r="C44" s="7" t="s">
        <v>71</v>
      </c>
      <c r="D44" s="7" t="s">
        <v>16</v>
      </c>
      <c r="E44" s="47" t="s">
        <v>72</v>
      </c>
      <c r="F44" s="7">
        <v>1</v>
      </c>
      <c r="G44" s="7" t="s">
        <v>70</v>
      </c>
      <c r="H44" s="11">
        <v>0</v>
      </c>
      <c r="I44" s="11">
        <v>0</v>
      </c>
      <c r="J44" s="57" t="s">
        <v>26</v>
      </c>
      <c r="K44" s="7">
        <v>1</v>
      </c>
      <c r="L44" s="11">
        <v>1</v>
      </c>
      <c r="M44" s="58"/>
      <c r="N44" s="11">
        <v>0</v>
      </c>
      <c r="O44" s="11">
        <v>0</v>
      </c>
      <c r="P44" s="57" t="s">
        <v>26</v>
      </c>
      <c r="Q44" s="7">
        <v>2</v>
      </c>
      <c r="R44" s="7">
        <v>0</v>
      </c>
      <c r="S44" s="48"/>
      <c r="T44" s="3">
        <v>1</v>
      </c>
      <c r="U44" s="3">
        <v>0</v>
      </c>
      <c r="V44" s="108" t="s">
        <v>1523</v>
      </c>
      <c r="W44" s="3">
        <v>0</v>
      </c>
      <c r="X44" s="3">
        <v>0</v>
      </c>
      <c r="AR44" s="7">
        <f t="shared" si="6"/>
        <v>4</v>
      </c>
      <c r="AS44" s="7">
        <f t="shared" si="7"/>
        <v>1</v>
      </c>
      <c r="AT44" s="19">
        <f>+AR44/AS44</f>
        <v>4</v>
      </c>
      <c r="AU44" s="19">
        <f>+AR44/F44</f>
        <v>4</v>
      </c>
      <c r="AV44" s="7" t="s">
        <v>2096</v>
      </c>
    </row>
    <row r="45" spans="1:48" ht="15.75" hidden="1" customHeight="1" x14ac:dyDescent="0.25">
      <c r="A45" s="7">
        <v>43</v>
      </c>
      <c r="B45" s="7" t="s">
        <v>14</v>
      </c>
      <c r="C45" s="7" t="s">
        <v>71</v>
      </c>
      <c r="D45" s="7" t="s">
        <v>16</v>
      </c>
      <c r="E45" s="47" t="s">
        <v>73</v>
      </c>
      <c r="F45" s="9">
        <v>1</v>
      </c>
      <c r="G45" s="7" t="s">
        <v>18</v>
      </c>
      <c r="H45" s="7">
        <v>0</v>
      </c>
      <c r="I45" s="7">
        <v>0</v>
      </c>
      <c r="J45" s="60"/>
      <c r="K45" s="7">
        <v>89</v>
      </c>
      <c r="L45" s="7">
        <v>89</v>
      </c>
      <c r="M45" s="58"/>
      <c r="N45" s="7">
        <v>39</v>
      </c>
      <c r="O45" s="7">
        <v>39</v>
      </c>
      <c r="P45" s="59"/>
      <c r="Q45" s="7">
        <v>58</v>
      </c>
      <c r="R45" s="7">
        <v>58</v>
      </c>
      <c r="S45" s="48"/>
      <c r="T45" s="28">
        <v>33</v>
      </c>
      <c r="U45" s="3">
        <v>33</v>
      </c>
      <c r="V45" s="108" t="s">
        <v>1780</v>
      </c>
      <c r="W45" s="3">
        <v>57</v>
      </c>
      <c r="X45" s="3">
        <v>57</v>
      </c>
      <c r="AR45" s="7">
        <f t="shared" si="6"/>
        <v>276</v>
      </c>
      <c r="AS45" s="7">
        <f t="shared" si="7"/>
        <v>276</v>
      </c>
      <c r="AT45" s="19">
        <f>AR45/AS45</f>
        <v>1</v>
      </c>
      <c r="AU45" s="19">
        <f>+AT45/F45</f>
        <v>1</v>
      </c>
      <c r="AV45" s="7" t="s">
        <v>2096</v>
      </c>
    </row>
    <row r="46" spans="1:48" ht="15.75" hidden="1" customHeight="1" x14ac:dyDescent="0.25">
      <c r="A46" s="7">
        <v>44</v>
      </c>
      <c r="B46" s="7" t="s">
        <v>14</v>
      </c>
      <c r="C46" s="7" t="s">
        <v>71</v>
      </c>
      <c r="D46" s="7" t="s">
        <v>16</v>
      </c>
      <c r="E46" s="47" t="s">
        <v>74</v>
      </c>
      <c r="F46" s="7">
        <v>1</v>
      </c>
      <c r="G46" s="7" t="s">
        <v>70</v>
      </c>
      <c r="H46" s="11">
        <v>0</v>
      </c>
      <c r="I46" s="11">
        <v>0</v>
      </c>
      <c r="J46" s="57" t="s">
        <v>26</v>
      </c>
      <c r="K46" s="11">
        <v>0</v>
      </c>
      <c r="L46" s="11">
        <v>0</v>
      </c>
      <c r="M46" s="57" t="s">
        <v>26</v>
      </c>
      <c r="N46" s="11">
        <v>0</v>
      </c>
      <c r="O46" s="11">
        <v>0</v>
      </c>
      <c r="P46" s="57" t="s">
        <v>26</v>
      </c>
      <c r="Q46" s="7">
        <v>0</v>
      </c>
      <c r="R46" s="7">
        <v>0</v>
      </c>
      <c r="S46" s="48"/>
      <c r="T46" s="28">
        <v>1</v>
      </c>
      <c r="U46" s="3">
        <v>1</v>
      </c>
      <c r="V46" s="108" t="s">
        <v>1523</v>
      </c>
      <c r="W46" s="3">
        <v>0</v>
      </c>
      <c r="X46" s="3">
        <v>0</v>
      </c>
      <c r="AR46" s="7">
        <f t="shared" si="6"/>
        <v>1</v>
      </c>
      <c r="AS46" s="7">
        <f t="shared" si="7"/>
        <v>1</v>
      </c>
      <c r="AT46" s="19">
        <f>+AR46/AS46</f>
        <v>1</v>
      </c>
      <c r="AU46" s="19">
        <f>+AR46/F46</f>
        <v>1</v>
      </c>
      <c r="AV46" s="7" t="s">
        <v>2096</v>
      </c>
    </row>
    <row r="47" spans="1:48" ht="15.75" hidden="1" customHeight="1" x14ac:dyDescent="0.25">
      <c r="A47" s="7">
        <v>45</v>
      </c>
      <c r="B47" s="7" t="s">
        <v>14</v>
      </c>
      <c r="C47" s="7" t="s">
        <v>71</v>
      </c>
      <c r="D47" s="7" t="s">
        <v>16</v>
      </c>
      <c r="E47" s="47" t="s">
        <v>75</v>
      </c>
      <c r="F47" s="9">
        <v>1</v>
      </c>
      <c r="G47" s="7" t="s">
        <v>18</v>
      </c>
      <c r="H47" s="7">
        <v>0</v>
      </c>
      <c r="I47" s="7">
        <v>0</v>
      </c>
      <c r="J47" s="60"/>
      <c r="K47" s="7">
        <v>638</v>
      </c>
      <c r="L47" s="7">
        <v>638</v>
      </c>
      <c r="M47" s="58"/>
      <c r="N47" s="7">
        <v>491</v>
      </c>
      <c r="O47" s="7">
        <v>491</v>
      </c>
      <c r="P47" s="59"/>
      <c r="Q47" s="7">
        <v>591</v>
      </c>
      <c r="R47" s="7">
        <v>591</v>
      </c>
      <c r="S47" s="48"/>
      <c r="T47" s="28">
        <v>634</v>
      </c>
      <c r="U47" s="3">
        <v>634</v>
      </c>
      <c r="V47" s="108" t="s">
        <v>1781</v>
      </c>
      <c r="W47" s="3">
        <v>553</v>
      </c>
      <c r="X47" s="3">
        <v>553</v>
      </c>
      <c r="AR47" s="7">
        <f t="shared" si="6"/>
        <v>2907</v>
      </c>
      <c r="AS47" s="7">
        <f t="shared" si="7"/>
        <v>2907</v>
      </c>
      <c r="AT47" s="19">
        <f>AR47/AS47</f>
        <v>1</v>
      </c>
      <c r="AU47" s="19">
        <f>+AT47/F47</f>
        <v>1</v>
      </c>
      <c r="AV47" s="7" t="s">
        <v>2096</v>
      </c>
    </row>
    <row r="48" spans="1:48" ht="15.75" hidden="1" customHeight="1" x14ac:dyDescent="0.25">
      <c r="A48" s="7">
        <v>46</v>
      </c>
      <c r="B48" s="7" t="s">
        <v>14</v>
      </c>
      <c r="C48" s="7" t="s">
        <v>71</v>
      </c>
      <c r="D48" s="7" t="s">
        <v>16</v>
      </c>
      <c r="E48" s="47" t="s">
        <v>76</v>
      </c>
      <c r="F48" s="9">
        <v>1</v>
      </c>
      <c r="G48" s="7" t="s">
        <v>18</v>
      </c>
      <c r="H48" s="11">
        <v>0</v>
      </c>
      <c r="I48" s="11">
        <v>0</v>
      </c>
      <c r="J48" s="57" t="s">
        <v>26</v>
      </c>
      <c r="K48" s="11">
        <v>0</v>
      </c>
      <c r="L48" s="11">
        <v>0</v>
      </c>
      <c r="M48" s="57" t="s">
        <v>26</v>
      </c>
      <c r="N48" s="11">
        <v>0</v>
      </c>
      <c r="O48" s="11">
        <v>0</v>
      </c>
      <c r="P48" s="57" t="s">
        <v>26</v>
      </c>
      <c r="Q48" s="7">
        <v>8</v>
      </c>
      <c r="R48" s="7">
        <v>8</v>
      </c>
      <c r="S48" s="48"/>
      <c r="T48" s="28">
        <v>12</v>
      </c>
      <c r="U48" s="3">
        <v>12</v>
      </c>
      <c r="V48" s="108" t="s">
        <v>1781</v>
      </c>
      <c r="W48" s="3">
        <v>87</v>
      </c>
      <c r="X48" s="3">
        <v>87</v>
      </c>
      <c r="AR48" s="7">
        <f t="shared" si="6"/>
        <v>107</v>
      </c>
      <c r="AS48" s="7">
        <f t="shared" si="7"/>
        <v>107</v>
      </c>
      <c r="AT48" s="19">
        <f>AR48/AS48</f>
        <v>1</v>
      </c>
      <c r="AU48" s="19">
        <f>+AT48/F48</f>
        <v>1</v>
      </c>
      <c r="AV48" s="7" t="s">
        <v>2096</v>
      </c>
    </row>
    <row r="49" spans="1:48" ht="15.75" hidden="1" customHeight="1" x14ac:dyDescent="0.25">
      <c r="A49" s="7">
        <v>47</v>
      </c>
      <c r="B49" s="7" t="s">
        <v>14</v>
      </c>
      <c r="C49" s="7" t="s">
        <v>71</v>
      </c>
      <c r="D49" s="7" t="s">
        <v>16</v>
      </c>
      <c r="E49" s="47" t="s">
        <v>77</v>
      </c>
      <c r="F49" s="9">
        <v>1</v>
      </c>
      <c r="G49" s="7" t="s">
        <v>18</v>
      </c>
      <c r="H49" s="7">
        <v>0</v>
      </c>
      <c r="I49" s="7">
        <v>0</v>
      </c>
      <c r="J49" s="60"/>
      <c r="K49" s="7">
        <v>16</v>
      </c>
      <c r="L49" s="7">
        <v>16</v>
      </c>
      <c r="M49" s="58"/>
      <c r="N49" s="7">
        <v>13</v>
      </c>
      <c r="O49" s="7">
        <v>13</v>
      </c>
      <c r="P49" s="59"/>
      <c r="Q49" s="7">
        <v>48</v>
      </c>
      <c r="R49" s="7">
        <v>48</v>
      </c>
      <c r="S49" s="48"/>
      <c r="T49" s="28">
        <v>51</v>
      </c>
      <c r="U49" s="3">
        <v>51</v>
      </c>
      <c r="V49" s="108" t="s">
        <v>1781</v>
      </c>
      <c r="W49" s="3">
        <v>36</v>
      </c>
      <c r="X49" s="3">
        <v>36</v>
      </c>
      <c r="AR49" s="7">
        <f t="shared" si="6"/>
        <v>164</v>
      </c>
      <c r="AS49" s="7">
        <f t="shared" si="7"/>
        <v>164</v>
      </c>
      <c r="AT49" s="19">
        <f>AR49/AS49</f>
        <v>1</v>
      </c>
      <c r="AU49" s="19">
        <f>+AT49/F49</f>
        <v>1</v>
      </c>
      <c r="AV49" s="7" t="s">
        <v>2096</v>
      </c>
    </row>
    <row r="50" spans="1:48" ht="15.75" hidden="1" customHeight="1" x14ac:dyDescent="0.25">
      <c r="A50" s="7">
        <v>48</v>
      </c>
      <c r="B50" s="7" t="s">
        <v>14</v>
      </c>
      <c r="C50" s="7" t="s">
        <v>71</v>
      </c>
      <c r="D50" s="7" t="s">
        <v>16</v>
      </c>
      <c r="E50" s="47" t="s">
        <v>78</v>
      </c>
      <c r="F50" s="7">
        <v>4</v>
      </c>
      <c r="G50" s="7" t="s">
        <v>79</v>
      </c>
      <c r="H50" s="11">
        <v>0</v>
      </c>
      <c r="I50" s="11">
        <v>0</v>
      </c>
      <c r="J50" s="57" t="s">
        <v>26</v>
      </c>
      <c r="K50" s="11">
        <v>0</v>
      </c>
      <c r="L50" s="11">
        <v>0</v>
      </c>
      <c r="M50" s="57" t="s">
        <v>26</v>
      </c>
      <c r="N50" s="7">
        <v>0</v>
      </c>
      <c r="O50" s="11">
        <v>1</v>
      </c>
      <c r="P50" s="59"/>
      <c r="Q50" s="7">
        <v>0</v>
      </c>
      <c r="R50" s="7">
        <v>0</v>
      </c>
      <c r="S50" s="48"/>
      <c r="T50" s="28">
        <v>0</v>
      </c>
      <c r="U50" s="3">
        <v>0</v>
      </c>
      <c r="V50" s="108" t="s">
        <v>1782</v>
      </c>
      <c r="W50" s="3">
        <v>0</v>
      </c>
      <c r="X50" s="3">
        <v>0</v>
      </c>
      <c r="AR50" s="7">
        <f t="shared" si="6"/>
        <v>0</v>
      </c>
      <c r="AS50" s="7">
        <f t="shared" si="7"/>
        <v>1</v>
      </c>
      <c r="AT50" s="22">
        <f>+AR50/AS50</f>
        <v>0</v>
      </c>
      <c r="AU50" s="22">
        <f>+AR50/F50</f>
        <v>0</v>
      </c>
      <c r="AV50" s="7" t="s">
        <v>2098</v>
      </c>
    </row>
    <row r="51" spans="1:48" ht="15.75" hidden="1" customHeight="1" x14ac:dyDescent="0.25">
      <c r="A51" s="7">
        <v>49</v>
      </c>
      <c r="B51" s="7" t="s">
        <v>14</v>
      </c>
      <c r="C51" s="7" t="s">
        <v>80</v>
      </c>
      <c r="D51" s="7" t="s">
        <v>16</v>
      </c>
      <c r="E51" s="47" t="s">
        <v>81</v>
      </c>
      <c r="F51" s="7">
        <v>12</v>
      </c>
      <c r="G51" s="7" t="s">
        <v>82</v>
      </c>
      <c r="H51" s="7">
        <v>1</v>
      </c>
      <c r="I51" s="11">
        <v>1</v>
      </c>
      <c r="J51" s="60"/>
      <c r="K51" s="7">
        <v>1</v>
      </c>
      <c r="L51" s="11">
        <v>1</v>
      </c>
      <c r="M51" s="58"/>
      <c r="N51" s="7">
        <v>1</v>
      </c>
      <c r="O51" s="11">
        <v>1</v>
      </c>
      <c r="P51" s="59"/>
      <c r="Q51" s="7">
        <v>0</v>
      </c>
      <c r="R51" s="7">
        <v>0</v>
      </c>
      <c r="S51" s="48"/>
      <c r="T51" s="28">
        <v>1</v>
      </c>
      <c r="U51" s="3">
        <v>1</v>
      </c>
      <c r="V51" s="134"/>
      <c r="W51" s="3">
        <v>0</v>
      </c>
      <c r="X51" s="3">
        <v>0</v>
      </c>
      <c r="AR51" s="7">
        <f t="shared" si="6"/>
        <v>4</v>
      </c>
      <c r="AS51" s="7">
        <f t="shared" si="7"/>
        <v>4</v>
      </c>
      <c r="AT51" s="19">
        <f>+AR51/AS51</f>
        <v>1</v>
      </c>
      <c r="AU51" s="19">
        <f>+AR51/F51</f>
        <v>0.33333333333333331</v>
      </c>
      <c r="AV51" s="7" t="s">
        <v>2096</v>
      </c>
    </row>
    <row r="52" spans="1:48" ht="15.75" hidden="1" customHeight="1" x14ac:dyDescent="0.25">
      <c r="A52" s="7">
        <v>50</v>
      </c>
      <c r="B52" s="7" t="s">
        <v>14</v>
      </c>
      <c r="C52" s="7" t="s">
        <v>80</v>
      </c>
      <c r="D52" s="7" t="s">
        <v>16</v>
      </c>
      <c r="E52" s="47" t="s">
        <v>83</v>
      </c>
      <c r="F52" s="9">
        <v>1</v>
      </c>
      <c r="G52" s="7" t="s">
        <v>18</v>
      </c>
      <c r="H52" s="7">
        <v>0</v>
      </c>
      <c r="I52" s="7">
        <v>0</v>
      </c>
      <c r="J52" s="60"/>
      <c r="K52" s="7">
        <v>0</v>
      </c>
      <c r="L52" s="7">
        <v>0</v>
      </c>
      <c r="M52" s="58"/>
      <c r="N52" s="7">
        <v>0</v>
      </c>
      <c r="O52" s="7">
        <v>0</v>
      </c>
      <c r="P52" s="59"/>
      <c r="Q52" s="7">
        <v>0</v>
      </c>
      <c r="R52" s="7">
        <v>0</v>
      </c>
      <c r="S52" s="48"/>
      <c r="T52" s="28">
        <v>0</v>
      </c>
      <c r="U52" s="3">
        <v>0</v>
      </c>
      <c r="V52" s="134"/>
      <c r="W52" s="3">
        <v>0</v>
      </c>
      <c r="X52" s="3">
        <v>0</v>
      </c>
      <c r="AR52" s="7">
        <f t="shared" si="6"/>
        <v>0</v>
      </c>
      <c r="AS52" s="7">
        <f t="shared" si="7"/>
        <v>0</v>
      </c>
      <c r="AT52" s="19" t="e">
        <f>AR52/AS52</f>
        <v>#DIV/0!</v>
      </c>
      <c r="AU52" s="19" t="e">
        <f>+AT52/F52</f>
        <v>#DIV/0!</v>
      </c>
      <c r="AV52" s="7" t="s">
        <v>2095</v>
      </c>
    </row>
    <row r="53" spans="1:48" ht="15.75" hidden="1" customHeight="1" x14ac:dyDescent="0.25">
      <c r="A53" s="7">
        <v>51</v>
      </c>
      <c r="B53" s="7" t="s">
        <v>14</v>
      </c>
      <c r="C53" s="7" t="s">
        <v>80</v>
      </c>
      <c r="D53" s="7" t="s">
        <v>16</v>
      </c>
      <c r="E53" s="47" t="s">
        <v>84</v>
      </c>
      <c r="F53" s="9">
        <v>1</v>
      </c>
      <c r="G53" s="7" t="s">
        <v>18</v>
      </c>
      <c r="H53" s="7">
        <v>1029</v>
      </c>
      <c r="I53" s="7">
        <v>1029</v>
      </c>
      <c r="J53" s="60"/>
      <c r="K53" s="7">
        <v>1021</v>
      </c>
      <c r="L53" s="7">
        <v>1021</v>
      </c>
      <c r="M53" s="58"/>
      <c r="N53" s="7">
        <v>1152</v>
      </c>
      <c r="O53" s="7">
        <v>1152</v>
      </c>
      <c r="P53" s="59"/>
      <c r="Q53" s="7">
        <v>1029</v>
      </c>
      <c r="R53" s="7">
        <v>1029</v>
      </c>
      <c r="S53" s="48"/>
      <c r="T53" s="28">
        <v>1490</v>
      </c>
      <c r="U53" s="3">
        <v>1490</v>
      </c>
      <c r="V53" s="134"/>
      <c r="W53" s="3">
        <v>1212</v>
      </c>
      <c r="X53" s="3">
        <v>1212</v>
      </c>
      <c r="AR53" s="7">
        <f t="shared" si="6"/>
        <v>6933</v>
      </c>
      <c r="AS53" s="7">
        <f t="shared" si="7"/>
        <v>6933</v>
      </c>
      <c r="AT53" s="19">
        <f>AR53/AS53</f>
        <v>1</v>
      </c>
      <c r="AU53" s="19">
        <f>+AT53/F53</f>
        <v>1</v>
      </c>
      <c r="AV53" s="7" t="s">
        <v>2096</v>
      </c>
    </row>
    <row r="54" spans="1:48" ht="15.75" hidden="1" customHeight="1" x14ac:dyDescent="0.25">
      <c r="A54" s="7">
        <v>52</v>
      </c>
      <c r="B54" s="7" t="s">
        <v>14</v>
      </c>
      <c r="C54" s="7" t="s">
        <v>80</v>
      </c>
      <c r="D54" s="7" t="s">
        <v>16</v>
      </c>
      <c r="E54" s="47" t="s">
        <v>85</v>
      </c>
      <c r="F54" s="9">
        <v>1</v>
      </c>
      <c r="G54" s="7" t="s">
        <v>18</v>
      </c>
      <c r="H54" s="7">
        <v>15</v>
      </c>
      <c r="I54" s="7">
        <v>15</v>
      </c>
      <c r="J54" s="60"/>
      <c r="K54" s="7">
        <v>11</v>
      </c>
      <c r="L54" s="7">
        <v>11</v>
      </c>
      <c r="M54" s="58"/>
      <c r="N54" s="7">
        <v>11</v>
      </c>
      <c r="O54" s="7">
        <v>11</v>
      </c>
      <c r="P54" s="59"/>
      <c r="Q54" s="7">
        <v>17</v>
      </c>
      <c r="R54" s="7">
        <v>17</v>
      </c>
      <c r="S54" s="48"/>
      <c r="T54" s="28">
        <v>0</v>
      </c>
      <c r="U54" s="28">
        <v>0</v>
      </c>
      <c r="V54" s="134"/>
      <c r="W54" s="3">
        <v>11</v>
      </c>
      <c r="X54" s="3">
        <v>11</v>
      </c>
      <c r="AR54" s="7">
        <f t="shared" si="6"/>
        <v>65</v>
      </c>
      <c r="AS54" s="7">
        <f t="shared" si="7"/>
        <v>65</v>
      </c>
      <c r="AT54" s="19">
        <f>AR54/AS54</f>
        <v>1</v>
      </c>
      <c r="AU54" s="19">
        <f>+AT54/F54</f>
        <v>1</v>
      </c>
      <c r="AV54" s="7" t="s">
        <v>2096</v>
      </c>
    </row>
    <row r="55" spans="1:48" ht="15.75" hidden="1" customHeight="1" x14ac:dyDescent="0.25">
      <c r="A55" s="7">
        <v>53</v>
      </c>
      <c r="B55" s="7" t="s">
        <v>14</v>
      </c>
      <c r="C55" s="7" t="s">
        <v>80</v>
      </c>
      <c r="D55" s="7" t="s">
        <v>16</v>
      </c>
      <c r="E55" s="47" t="s">
        <v>86</v>
      </c>
      <c r="F55" s="9">
        <v>1</v>
      </c>
      <c r="G55" s="7" t="s">
        <v>18</v>
      </c>
      <c r="H55" s="7">
        <v>17</v>
      </c>
      <c r="I55" s="7">
        <v>17</v>
      </c>
      <c r="J55" s="60"/>
      <c r="K55" s="7">
        <v>22</v>
      </c>
      <c r="L55" s="7">
        <v>22</v>
      </c>
      <c r="M55" s="58"/>
      <c r="N55" s="7">
        <v>9</v>
      </c>
      <c r="O55" s="7">
        <v>9</v>
      </c>
      <c r="P55" s="59"/>
      <c r="Q55" s="7">
        <v>21</v>
      </c>
      <c r="R55" s="7">
        <v>21</v>
      </c>
      <c r="S55" s="48"/>
      <c r="T55" s="28">
        <v>31</v>
      </c>
      <c r="U55" s="3">
        <v>31</v>
      </c>
      <c r="V55" s="134"/>
      <c r="W55" s="3">
        <v>27</v>
      </c>
      <c r="X55" s="3">
        <v>27</v>
      </c>
      <c r="AR55" s="7">
        <f t="shared" si="6"/>
        <v>127</v>
      </c>
      <c r="AS55" s="7">
        <f t="shared" si="7"/>
        <v>127</v>
      </c>
      <c r="AT55" s="19">
        <f>AR55/AS55</f>
        <v>1</v>
      </c>
      <c r="AU55" s="19">
        <f>+AT55/F55</f>
        <v>1</v>
      </c>
      <c r="AV55" s="7" t="s">
        <v>2096</v>
      </c>
    </row>
    <row r="56" spans="1:48" ht="15.75" hidden="1" customHeight="1" x14ac:dyDescent="0.25">
      <c r="A56" s="7">
        <v>54</v>
      </c>
      <c r="B56" s="7" t="s">
        <v>14</v>
      </c>
      <c r="C56" s="7" t="s">
        <v>80</v>
      </c>
      <c r="D56" s="7" t="s">
        <v>16</v>
      </c>
      <c r="E56" s="47" t="s">
        <v>87</v>
      </c>
      <c r="F56" s="9">
        <v>1</v>
      </c>
      <c r="G56" s="7" t="s">
        <v>18</v>
      </c>
      <c r="H56" s="7">
        <v>11</v>
      </c>
      <c r="I56" s="7">
        <v>11</v>
      </c>
      <c r="J56" s="60"/>
      <c r="K56" s="7">
        <v>3</v>
      </c>
      <c r="L56" s="7">
        <v>3</v>
      </c>
      <c r="M56" s="58"/>
      <c r="N56" s="7">
        <v>19</v>
      </c>
      <c r="O56" s="7">
        <v>19</v>
      </c>
      <c r="P56" s="59"/>
      <c r="Q56" s="7">
        <v>18</v>
      </c>
      <c r="R56" s="7">
        <v>18</v>
      </c>
      <c r="S56" s="48"/>
      <c r="T56" s="28">
        <v>33</v>
      </c>
      <c r="U56" s="3">
        <v>33</v>
      </c>
      <c r="V56" s="134"/>
      <c r="W56" s="3">
        <v>22</v>
      </c>
      <c r="X56" s="3">
        <v>22</v>
      </c>
      <c r="AR56" s="7">
        <f t="shared" si="6"/>
        <v>106</v>
      </c>
      <c r="AS56" s="7">
        <f t="shared" si="7"/>
        <v>106</v>
      </c>
      <c r="AT56" s="19">
        <f>AR56/AS56</f>
        <v>1</v>
      </c>
      <c r="AU56" s="19">
        <f>+AT56/F56</f>
        <v>1</v>
      </c>
      <c r="AV56" s="7" t="s">
        <v>2096</v>
      </c>
    </row>
    <row r="57" spans="1:48" ht="15.75" hidden="1" customHeight="1" x14ac:dyDescent="0.25">
      <c r="A57" s="7">
        <v>55</v>
      </c>
      <c r="B57" s="7" t="s">
        <v>14</v>
      </c>
      <c r="C57" s="7" t="s">
        <v>80</v>
      </c>
      <c r="D57" s="7" t="s">
        <v>16</v>
      </c>
      <c r="E57" s="47" t="s">
        <v>88</v>
      </c>
      <c r="F57" s="7">
        <v>1</v>
      </c>
      <c r="G57" s="7" t="s">
        <v>89</v>
      </c>
      <c r="H57" s="11">
        <v>0</v>
      </c>
      <c r="I57" s="11">
        <v>0</v>
      </c>
      <c r="J57" s="57" t="s">
        <v>26</v>
      </c>
      <c r="K57" s="11">
        <v>0</v>
      </c>
      <c r="L57" s="11">
        <v>0</v>
      </c>
      <c r="M57" s="57" t="s">
        <v>26</v>
      </c>
      <c r="N57" s="11">
        <v>0</v>
      </c>
      <c r="O57" s="11">
        <v>0</v>
      </c>
      <c r="P57" s="57" t="s">
        <v>26</v>
      </c>
      <c r="Q57" s="11">
        <v>0</v>
      </c>
      <c r="R57" s="11">
        <v>0</v>
      </c>
      <c r="S57" s="57" t="s">
        <v>26</v>
      </c>
      <c r="T57" s="103">
        <v>0</v>
      </c>
      <c r="U57" s="11">
        <v>0</v>
      </c>
      <c r="V57" s="57" t="s">
        <v>26</v>
      </c>
      <c r="W57" s="11">
        <v>0</v>
      </c>
      <c r="X57" s="11">
        <v>0</v>
      </c>
      <c r="Y57" s="57" t="s">
        <v>26</v>
      </c>
      <c r="Z57" s="47"/>
      <c r="AA57" s="47"/>
      <c r="AB57" s="47"/>
      <c r="AC57" s="47"/>
      <c r="AD57" s="47"/>
      <c r="AE57" s="47"/>
      <c r="AF57" s="47"/>
      <c r="AG57" s="47"/>
      <c r="AH57" s="47"/>
      <c r="AI57" s="47"/>
      <c r="AJ57" s="47"/>
      <c r="AK57" s="47"/>
      <c r="AL57" s="47"/>
      <c r="AM57" s="47"/>
      <c r="AN57" s="47"/>
      <c r="AR57" s="7">
        <f t="shared" si="6"/>
        <v>0</v>
      </c>
      <c r="AS57" s="7">
        <f t="shared" si="7"/>
        <v>0</v>
      </c>
      <c r="AT57" s="22" t="e">
        <f>+AR57/AS57</f>
        <v>#DIV/0!</v>
      </c>
      <c r="AU57" s="22">
        <f>+AR57/F57</f>
        <v>0</v>
      </c>
      <c r="AV57" s="7" t="s">
        <v>2094</v>
      </c>
    </row>
    <row r="58" spans="1:48" ht="15.75" hidden="1" customHeight="1" x14ac:dyDescent="0.25">
      <c r="A58" s="7">
        <v>56</v>
      </c>
      <c r="B58" s="7" t="s">
        <v>90</v>
      </c>
      <c r="C58" s="7" t="s">
        <v>91</v>
      </c>
      <c r="D58" s="7" t="s">
        <v>16</v>
      </c>
      <c r="E58" s="114" t="s">
        <v>92</v>
      </c>
      <c r="F58" s="9">
        <v>1</v>
      </c>
      <c r="G58" s="7" t="s">
        <v>18</v>
      </c>
      <c r="H58" s="18">
        <v>100</v>
      </c>
      <c r="I58" s="18">
        <v>100</v>
      </c>
      <c r="J58" s="48" t="s">
        <v>186</v>
      </c>
      <c r="K58" s="7">
        <v>100</v>
      </c>
      <c r="L58" s="7">
        <v>100</v>
      </c>
      <c r="M58" s="48" t="s">
        <v>214</v>
      </c>
      <c r="N58" s="7">
        <v>100</v>
      </c>
      <c r="O58" s="7">
        <v>100</v>
      </c>
      <c r="P58" s="59" t="s">
        <v>1400</v>
      </c>
      <c r="Q58" s="3">
        <v>100</v>
      </c>
      <c r="R58" s="3">
        <v>100</v>
      </c>
      <c r="S58" s="47" t="s">
        <v>1475</v>
      </c>
      <c r="T58" s="3">
        <v>100</v>
      </c>
      <c r="U58" s="3">
        <v>100</v>
      </c>
      <c r="V58" s="108" t="s">
        <v>1475</v>
      </c>
      <c r="W58" s="3">
        <v>100</v>
      </c>
      <c r="X58" s="3">
        <v>100</v>
      </c>
      <c r="Y58" s="108" t="s">
        <v>1984</v>
      </c>
      <c r="AR58" s="7">
        <f t="shared" si="6"/>
        <v>600</v>
      </c>
      <c r="AS58" s="7">
        <f t="shared" si="7"/>
        <v>600</v>
      </c>
      <c r="AT58" s="19">
        <f>AR58/AS58</f>
        <v>1</v>
      </c>
      <c r="AU58" s="19">
        <f>+AT58/F58</f>
        <v>1</v>
      </c>
      <c r="AV58" s="7" t="s">
        <v>2096</v>
      </c>
    </row>
    <row r="59" spans="1:48" ht="15.75" hidden="1" customHeight="1" x14ac:dyDescent="0.25">
      <c r="A59" s="7">
        <v>57</v>
      </c>
      <c r="B59" s="7" t="s">
        <v>90</v>
      </c>
      <c r="C59" s="7" t="s">
        <v>93</v>
      </c>
      <c r="D59" s="7" t="s">
        <v>16</v>
      </c>
      <c r="E59" s="114" t="s">
        <v>94</v>
      </c>
      <c r="F59" s="9">
        <v>1</v>
      </c>
      <c r="G59" s="7" t="s">
        <v>18</v>
      </c>
      <c r="H59" s="18">
        <v>100</v>
      </c>
      <c r="I59" s="18">
        <v>100</v>
      </c>
      <c r="J59" s="48" t="s">
        <v>192</v>
      </c>
      <c r="K59" s="7">
        <v>100</v>
      </c>
      <c r="L59" s="7">
        <v>100</v>
      </c>
      <c r="M59" s="48" t="s">
        <v>222</v>
      </c>
      <c r="N59" s="7">
        <v>100</v>
      </c>
      <c r="O59" s="7">
        <v>100</v>
      </c>
      <c r="P59" s="59"/>
      <c r="Q59" s="104">
        <v>100</v>
      </c>
      <c r="R59" s="7">
        <v>100</v>
      </c>
      <c r="S59" s="47" t="s">
        <v>1476</v>
      </c>
      <c r="T59" s="28">
        <v>100</v>
      </c>
      <c r="U59" s="3">
        <v>100</v>
      </c>
      <c r="V59" s="108" t="s">
        <v>1883</v>
      </c>
      <c r="W59" s="28">
        <v>100</v>
      </c>
      <c r="X59" s="3">
        <v>100</v>
      </c>
      <c r="Y59" s="108" t="s">
        <v>1883</v>
      </c>
      <c r="AR59" s="7">
        <f t="shared" si="6"/>
        <v>600</v>
      </c>
      <c r="AS59" s="7">
        <f t="shared" si="7"/>
        <v>600</v>
      </c>
      <c r="AT59" s="19">
        <f>AR59/AS59</f>
        <v>1</v>
      </c>
      <c r="AU59" s="19">
        <f>+AT59/F59</f>
        <v>1</v>
      </c>
      <c r="AV59" s="7" t="s">
        <v>2096</v>
      </c>
    </row>
    <row r="60" spans="1:48" ht="15.75" hidden="1" customHeight="1" x14ac:dyDescent="0.25">
      <c r="A60" s="7">
        <v>58</v>
      </c>
      <c r="B60" s="7" t="s">
        <v>90</v>
      </c>
      <c r="C60" s="7" t="s">
        <v>93</v>
      </c>
      <c r="D60" s="7" t="s">
        <v>16</v>
      </c>
      <c r="E60" s="114" t="s">
        <v>95</v>
      </c>
      <c r="F60" s="9">
        <v>1</v>
      </c>
      <c r="G60" s="7" t="s">
        <v>18</v>
      </c>
      <c r="H60" s="18">
        <v>100</v>
      </c>
      <c r="I60" s="18">
        <v>100</v>
      </c>
      <c r="J60" s="48" t="s">
        <v>193</v>
      </c>
      <c r="K60" s="7">
        <v>100</v>
      </c>
      <c r="L60" s="7">
        <v>100</v>
      </c>
      <c r="M60" s="48" t="s">
        <v>193</v>
      </c>
      <c r="N60" s="7">
        <v>100</v>
      </c>
      <c r="O60" s="7">
        <v>100</v>
      </c>
      <c r="P60" s="59"/>
      <c r="Q60" s="7">
        <v>100</v>
      </c>
      <c r="R60" s="7">
        <v>100</v>
      </c>
      <c r="S60" s="47" t="s">
        <v>1477</v>
      </c>
      <c r="T60" s="28">
        <v>100</v>
      </c>
      <c r="U60" s="3">
        <v>100</v>
      </c>
      <c r="V60" s="108" t="s">
        <v>1884</v>
      </c>
      <c r="W60" s="3">
        <v>100</v>
      </c>
      <c r="X60" s="3">
        <v>100</v>
      </c>
      <c r="Y60" s="108" t="s">
        <v>1884</v>
      </c>
      <c r="AR60" s="7">
        <f t="shared" si="6"/>
        <v>600</v>
      </c>
      <c r="AS60" s="7">
        <f t="shared" si="7"/>
        <v>600</v>
      </c>
      <c r="AT60" s="19">
        <f>AR60/AS60</f>
        <v>1</v>
      </c>
      <c r="AU60" s="19">
        <f>+AT60/F60</f>
        <v>1</v>
      </c>
      <c r="AV60" s="7" t="s">
        <v>2096</v>
      </c>
    </row>
    <row r="61" spans="1:48" ht="15.75" hidden="1" customHeight="1" x14ac:dyDescent="0.25">
      <c r="A61" s="7">
        <v>59</v>
      </c>
      <c r="B61" s="7" t="s">
        <v>90</v>
      </c>
      <c r="C61" s="7" t="s">
        <v>93</v>
      </c>
      <c r="D61" s="7" t="s">
        <v>16</v>
      </c>
      <c r="E61" s="114" t="s">
        <v>96</v>
      </c>
      <c r="F61" s="7">
        <v>1</v>
      </c>
      <c r="G61" s="7" t="s">
        <v>97</v>
      </c>
      <c r="H61" s="11">
        <v>0</v>
      </c>
      <c r="I61" s="11">
        <v>0</v>
      </c>
      <c r="J61" s="57" t="s">
        <v>26</v>
      </c>
      <c r="K61" s="11">
        <v>0</v>
      </c>
      <c r="L61" s="11">
        <v>0</v>
      </c>
      <c r="M61" s="57" t="s">
        <v>26</v>
      </c>
      <c r="N61" s="11">
        <v>0</v>
      </c>
      <c r="O61" s="11">
        <v>0</v>
      </c>
      <c r="P61" s="57" t="s">
        <v>26</v>
      </c>
      <c r="Q61" s="11">
        <v>0</v>
      </c>
      <c r="R61" s="11">
        <v>0</v>
      </c>
      <c r="S61" s="57" t="s">
        <v>26</v>
      </c>
      <c r="T61" s="103">
        <v>0</v>
      </c>
      <c r="U61" s="11">
        <v>0</v>
      </c>
      <c r="V61" s="57" t="s">
        <v>26</v>
      </c>
      <c r="W61" s="11">
        <v>0</v>
      </c>
      <c r="X61" s="11">
        <v>0</v>
      </c>
      <c r="Y61" s="57" t="s">
        <v>26</v>
      </c>
      <c r="Z61" s="47"/>
      <c r="AA61" s="47"/>
      <c r="AB61" s="47"/>
      <c r="AC61" s="47"/>
      <c r="AD61" s="47"/>
      <c r="AE61" s="47"/>
      <c r="AF61" s="47"/>
      <c r="AG61" s="47"/>
      <c r="AH61" s="47"/>
      <c r="AI61" s="47"/>
      <c r="AJ61" s="47"/>
      <c r="AK61" s="47"/>
      <c r="AL61" s="47"/>
      <c r="AM61" s="47"/>
      <c r="AN61" s="47"/>
      <c r="AR61" s="7">
        <f>H61+K61+N61</f>
        <v>0</v>
      </c>
      <c r="AS61" s="7">
        <f>I61+L61+O61</f>
        <v>0</v>
      </c>
      <c r="AT61" s="19" t="e">
        <f>+AR61/AS61</f>
        <v>#DIV/0!</v>
      </c>
      <c r="AU61" s="19">
        <f>+AR61/F61</f>
        <v>0</v>
      </c>
      <c r="AV61" s="7" t="s">
        <v>2094</v>
      </c>
    </row>
    <row r="62" spans="1:48" ht="15.75" hidden="1" customHeight="1" x14ac:dyDescent="0.25">
      <c r="A62" s="7">
        <v>60</v>
      </c>
      <c r="B62" s="7" t="s">
        <v>90</v>
      </c>
      <c r="C62" s="7" t="s">
        <v>93</v>
      </c>
      <c r="D62" s="7" t="s">
        <v>16</v>
      </c>
      <c r="E62" s="114" t="s">
        <v>98</v>
      </c>
      <c r="F62" s="7">
        <v>1</v>
      </c>
      <c r="G62" s="7" t="s">
        <v>97</v>
      </c>
      <c r="H62" s="11">
        <v>0</v>
      </c>
      <c r="I62" s="11">
        <v>0</v>
      </c>
      <c r="J62" s="57" t="s">
        <v>26</v>
      </c>
      <c r="K62" s="11">
        <v>0</v>
      </c>
      <c r="L62" s="11">
        <v>0</v>
      </c>
      <c r="M62" s="57" t="s">
        <v>26</v>
      </c>
      <c r="N62" s="11">
        <v>0</v>
      </c>
      <c r="O62" s="11">
        <v>0</v>
      </c>
      <c r="P62" s="57" t="s">
        <v>26</v>
      </c>
      <c r="Q62" s="11">
        <v>0</v>
      </c>
      <c r="R62" s="11">
        <v>0</v>
      </c>
      <c r="S62" s="57" t="s">
        <v>26</v>
      </c>
      <c r="T62" s="11">
        <v>0</v>
      </c>
      <c r="U62" s="11">
        <v>0</v>
      </c>
      <c r="V62" s="57" t="s">
        <v>26</v>
      </c>
      <c r="W62" s="11">
        <v>0</v>
      </c>
      <c r="X62" s="11">
        <v>0</v>
      </c>
      <c r="Y62" s="57" t="s">
        <v>26</v>
      </c>
      <c r="Z62" s="47"/>
      <c r="AA62" s="47"/>
      <c r="AB62" s="47"/>
      <c r="AC62" s="47"/>
      <c r="AD62" s="47"/>
      <c r="AE62" s="47"/>
      <c r="AF62" s="47"/>
      <c r="AG62" s="47"/>
      <c r="AH62" s="47"/>
      <c r="AI62" s="47"/>
      <c r="AJ62" s="47"/>
      <c r="AK62" s="47"/>
      <c r="AL62" s="47"/>
      <c r="AM62" s="47"/>
      <c r="AN62" s="47"/>
      <c r="AR62" s="7">
        <f>H62+K62+N62</f>
        <v>0</v>
      </c>
      <c r="AS62" s="7">
        <f>I62+L62+O62</f>
        <v>0</v>
      </c>
      <c r="AT62" s="19" t="e">
        <f>+AR62/AS62</f>
        <v>#DIV/0!</v>
      </c>
      <c r="AU62" s="19">
        <f>+AR62/F62</f>
        <v>0</v>
      </c>
      <c r="AV62" s="7" t="s">
        <v>2094</v>
      </c>
    </row>
    <row r="63" spans="1:48" ht="15.75" hidden="1" customHeight="1" x14ac:dyDescent="0.25">
      <c r="A63" s="7">
        <v>61</v>
      </c>
      <c r="B63" s="7" t="s">
        <v>90</v>
      </c>
      <c r="C63" s="7" t="s">
        <v>93</v>
      </c>
      <c r="D63" s="7" t="s">
        <v>16</v>
      </c>
      <c r="E63" s="114" t="s">
        <v>99</v>
      </c>
      <c r="F63" s="7">
        <v>1</v>
      </c>
      <c r="G63" s="7" t="s">
        <v>1652</v>
      </c>
      <c r="H63" s="11">
        <v>0</v>
      </c>
      <c r="I63" s="11">
        <v>0</v>
      </c>
      <c r="J63" s="57" t="s">
        <v>26</v>
      </c>
      <c r="K63" s="7">
        <v>1</v>
      </c>
      <c r="L63" s="11">
        <v>1</v>
      </c>
      <c r="M63" s="48" t="s">
        <v>223</v>
      </c>
      <c r="N63" s="11">
        <v>0</v>
      </c>
      <c r="O63" s="11">
        <v>0</v>
      </c>
      <c r="P63" s="57" t="s">
        <v>26</v>
      </c>
      <c r="Q63" s="11">
        <v>0</v>
      </c>
      <c r="R63" s="11">
        <v>0</v>
      </c>
      <c r="S63" s="57" t="s">
        <v>26</v>
      </c>
      <c r="T63" s="11">
        <v>0</v>
      </c>
      <c r="U63" s="11">
        <v>0</v>
      </c>
      <c r="V63" s="57" t="s">
        <v>26</v>
      </c>
      <c r="W63" s="11">
        <v>0</v>
      </c>
      <c r="X63" s="11">
        <v>0</v>
      </c>
      <c r="Y63" s="57" t="s">
        <v>26</v>
      </c>
      <c r="Z63" s="47"/>
      <c r="AA63" s="47"/>
      <c r="AB63" s="47"/>
      <c r="AC63" s="47"/>
      <c r="AD63" s="47"/>
      <c r="AE63" s="47"/>
      <c r="AF63" s="47"/>
      <c r="AG63" s="47"/>
      <c r="AH63" s="47"/>
      <c r="AI63" s="47"/>
      <c r="AJ63" s="47"/>
      <c r="AK63" s="47"/>
      <c r="AL63" s="47"/>
      <c r="AM63" s="47"/>
      <c r="AN63" s="47"/>
      <c r="AR63" s="34">
        <f>H63+K63</f>
        <v>1</v>
      </c>
      <c r="AS63" s="34">
        <f>I63+L63</f>
        <v>1</v>
      </c>
      <c r="AT63" s="43">
        <f>+AR63/AS63</f>
        <v>1</v>
      </c>
      <c r="AU63" s="43">
        <f>+AR63/F63</f>
        <v>1</v>
      </c>
      <c r="AV63" s="7" t="s">
        <v>2096</v>
      </c>
    </row>
    <row r="64" spans="1:48" ht="15.75" hidden="1" customHeight="1" x14ac:dyDescent="0.25">
      <c r="A64" s="7">
        <v>62</v>
      </c>
      <c r="B64" s="7" t="s">
        <v>90</v>
      </c>
      <c r="C64" s="7" t="s">
        <v>100</v>
      </c>
      <c r="D64" s="7" t="s">
        <v>16</v>
      </c>
      <c r="E64" s="114" t="s">
        <v>101</v>
      </c>
      <c r="F64" s="7">
        <v>12</v>
      </c>
      <c r="G64" s="7" t="s">
        <v>102</v>
      </c>
      <c r="H64" s="7">
        <v>1</v>
      </c>
      <c r="I64" s="11">
        <v>1</v>
      </c>
      <c r="J64" s="48" t="s">
        <v>190</v>
      </c>
      <c r="K64" s="7">
        <v>1</v>
      </c>
      <c r="L64" s="11">
        <v>1</v>
      </c>
      <c r="M64" s="48" t="s">
        <v>219</v>
      </c>
      <c r="N64" s="7">
        <v>1</v>
      </c>
      <c r="O64" s="11">
        <v>1</v>
      </c>
      <c r="P64" s="59"/>
      <c r="Q64" s="7">
        <v>1</v>
      </c>
      <c r="R64" s="11">
        <v>1</v>
      </c>
      <c r="S64" s="47" t="s">
        <v>1478</v>
      </c>
      <c r="T64" s="3">
        <v>1</v>
      </c>
      <c r="U64" s="11">
        <v>1</v>
      </c>
      <c r="V64" s="108" t="s">
        <v>1885</v>
      </c>
      <c r="W64" s="70">
        <v>1</v>
      </c>
      <c r="X64" s="11">
        <v>1</v>
      </c>
      <c r="Y64" s="117" t="s">
        <v>1985</v>
      </c>
      <c r="Z64" s="117"/>
      <c r="AA64" s="117"/>
      <c r="AB64" s="117"/>
      <c r="AC64" s="117"/>
      <c r="AD64" s="117"/>
      <c r="AE64" s="117"/>
      <c r="AF64" s="117"/>
      <c r="AG64" s="117"/>
      <c r="AH64" s="117"/>
      <c r="AI64" s="117"/>
      <c r="AJ64" s="117"/>
      <c r="AK64" s="117"/>
      <c r="AL64" s="117"/>
      <c r="AM64" s="117"/>
      <c r="AN64" s="117"/>
      <c r="AR64" s="7">
        <f t="shared" ref="AR64:AS68" si="8">H64+K64+N64+Q64+T64+W64</f>
        <v>6</v>
      </c>
      <c r="AS64" s="7">
        <f t="shared" si="8"/>
        <v>6</v>
      </c>
      <c r="AT64" s="19">
        <f>+AR64/AS64</f>
        <v>1</v>
      </c>
      <c r="AU64" s="19">
        <f>+AR64/F64</f>
        <v>0.5</v>
      </c>
      <c r="AV64" s="7" t="s">
        <v>2096</v>
      </c>
    </row>
    <row r="65" spans="1:48" ht="15.75" hidden="1" customHeight="1" x14ac:dyDescent="0.25">
      <c r="A65" s="7">
        <v>63</v>
      </c>
      <c r="B65" s="7" t="s">
        <v>90</v>
      </c>
      <c r="C65" s="7" t="s">
        <v>100</v>
      </c>
      <c r="D65" s="7" t="s">
        <v>16</v>
      </c>
      <c r="E65" s="114" t="s">
        <v>103</v>
      </c>
      <c r="F65" s="7">
        <v>12</v>
      </c>
      <c r="G65" s="7" t="s">
        <v>102</v>
      </c>
      <c r="H65" s="7">
        <v>1</v>
      </c>
      <c r="I65" s="11">
        <v>1</v>
      </c>
      <c r="J65" s="54" t="s">
        <v>191</v>
      </c>
      <c r="K65" s="7">
        <v>1</v>
      </c>
      <c r="L65" s="11">
        <v>1</v>
      </c>
      <c r="M65" s="48" t="s">
        <v>220</v>
      </c>
      <c r="N65" s="7">
        <v>1</v>
      </c>
      <c r="O65" s="11">
        <v>1</v>
      </c>
      <c r="P65" s="59" t="s">
        <v>1401</v>
      </c>
      <c r="Q65" s="7">
        <v>1</v>
      </c>
      <c r="R65" s="11">
        <v>1</v>
      </c>
      <c r="S65" s="47" t="s">
        <v>1479</v>
      </c>
      <c r="T65" s="28">
        <v>1</v>
      </c>
      <c r="U65" s="11">
        <v>1</v>
      </c>
      <c r="V65" s="108" t="s">
        <v>1886</v>
      </c>
      <c r="W65" s="75">
        <v>1</v>
      </c>
      <c r="X65" s="11">
        <v>1</v>
      </c>
      <c r="Y65" s="110" t="s">
        <v>1986</v>
      </c>
      <c r="Z65" s="155"/>
      <c r="AA65" s="155"/>
      <c r="AB65" s="155"/>
      <c r="AC65" s="155"/>
      <c r="AD65" s="155"/>
      <c r="AE65" s="155"/>
      <c r="AF65" s="155"/>
      <c r="AG65" s="155"/>
      <c r="AH65" s="155"/>
      <c r="AI65" s="155"/>
      <c r="AJ65" s="155"/>
      <c r="AK65" s="155"/>
      <c r="AL65" s="155"/>
      <c r="AM65" s="155"/>
      <c r="AN65" s="155"/>
      <c r="AR65" s="7">
        <f t="shared" si="8"/>
        <v>6</v>
      </c>
      <c r="AS65" s="7">
        <f t="shared" si="8"/>
        <v>6</v>
      </c>
      <c r="AT65" s="19">
        <f>+AR65/AS65</f>
        <v>1</v>
      </c>
      <c r="AU65" s="19">
        <f>+AR65/F65</f>
        <v>0.5</v>
      </c>
      <c r="AV65" s="7" t="s">
        <v>2096</v>
      </c>
    </row>
    <row r="66" spans="1:48" ht="15.75" hidden="1" customHeight="1" x14ac:dyDescent="0.25">
      <c r="A66" s="7">
        <v>65</v>
      </c>
      <c r="B66" s="7" t="s">
        <v>90</v>
      </c>
      <c r="C66" s="7" t="s">
        <v>100</v>
      </c>
      <c r="D66" s="7" t="s">
        <v>16</v>
      </c>
      <c r="E66" s="114" t="s">
        <v>104</v>
      </c>
      <c r="F66" s="9">
        <v>1</v>
      </c>
      <c r="G66" s="7" t="s">
        <v>18</v>
      </c>
      <c r="H66" s="7">
        <v>0</v>
      </c>
      <c r="I66" s="7">
        <v>0</v>
      </c>
      <c r="J66" s="60"/>
      <c r="K66" s="7">
        <v>0</v>
      </c>
      <c r="L66" s="7">
        <v>0</v>
      </c>
      <c r="M66" s="58" t="s">
        <v>221</v>
      </c>
      <c r="N66" s="33">
        <v>598515971.33000004</v>
      </c>
      <c r="O66" s="33">
        <v>598515971.33000004</v>
      </c>
      <c r="P66" s="59"/>
      <c r="Q66" s="7">
        <v>0</v>
      </c>
      <c r="R66" s="7">
        <v>0</v>
      </c>
      <c r="S66" s="47" t="s">
        <v>1480</v>
      </c>
      <c r="T66" s="28"/>
      <c r="V66" s="47" t="s">
        <v>1887</v>
      </c>
      <c r="W66" s="95">
        <v>206373741.03</v>
      </c>
      <c r="X66" s="188">
        <v>206373741.03</v>
      </c>
      <c r="Y66" s="110" t="s">
        <v>1987</v>
      </c>
      <c r="Z66" s="155"/>
      <c r="AA66" s="155"/>
      <c r="AB66" s="155"/>
      <c r="AC66" s="155"/>
      <c r="AD66" s="155"/>
      <c r="AE66" s="155"/>
      <c r="AF66" s="155"/>
      <c r="AG66" s="155"/>
      <c r="AH66" s="155"/>
      <c r="AI66" s="155"/>
      <c r="AJ66" s="155"/>
      <c r="AK66" s="155"/>
      <c r="AL66" s="155"/>
      <c r="AM66" s="155"/>
      <c r="AN66" s="155"/>
      <c r="AR66" s="33">
        <f t="shared" si="8"/>
        <v>804889712.36000001</v>
      </c>
      <c r="AS66" s="33">
        <f t="shared" si="8"/>
        <v>804889712.36000001</v>
      </c>
      <c r="AT66" s="19">
        <f>AR66/AS66</f>
        <v>1</v>
      </c>
      <c r="AU66" s="19">
        <f>+AT66/F66</f>
        <v>1</v>
      </c>
      <c r="AV66" s="7" t="s">
        <v>2096</v>
      </c>
    </row>
    <row r="67" spans="1:48" ht="15.75" hidden="1" customHeight="1" x14ac:dyDescent="0.25">
      <c r="A67" s="7">
        <v>66</v>
      </c>
      <c r="B67" s="7" t="s">
        <v>90</v>
      </c>
      <c r="C67" s="7" t="s">
        <v>105</v>
      </c>
      <c r="D67" s="7" t="s">
        <v>16</v>
      </c>
      <c r="E67" s="114" t="s">
        <v>106</v>
      </c>
      <c r="F67" s="7">
        <v>3</v>
      </c>
      <c r="G67" s="7" t="s">
        <v>107</v>
      </c>
      <c r="H67" s="7">
        <v>1</v>
      </c>
      <c r="I67" s="11">
        <v>1</v>
      </c>
      <c r="J67" s="54" t="s">
        <v>194</v>
      </c>
      <c r="K67" s="7">
        <v>1</v>
      </c>
      <c r="L67" s="11">
        <v>1</v>
      </c>
      <c r="M67" s="48" t="s">
        <v>224</v>
      </c>
      <c r="N67" s="7">
        <v>1</v>
      </c>
      <c r="O67" s="11">
        <v>1</v>
      </c>
      <c r="P67" s="59" t="s">
        <v>1402</v>
      </c>
      <c r="Q67" s="11">
        <v>0</v>
      </c>
      <c r="R67" s="11">
        <v>0</v>
      </c>
      <c r="S67" s="57" t="s">
        <v>26</v>
      </c>
      <c r="T67" s="103">
        <v>0</v>
      </c>
      <c r="U67" s="11">
        <v>0</v>
      </c>
      <c r="V67" s="57" t="s">
        <v>26</v>
      </c>
      <c r="W67" s="172">
        <v>0</v>
      </c>
      <c r="X67" s="172">
        <v>0</v>
      </c>
      <c r="Y67" s="175" t="s">
        <v>26</v>
      </c>
      <c r="Z67" s="150"/>
      <c r="AA67" s="150"/>
      <c r="AB67" s="150"/>
      <c r="AC67" s="150"/>
      <c r="AD67" s="150"/>
      <c r="AE67" s="150"/>
      <c r="AF67" s="150"/>
      <c r="AG67" s="150"/>
      <c r="AH67" s="150"/>
      <c r="AI67" s="150"/>
      <c r="AJ67" s="150"/>
      <c r="AK67" s="150"/>
      <c r="AL67" s="150"/>
      <c r="AM67" s="150"/>
      <c r="AN67" s="150"/>
      <c r="AR67" s="7">
        <f t="shared" si="8"/>
        <v>3</v>
      </c>
      <c r="AS67" s="7">
        <f t="shared" si="8"/>
        <v>3</v>
      </c>
      <c r="AT67" s="19">
        <f>+AR67/AS67</f>
        <v>1</v>
      </c>
      <c r="AU67" s="19">
        <f>+AR67/F67</f>
        <v>1</v>
      </c>
      <c r="AV67" s="7" t="s">
        <v>2096</v>
      </c>
    </row>
    <row r="68" spans="1:48" ht="15.75" hidden="1" customHeight="1" x14ac:dyDescent="0.25">
      <c r="A68" s="7">
        <v>67</v>
      </c>
      <c r="B68" s="7" t="s">
        <v>90</v>
      </c>
      <c r="C68" s="7" t="s">
        <v>105</v>
      </c>
      <c r="D68" s="7" t="s">
        <v>16</v>
      </c>
      <c r="E68" s="114" t="s">
        <v>108</v>
      </c>
      <c r="F68" s="9">
        <v>1</v>
      </c>
      <c r="G68" s="7" t="s">
        <v>18</v>
      </c>
      <c r="H68" s="7">
        <v>154579</v>
      </c>
      <c r="I68" s="7">
        <v>154579</v>
      </c>
      <c r="J68" s="49" t="s">
        <v>195</v>
      </c>
      <c r="K68" s="21">
        <v>13481</v>
      </c>
      <c r="L68" s="21">
        <v>13481</v>
      </c>
      <c r="M68" s="48" t="s">
        <v>195</v>
      </c>
      <c r="N68" s="21">
        <v>1525</v>
      </c>
      <c r="O68" s="21">
        <v>1525</v>
      </c>
      <c r="P68" s="59" t="s">
        <v>1403</v>
      </c>
      <c r="Q68" s="11">
        <v>0</v>
      </c>
      <c r="R68" s="11">
        <v>0</v>
      </c>
      <c r="S68" s="57" t="s">
        <v>26</v>
      </c>
      <c r="T68" s="103">
        <v>0</v>
      </c>
      <c r="U68" s="11">
        <v>0</v>
      </c>
      <c r="V68" s="57" t="s">
        <v>26</v>
      </c>
      <c r="W68" s="172">
        <v>0</v>
      </c>
      <c r="X68" s="172">
        <v>0</v>
      </c>
      <c r="Y68" s="175" t="s">
        <v>26</v>
      </c>
      <c r="Z68" s="150"/>
      <c r="AA68" s="150"/>
      <c r="AB68" s="150"/>
      <c r="AC68" s="150"/>
      <c r="AD68" s="150"/>
      <c r="AE68" s="150"/>
      <c r="AF68" s="150"/>
      <c r="AG68" s="150"/>
      <c r="AH68" s="150"/>
      <c r="AI68" s="150"/>
      <c r="AJ68" s="150"/>
      <c r="AK68" s="150"/>
      <c r="AL68" s="150"/>
      <c r="AM68" s="150"/>
      <c r="AN68" s="150"/>
      <c r="AR68" s="7">
        <f t="shared" si="8"/>
        <v>169585</v>
      </c>
      <c r="AS68" s="7">
        <f t="shared" si="8"/>
        <v>169585</v>
      </c>
      <c r="AT68" s="19">
        <f>AR68/AS68</f>
        <v>1</v>
      </c>
      <c r="AU68" s="19">
        <f>+AT68/F68</f>
        <v>1</v>
      </c>
      <c r="AV68" s="7" t="s">
        <v>2096</v>
      </c>
    </row>
    <row r="69" spans="1:48" ht="15.75" hidden="1" customHeight="1" x14ac:dyDescent="0.25">
      <c r="A69" s="7">
        <v>68</v>
      </c>
      <c r="B69" s="7" t="s">
        <v>90</v>
      </c>
      <c r="C69" s="7" t="s">
        <v>105</v>
      </c>
      <c r="D69" s="7" t="s">
        <v>16</v>
      </c>
      <c r="E69" s="114" t="s">
        <v>109</v>
      </c>
      <c r="F69" s="9">
        <v>0.66</v>
      </c>
      <c r="G69" s="7" t="s">
        <v>18</v>
      </c>
      <c r="H69" s="11">
        <v>0</v>
      </c>
      <c r="I69" s="11">
        <v>0</v>
      </c>
      <c r="J69" s="57" t="s">
        <v>26</v>
      </c>
      <c r="K69" s="11">
        <v>0</v>
      </c>
      <c r="L69" s="11">
        <v>0</v>
      </c>
      <c r="M69" s="57" t="s">
        <v>26</v>
      </c>
      <c r="N69" s="11">
        <v>0</v>
      </c>
      <c r="O69" s="11">
        <v>0</v>
      </c>
      <c r="P69" s="57" t="s">
        <v>26</v>
      </c>
      <c r="Q69" s="11">
        <v>0</v>
      </c>
      <c r="R69" s="11">
        <v>0</v>
      </c>
      <c r="S69" s="57" t="s">
        <v>26</v>
      </c>
      <c r="T69" s="11">
        <v>0</v>
      </c>
      <c r="U69" s="11">
        <v>0</v>
      </c>
      <c r="V69" s="57" t="s">
        <v>26</v>
      </c>
      <c r="W69" s="37">
        <v>0</v>
      </c>
      <c r="X69" s="37">
        <v>0</v>
      </c>
      <c r="Y69" s="112" t="s">
        <v>26</v>
      </c>
      <c r="AR69" s="7">
        <f>H69+K69+N69</f>
        <v>0</v>
      </c>
      <c r="AS69" s="7">
        <f>I69+L69+O69</f>
        <v>0</v>
      </c>
      <c r="AT69" s="19" t="e">
        <f>AR69/AS69</f>
        <v>#DIV/0!</v>
      </c>
      <c r="AU69" s="19" t="e">
        <f>+AT69/F69</f>
        <v>#DIV/0!</v>
      </c>
      <c r="AV69" s="7" t="s">
        <v>2094</v>
      </c>
    </row>
    <row r="70" spans="1:48" ht="15.75" hidden="1" customHeight="1" x14ac:dyDescent="0.25">
      <c r="A70" s="7">
        <v>69</v>
      </c>
      <c r="B70" s="7" t="s">
        <v>90</v>
      </c>
      <c r="C70" s="7" t="s">
        <v>105</v>
      </c>
      <c r="D70" s="7" t="s">
        <v>16</v>
      </c>
      <c r="E70" s="114" t="s">
        <v>110</v>
      </c>
      <c r="F70" s="7">
        <v>480</v>
      </c>
      <c r="G70" s="7" t="s">
        <v>107</v>
      </c>
      <c r="H70" s="12">
        <v>66</v>
      </c>
      <c r="I70" s="11">
        <v>40</v>
      </c>
      <c r="J70" s="48" t="s">
        <v>196</v>
      </c>
      <c r="K70" s="7">
        <v>53</v>
      </c>
      <c r="L70" s="11">
        <v>40</v>
      </c>
      <c r="M70" s="48" t="s">
        <v>225</v>
      </c>
      <c r="N70" s="7">
        <v>0</v>
      </c>
      <c r="O70" s="11">
        <v>40</v>
      </c>
      <c r="P70" s="59"/>
      <c r="Q70" s="7">
        <v>0</v>
      </c>
      <c r="R70" s="11">
        <v>40</v>
      </c>
      <c r="S70" s="47" t="s">
        <v>1481</v>
      </c>
      <c r="T70" s="3">
        <v>65</v>
      </c>
      <c r="U70" s="11">
        <v>40</v>
      </c>
      <c r="V70" s="108" t="s">
        <v>1888</v>
      </c>
      <c r="W70" s="3">
        <v>92</v>
      </c>
      <c r="X70" s="11">
        <v>40</v>
      </c>
      <c r="Y70" s="108" t="s">
        <v>1988</v>
      </c>
      <c r="AR70" s="7">
        <f t="shared" ref="AR70:AS72" si="9">H70+K70+N70+Q70+T70+W70</f>
        <v>276</v>
      </c>
      <c r="AS70" s="7">
        <f t="shared" si="9"/>
        <v>240</v>
      </c>
      <c r="AT70" s="19">
        <f>+AR70/AS70</f>
        <v>1.1499999999999999</v>
      </c>
      <c r="AU70" s="19">
        <f>+AR70/F70</f>
        <v>0.57499999999999996</v>
      </c>
      <c r="AV70" s="7" t="s">
        <v>2096</v>
      </c>
    </row>
    <row r="71" spans="1:48" ht="15.75" hidden="1" customHeight="1" x14ac:dyDescent="0.25">
      <c r="A71" s="7">
        <v>70</v>
      </c>
      <c r="B71" s="7" t="s">
        <v>90</v>
      </c>
      <c r="C71" s="7" t="s">
        <v>111</v>
      </c>
      <c r="D71" s="7" t="s">
        <v>16</v>
      </c>
      <c r="E71" s="114" t="s">
        <v>112</v>
      </c>
      <c r="F71" s="7">
        <v>8</v>
      </c>
      <c r="G71" s="7" t="s">
        <v>113</v>
      </c>
      <c r="H71" s="7">
        <v>0</v>
      </c>
      <c r="I71" s="11">
        <v>1</v>
      </c>
      <c r="J71" s="60"/>
      <c r="K71" s="7">
        <v>0</v>
      </c>
      <c r="L71" s="11">
        <v>1</v>
      </c>
      <c r="M71" s="58" t="s">
        <v>215</v>
      </c>
      <c r="N71" s="11">
        <v>0</v>
      </c>
      <c r="O71" s="11">
        <v>0</v>
      </c>
      <c r="P71" s="57" t="s">
        <v>26</v>
      </c>
      <c r="Q71" s="7">
        <v>2</v>
      </c>
      <c r="R71" s="11">
        <v>1</v>
      </c>
      <c r="S71" s="47" t="s">
        <v>1482</v>
      </c>
      <c r="T71" s="3">
        <v>1</v>
      </c>
      <c r="U71" s="3">
        <v>1</v>
      </c>
      <c r="V71" s="47" t="s">
        <v>1889</v>
      </c>
      <c r="W71" s="11">
        <v>0</v>
      </c>
      <c r="X71" s="11">
        <v>0</v>
      </c>
      <c r="Y71" s="57" t="s">
        <v>26</v>
      </c>
      <c r="Z71" s="47"/>
      <c r="AA71" s="47"/>
      <c r="AB71" s="47"/>
      <c r="AC71" s="47"/>
      <c r="AD71" s="47"/>
      <c r="AE71" s="47"/>
      <c r="AF71" s="47"/>
      <c r="AG71" s="47"/>
      <c r="AH71" s="47"/>
      <c r="AI71" s="47"/>
      <c r="AJ71" s="47"/>
      <c r="AK71" s="47"/>
      <c r="AL71" s="47"/>
      <c r="AM71" s="47"/>
      <c r="AN71" s="47"/>
      <c r="AR71" s="7">
        <f t="shared" si="9"/>
        <v>3</v>
      </c>
      <c r="AS71" s="7">
        <f t="shared" si="9"/>
        <v>4</v>
      </c>
      <c r="AT71" s="19">
        <f>+AR71/AS71</f>
        <v>0.75</v>
      </c>
      <c r="AU71" s="19">
        <f>+AR71/F71</f>
        <v>0.375</v>
      </c>
      <c r="AV71" s="7" t="s">
        <v>2097</v>
      </c>
    </row>
    <row r="72" spans="1:48" ht="15.75" hidden="1" customHeight="1" x14ac:dyDescent="0.25">
      <c r="A72" s="7">
        <v>71</v>
      </c>
      <c r="B72" s="7" t="s">
        <v>90</v>
      </c>
      <c r="C72" s="7" t="s">
        <v>111</v>
      </c>
      <c r="D72" s="7" t="s">
        <v>16</v>
      </c>
      <c r="E72" s="114" t="s">
        <v>114</v>
      </c>
      <c r="F72" s="7">
        <v>4</v>
      </c>
      <c r="G72" s="7" t="s">
        <v>113</v>
      </c>
      <c r="H72" s="7">
        <v>1</v>
      </c>
      <c r="I72" s="11">
        <v>1</v>
      </c>
      <c r="J72" s="60"/>
      <c r="K72" s="11">
        <v>0</v>
      </c>
      <c r="L72" s="11">
        <v>0</v>
      </c>
      <c r="M72" s="57" t="s">
        <v>26</v>
      </c>
      <c r="N72" s="11">
        <v>0</v>
      </c>
      <c r="O72" s="11">
        <v>0</v>
      </c>
      <c r="P72" s="57" t="s">
        <v>26</v>
      </c>
      <c r="Q72" s="7">
        <v>1</v>
      </c>
      <c r="R72" s="11">
        <v>1</v>
      </c>
      <c r="S72" s="47" t="s">
        <v>1483</v>
      </c>
      <c r="T72" s="103">
        <v>0</v>
      </c>
      <c r="U72" s="11">
        <v>0</v>
      </c>
      <c r="V72" s="57" t="s">
        <v>26</v>
      </c>
      <c r="W72" s="11">
        <v>0</v>
      </c>
      <c r="X72" s="11">
        <v>0</v>
      </c>
      <c r="Y72" s="57" t="s">
        <v>26</v>
      </c>
      <c r="Z72" s="47"/>
      <c r="AA72" s="47"/>
      <c r="AB72" s="47"/>
      <c r="AC72" s="47"/>
      <c r="AD72" s="47"/>
      <c r="AE72" s="47"/>
      <c r="AF72" s="47"/>
      <c r="AG72" s="47"/>
      <c r="AH72" s="47"/>
      <c r="AI72" s="47"/>
      <c r="AJ72" s="47"/>
      <c r="AK72" s="47"/>
      <c r="AL72" s="47"/>
      <c r="AM72" s="47"/>
      <c r="AN72" s="47"/>
      <c r="AR72" s="7">
        <f t="shared" si="9"/>
        <v>2</v>
      </c>
      <c r="AS72" s="7">
        <f t="shared" si="9"/>
        <v>2</v>
      </c>
      <c r="AT72" s="19">
        <f>+AR72/AS72</f>
        <v>1</v>
      </c>
      <c r="AU72" s="19">
        <f>+AR72/F72</f>
        <v>0.5</v>
      </c>
      <c r="AV72" s="7" t="s">
        <v>2096</v>
      </c>
    </row>
    <row r="73" spans="1:48" ht="15.75" hidden="1" customHeight="1" x14ac:dyDescent="0.25">
      <c r="A73" s="7">
        <v>72</v>
      </c>
      <c r="B73" s="7" t="s">
        <v>90</v>
      </c>
      <c r="C73" s="7" t="s">
        <v>111</v>
      </c>
      <c r="D73" s="7" t="s">
        <v>16</v>
      </c>
      <c r="E73" s="114" t="s">
        <v>115</v>
      </c>
      <c r="F73" s="7">
        <v>1</v>
      </c>
      <c r="G73" s="7" t="s">
        <v>113</v>
      </c>
      <c r="H73" s="11">
        <v>0</v>
      </c>
      <c r="I73" s="11">
        <v>0</v>
      </c>
      <c r="J73" s="57" t="s">
        <v>26</v>
      </c>
      <c r="K73" s="11">
        <v>0</v>
      </c>
      <c r="L73" s="11">
        <v>0</v>
      </c>
      <c r="M73" s="57" t="s">
        <v>26</v>
      </c>
      <c r="N73" s="7">
        <v>1</v>
      </c>
      <c r="O73" s="11">
        <v>1</v>
      </c>
      <c r="P73" s="59" t="s">
        <v>1404</v>
      </c>
      <c r="Q73" s="11">
        <v>0</v>
      </c>
      <c r="R73" s="11">
        <v>0</v>
      </c>
      <c r="S73" s="57" t="s">
        <v>26</v>
      </c>
      <c r="T73" s="103">
        <v>0</v>
      </c>
      <c r="U73" s="11">
        <v>0</v>
      </c>
      <c r="V73" s="57" t="s">
        <v>26</v>
      </c>
      <c r="W73" s="11">
        <v>0</v>
      </c>
      <c r="X73" s="11">
        <v>0</v>
      </c>
      <c r="Y73" s="57" t="s">
        <v>26</v>
      </c>
      <c r="Z73" s="47"/>
      <c r="AA73" s="47"/>
      <c r="AB73" s="47"/>
      <c r="AC73" s="47"/>
      <c r="AD73" s="47"/>
      <c r="AE73" s="47"/>
      <c r="AF73" s="47"/>
      <c r="AG73" s="47"/>
      <c r="AH73" s="47"/>
      <c r="AI73" s="47"/>
      <c r="AJ73" s="47"/>
      <c r="AK73" s="47"/>
      <c r="AL73" s="47"/>
      <c r="AM73" s="47"/>
      <c r="AN73" s="47"/>
      <c r="AR73" s="34">
        <f>H73+K73+N73</f>
        <v>1</v>
      </c>
      <c r="AS73" s="34">
        <f>I73+L73+O73</f>
        <v>1</v>
      </c>
      <c r="AT73" s="43">
        <f>+AR73/AS73</f>
        <v>1</v>
      </c>
      <c r="AU73" s="43">
        <f>+AR73/F73</f>
        <v>1</v>
      </c>
      <c r="AV73" s="7" t="s">
        <v>2096</v>
      </c>
    </row>
    <row r="74" spans="1:48" ht="15.75" hidden="1" customHeight="1" x14ac:dyDescent="0.25">
      <c r="A74" s="7">
        <v>73</v>
      </c>
      <c r="B74" s="7" t="s">
        <v>90</v>
      </c>
      <c r="C74" s="7" t="s">
        <v>111</v>
      </c>
      <c r="D74" s="7" t="s">
        <v>16</v>
      </c>
      <c r="E74" s="114" t="s">
        <v>116</v>
      </c>
      <c r="F74" s="7">
        <v>1</v>
      </c>
      <c r="G74" s="7" t="s">
        <v>117</v>
      </c>
      <c r="H74" s="11">
        <v>0</v>
      </c>
      <c r="I74" s="11">
        <v>0</v>
      </c>
      <c r="J74" s="57" t="s">
        <v>26</v>
      </c>
      <c r="K74" s="11">
        <v>0</v>
      </c>
      <c r="L74" s="11">
        <v>0</v>
      </c>
      <c r="M74" s="57" t="s">
        <v>26</v>
      </c>
      <c r="N74" s="11">
        <v>0</v>
      </c>
      <c r="O74" s="11">
        <v>0</v>
      </c>
      <c r="P74" s="57" t="s">
        <v>26</v>
      </c>
      <c r="Q74" s="11">
        <v>0</v>
      </c>
      <c r="R74" s="11">
        <v>0</v>
      </c>
      <c r="S74" s="57" t="s">
        <v>26</v>
      </c>
      <c r="T74" s="11">
        <v>0</v>
      </c>
      <c r="U74" s="11">
        <v>0</v>
      </c>
      <c r="V74" s="57" t="s">
        <v>26</v>
      </c>
      <c r="W74" s="11">
        <v>0</v>
      </c>
      <c r="X74" s="11">
        <v>0</v>
      </c>
      <c r="Y74" s="57" t="s">
        <v>26</v>
      </c>
      <c r="Z74" s="47"/>
      <c r="AA74" s="47"/>
      <c r="AB74" s="47"/>
      <c r="AC74" s="47"/>
      <c r="AD74" s="47"/>
      <c r="AE74" s="47"/>
      <c r="AF74" s="47"/>
      <c r="AG74" s="47"/>
      <c r="AH74" s="47"/>
      <c r="AI74" s="47"/>
      <c r="AJ74" s="47"/>
      <c r="AK74" s="47"/>
      <c r="AL74" s="47"/>
      <c r="AM74" s="47"/>
      <c r="AN74" s="47"/>
      <c r="AR74" s="7">
        <f>H74+K74+N74</f>
        <v>0</v>
      </c>
      <c r="AS74" s="7">
        <f>I74+L74+O74</f>
        <v>0</v>
      </c>
      <c r="AT74" s="19" t="e">
        <f>+AR74/AS74</f>
        <v>#DIV/0!</v>
      </c>
      <c r="AU74" s="19">
        <f>+AR74/F74</f>
        <v>0</v>
      </c>
      <c r="AV74" s="7" t="s">
        <v>2094</v>
      </c>
    </row>
    <row r="75" spans="1:48" ht="15.75" hidden="1" customHeight="1" x14ac:dyDescent="0.25">
      <c r="A75" s="7">
        <v>74</v>
      </c>
      <c r="B75" s="7" t="s">
        <v>90</v>
      </c>
      <c r="C75" s="7" t="s">
        <v>118</v>
      </c>
      <c r="D75" s="7" t="s">
        <v>16</v>
      </c>
      <c r="E75" s="114" t="s">
        <v>119</v>
      </c>
      <c r="F75" s="9">
        <v>1</v>
      </c>
      <c r="G75" s="7" t="s">
        <v>18</v>
      </c>
      <c r="H75" s="7">
        <v>29</v>
      </c>
      <c r="I75" s="7">
        <v>29</v>
      </c>
      <c r="J75" s="54" t="s">
        <v>187</v>
      </c>
      <c r="K75" s="7">
        <v>27</v>
      </c>
      <c r="L75" s="7">
        <v>27</v>
      </c>
      <c r="M75" s="48" t="s">
        <v>216</v>
      </c>
      <c r="N75" s="18">
        <v>882</v>
      </c>
      <c r="O75" s="18">
        <v>882</v>
      </c>
      <c r="P75" s="59"/>
      <c r="Q75" s="7">
        <v>260</v>
      </c>
      <c r="R75" s="7">
        <v>314</v>
      </c>
      <c r="S75" s="47" t="s">
        <v>1484</v>
      </c>
      <c r="T75" s="3">
        <v>287</v>
      </c>
      <c r="U75" s="3">
        <v>322</v>
      </c>
      <c r="V75" s="108" t="s">
        <v>1890</v>
      </c>
      <c r="W75" s="179">
        <v>384</v>
      </c>
      <c r="X75" s="179">
        <v>441</v>
      </c>
      <c r="Y75" s="190" t="s">
        <v>1989</v>
      </c>
      <c r="Z75" s="117"/>
      <c r="AA75" s="117"/>
      <c r="AB75" s="117"/>
      <c r="AC75" s="117"/>
      <c r="AD75" s="117"/>
      <c r="AE75" s="117"/>
      <c r="AF75" s="117"/>
      <c r="AG75" s="117"/>
      <c r="AH75" s="117"/>
      <c r="AI75" s="117"/>
      <c r="AJ75" s="117"/>
      <c r="AK75" s="117"/>
      <c r="AL75" s="117"/>
      <c r="AM75" s="117"/>
      <c r="AN75" s="117"/>
      <c r="AR75" s="7">
        <f t="shared" ref="AR75:AR89" si="10">H75+K75+N75+Q75+T75+W75</f>
        <v>1869</v>
      </c>
      <c r="AS75" s="7">
        <f t="shared" ref="AS75:AS89" si="11">I75+L75+O75+R75+U75+X75</f>
        <v>2015</v>
      </c>
      <c r="AT75" s="19">
        <f>AR75/AS75</f>
        <v>0.92754342431761783</v>
      </c>
      <c r="AU75" s="19">
        <f>+AT75/F75</f>
        <v>0.92754342431761783</v>
      </c>
      <c r="AV75" s="7" t="s">
        <v>2096</v>
      </c>
    </row>
    <row r="76" spans="1:48" ht="15.75" hidden="1" customHeight="1" x14ac:dyDescent="0.25">
      <c r="A76" s="7">
        <v>75</v>
      </c>
      <c r="B76" s="7" t="s">
        <v>90</v>
      </c>
      <c r="C76" s="7" t="s">
        <v>118</v>
      </c>
      <c r="D76" s="7" t="s">
        <v>16</v>
      </c>
      <c r="E76" s="114" t="s">
        <v>120</v>
      </c>
      <c r="F76" s="9">
        <v>1</v>
      </c>
      <c r="G76" s="7" t="s">
        <v>18</v>
      </c>
      <c r="H76" s="7">
        <v>154</v>
      </c>
      <c r="I76" s="7">
        <v>154</v>
      </c>
      <c r="J76" s="49" t="s">
        <v>188</v>
      </c>
      <c r="K76" s="7">
        <v>441</v>
      </c>
      <c r="L76" s="7">
        <v>441</v>
      </c>
      <c r="M76" s="48" t="s">
        <v>217</v>
      </c>
      <c r="N76" s="18">
        <v>1891</v>
      </c>
      <c r="O76" s="18">
        <v>1891</v>
      </c>
      <c r="P76" s="59"/>
      <c r="Q76" s="7">
        <v>960</v>
      </c>
      <c r="R76" s="7">
        <v>999</v>
      </c>
      <c r="S76" s="47" t="s">
        <v>1485</v>
      </c>
      <c r="T76" s="3">
        <v>1392</v>
      </c>
      <c r="U76" s="3">
        <v>1478</v>
      </c>
      <c r="V76" s="108" t="s">
        <v>1891</v>
      </c>
      <c r="W76" s="179">
        <v>1552</v>
      </c>
      <c r="X76" s="179">
        <v>1642</v>
      </c>
      <c r="Y76" s="190" t="s">
        <v>1989</v>
      </c>
      <c r="Z76" s="117"/>
      <c r="AA76" s="117"/>
      <c r="AB76" s="117"/>
      <c r="AC76" s="117"/>
      <c r="AD76" s="117"/>
      <c r="AE76" s="117"/>
      <c r="AF76" s="117"/>
      <c r="AG76" s="117"/>
      <c r="AH76" s="117"/>
      <c r="AI76" s="117"/>
      <c r="AJ76" s="117"/>
      <c r="AK76" s="117"/>
      <c r="AL76" s="117"/>
      <c r="AM76" s="117"/>
      <c r="AN76" s="117"/>
      <c r="AR76" s="7">
        <f t="shared" si="10"/>
        <v>6390</v>
      </c>
      <c r="AS76" s="7">
        <f t="shared" si="11"/>
        <v>6605</v>
      </c>
      <c r="AT76" s="19">
        <f>AR76/AS76</f>
        <v>0.967448902346707</v>
      </c>
      <c r="AU76" s="19">
        <f>+AT76/F76</f>
        <v>0.967448902346707</v>
      </c>
      <c r="AV76" s="7" t="s">
        <v>2096</v>
      </c>
    </row>
    <row r="77" spans="1:48" ht="15.75" hidden="1" customHeight="1" x14ac:dyDescent="0.25">
      <c r="A77" s="7">
        <v>76</v>
      </c>
      <c r="B77" s="7" t="s">
        <v>90</v>
      </c>
      <c r="C77" s="7" t="s">
        <v>118</v>
      </c>
      <c r="D77" s="7" t="s">
        <v>16</v>
      </c>
      <c r="E77" s="114" t="s">
        <v>121</v>
      </c>
      <c r="F77" s="9">
        <v>1</v>
      </c>
      <c r="G77" s="7" t="s">
        <v>18</v>
      </c>
      <c r="H77" s="7">
        <v>8</v>
      </c>
      <c r="I77" s="7">
        <v>8</v>
      </c>
      <c r="J77" s="54" t="s">
        <v>189</v>
      </c>
      <c r="K77" s="7">
        <v>31</v>
      </c>
      <c r="L77" s="7">
        <v>31</v>
      </c>
      <c r="M77" s="48" t="s">
        <v>218</v>
      </c>
      <c r="N77" s="18">
        <v>31</v>
      </c>
      <c r="O77" s="18">
        <v>31</v>
      </c>
      <c r="P77" s="59"/>
      <c r="Q77" s="7">
        <v>9</v>
      </c>
      <c r="R77" s="7">
        <v>9</v>
      </c>
      <c r="S77" s="47" t="s">
        <v>1486</v>
      </c>
      <c r="T77" s="28">
        <v>60</v>
      </c>
      <c r="U77" s="3">
        <v>60</v>
      </c>
      <c r="V77" s="108" t="s">
        <v>1892</v>
      </c>
      <c r="W77" s="96">
        <v>33</v>
      </c>
      <c r="X77" s="96">
        <v>33</v>
      </c>
      <c r="Y77" s="142" t="s">
        <v>1990</v>
      </c>
      <c r="Z77" s="155"/>
      <c r="AA77" s="155"/>
      <c r="AB77" s="155"/>
      <c r="AC77" s="155"/>
      <c r="AD77" s="155"/>
      <c r="AE77" s="155"/>
      <c r="AF77" s="155"/>
      <c r="AG77" s="155"/>
      <c r="AH77" s="155"/>
      <c r="AI77" s="155"/>
      <c r="AJ77" s="155"/>
      <c r="AK77" s="155"/>
      <c r="AL77" s="155"/>
      <c r="AM77" s="155"/>
      <c r="AN77" s="155"/>
      <c r="AR77" s="7">
        <f t="shared" si="10"/>
        <v>172</v>
      </c>
      <c r="AS77" s="7">
        <f t="shared" si="11"/>
        <v>172</v>
      </c>
      <c r="AT77" s="19">
        <f>AR77/AS77</f>
        <v>1</v>
      </c>
      <c r="AU77" s="19">
        <f>+AT77/F77</f>
        <v>1</v>
      </c>
      <c r="AV77" s="7" t="s">
        <v>2096</v>
      </c>
    </row>
    <row r="78" spans="1:48" ht="15.75" hidden="1" customHeight="1" x14ac:dyDescent="0.25">
      <c r="A78" s="7">
        <v>77</v>
      </c>
      <c r="B78" s="7" t="s">
        <v>90</v>
      </c>
      <c r="C78" s="7" t="s">
        <v>122</v>
      </c>
      <c r="D78" s="7" t="s">
        <v>16</v>
      </c>
      <c r="E78" s="114" t="s">
        <v>123</v>
      </c>
      <c r="F78" s="7">
        <v>4</v>
      </c>
      <c r="G78" s="7" t="s">
        <v>124</v>
      </c>
      <c r="H78" s="11">
        <v>0</v>
      </c>
      <c r="I78" s="11">
        <v>0</v>
      </c>
      <c r="J78" s="57" t="s">
        <v>26</v>
      </c>
      <c r="K78" s="11">
        <v>0</v>
      </c>
      <c r="L78" s="11">
        <v>0</v>
      </c>
      <c r="M78" s="57" t="s">
        <v>26</v>
      </c>
      <c r="N78" s="7">
        <v>1</v>
      </c>
      <c r="O78" s="11">
        <v>1</v>
      </c>
      <c r="P78" s="54" t="s">
        <v>1405</v>
      </c>
      <c r="Q78" s="11">
        <v>0</v>
      </c>
      <c r="R78" s="11">
        <v>0</v>
      </c>
      <c r="S78" s="57" t="s">
        <v>26</v>
      </c>
      <c r="T78" s="103">
        <v>0</v>
      </c>
      <c r="U78" s="11">
        <v>0</v>
      </c>
      <c r="V78" s="57" t="s">
        <v>26</v>
      </c>
      <c r="W78" s="13">
        <v>1</v>
      </c>
      <c r="X78" s="172">
        <v>1</v>
      </c>
      <c r="Y78" s="55" t="s">
        <v>1991</v>
      </c>
      <c r="Z78" s="207"/>
      <c r="AA78" s="207"/>
      <c r="AB78" s="207"/>
      <c r="AC78" s="207"/>
      <c r="AD78" s="207"/>
      <c r="AE78" s="207"/>
      <c r="AF78" s="207"/>
      <c r="AG78" s="207"/>
      <c r="AH78" s="207"/>
      <c r="AI78" s="207"/>
      <c r="AJ78" s="207"/>
      <c r="AK78" s="207"/>
      <c r="AL78" s="207"/>
      <c r="AM78" s="207"/>
      <c r="AN78" s="207"/>
      <c r="AR78" s="7">
        <f t="shared" si="10"/>
        <v>2</v>
      </c>
      <c r="AS78" s="7">
        <f t="shared" si="11"/>
        <v>2</v>
      </c>
      <c r="AT78" s="19">
        <f>+AR78/AS78</f>
        <v>1</v>
      </c>
      <c r="AU78" s="19">
        <f>+AR78/F78</f>
        <v>0.5</v>
      </c>
      <c r="AV78" s="7" t="s">
        <v>2096</v>
      </c>
    </row>
    <row r="79" spans="1:48" ht="15.75" hidden="1" customHeight="1" x14ac:dyDescent="0.25">
      <c r="A79" s="7">
        <v>78</v>
      </c>
      <c r="B79" s="7" t="s">
        <v>90</v>
      </c>
      <c r="C79" s="7" t="s">
        <v>122</v>
      </c>
      <c r="D79" s="7" t="s">
        <v>16</v>
      </c>
      <c r="E79" s="114" t="s">
        <v>125</v>
      </c>
      <c r="F79" s="7">
        <v>4</v>
      </c>
      <c r="G79" s="7" t="s">
        <v>124</v>
      </c>
      <c r="H79" s="11">
        <v>0</v>
      </c>
      <c r="I79" s="11">
        <v>0</v>
      </c>
      <c r="J79" s="57" t="s">
        <v>26</v>
      </c>
      <c r="K79" s="11">
        <v>0</v>
      </c>
      <c r="L79" s="11">
        <v>0</v>
      </c>
      <c r="M79" s="57" t="s">
        <v>26</v>
      </c>
      <c r="N79" s="7">
        <v>1</v>
      </c>
      <c r="O79" s="11">
        <v>1</v>
      </c>
      <c r="P79" s="54" t="s">
        <v>1406</v>
      </c>
      <c r="Q79" s="11">
        <v>0</v>
      </c>
      <c r="R79" s="11">
        <v>0</v>
      </c>
      <c r="S79" s="57" t="s">
        <v>26</v>
      </c>
      <c r="T79" s="103">
        <v>0</v>
      </c>
      <c r="U79" s="11">
        <v>0</v>
      </c>
      <c r="V79" s="57" t="s">
        <v>26</v>
      </c>
      <c r="W79" s="13">
        <v>1</v>
      </c>
      <c r="X79" s="172">
        <v>1</v>
      </c>
      <c r="Y79" s="55" t="s">
        <v>1992</v>
      </c>
      <c r="Z79" s="207"/>
      <c r="AA79" s="207"/>
      <c r="AB79" s="207"/>
      <c r="AC79" s="207"/>
      <c r="AD79" s="207"/>
      <c r="AE79" s="207"/>
      <c r="AF79" s="207"/>
      <c r="AG79" s="207"/>
      <c r="AH79" s="207"/>
      <c r="AI79" s="207"/>
      <c r="AJ79" s="207"/>
      <c r="AK79" s="207"/>
      <c r="AL79" s="207"/>
      <c r="AM79" s="207"/>
      <c r="AN79" s="207"/>
      <c r="AR79" s="7">
        <f t="shared" si="10"/>
        <v>2</v>
      </c>
      <c r="AS79" s="7">
        <f t="shared" si="11"/>
        <v>2</v>
      </c>
      <c r="AT79" s="19">
        <f>+AR79/AS79</f>
        <v>1</v>
      </c>
      <c r="AU79" s="19">
        <f>+AR79/F79</f>
        <v>0.5</v>
      </c>
      <c r="AV79" s="7" t="s">
        <v>2096</v>
      </c>
    </row>
    <row r="80" spans="1:48" ht="15.75" hidden="1" customHeight="1" x14ac:dyDescent="0.25">
      <c r="A80" s="7">
        <v>79</v>
      </c>
      <c r="B80" s="7" t="s">
        <v>90</v>
      </c>
      <c r="C80" s="7" t="s">
        <v>126</v>
      </c>
      <c r="D80" s="7" t="s">
        <v>16</v>
      </c>
      <c r="E80" s="114" t="s">
        <v>127</v>
      </c>
      <c r="F80" s="9">
        <v>1</v>
      </c>
      <c r="G80" s="7" t="s">
        <v>18</v>
      </c>
      <c r="H80" s="7">
        <v>13</v>
      </c>
      <c r="I80" s="7">
        <v>13</v>
      </c>
      <c r="J80" s="54" t="s">
        <v>168</v>
      </c>
      <c r="K80" s="7">
        <v>40</v>
      </c>
      <c r="L80" s="7">
        <v>40</v>
      </c>
      <c r="M80" s="48" t="s">
        <v>168</v>
      </c>
      <c r="N80" s="7">
        <v>495</v>
      </c>
      <c r="O80" s="7">
        <v>495</v>
      </c>
      <c r="P80" s="59"/>
      <c r="Q80" s="7">
        <v>390</v>
      </c>
      <c r="R80" s="7">
        <v>390</v>
      </c>
      <c r="S80" s="47" t="s">
        <v>1487</v>
      </c>
      <c r="T80" s="3">
        <v>545</v>
      </c>
      <c r="U80" s="3">
        <v>545</v>
      </c>
      <c r="V80" s="47" t="s">
        <v>1487</v>
      </c>
      <c r="W80" s="3">
        <v>769</v>
      </c>
      <c r="X80" s="3">
        <v>769</v>
      </c>
      <c r="Y80" s="47" t="s">
        <v>1487</v>
      </c>
      <c r="Z80" s="47"/>
      <c r="AA80" s="47"/>
      <c r="AB80" s="47"/>
      <c r="AC80" s="47"/>
      <c r="AD80" s="47"/>
      <c r="AE80" s="47"/>
      <c r="AF80" s="47"/>
      <c r="AG80" s="47"/>
      <c r="AH80" s="47"/>
      <c r="AI80" s="47"/>
      <c r="AJ80" s="47"/>
      <c r="AK80" s="47"/>
      <c r="AL80" s="47"/>
      <c r="AM80" s="47"/>
      <c r="AN80" s="47"/>
      <c r="AR80" s="7">
        <f t="shared" si="10"/>
        <v>2252</v>
      </c>
      <c r="AS80" s="7">
        <f t="shared" si="11"/>
        <v>2252</v>
      </c>
      <c r="AT80" s="19">
        <f>AR80/AS80</f>
        <v>1</v>
      </c>
      <c r="AU80" s="19">
        <f>+AT80/F80</f>
        <v>1</v>
      </c>
      <c r="AV80" s="7" t="s">
        <v>2096</v>
      </c>
    </row>
    <row r="81" spans="1:48" ht="15.75" hidden="1" customHeight="1" x14ac:dyDescent="0.25">
      <c r="A81" s="7">
        <v>80</v>
      </c>
      <c r="B81" s="7" t="s">
        <v>90</v>
      </c>
      <c r="C81" s="7" t="s">
        <v>126</v>
      </c>
      <c r="D81" s="7" t="s">
        <v>16</v>
      </c>
      <c r="E81" s="114" t="s">
        <v>128</v>
      </c>
      <c r="F81" s="9">
        <v>1</v>
      </c>
      <c r="G81" s="7" t="s">
        <v>18</v>
      </c>
      <c r="H81" s="7">
        <v>0</v>
      </c>
      <c r="I81" s="7">
        <v>0</v>
      </c>
      <c r="J81" s="60"/>
      <c r="K81" s="7">
        <v>23</v>
      </c>
      <c r="L81" s="7">
        <v>23</v>
      </c>
      <c r="M81" s="48" t="s">
        <v>203</v>
      </c>
      <c r="N81" s="7">
        <v>407</v>
      </c>
      <c r="O81" s="7">
        <v>407</v>
      </c>
      <c r="P81" s="59"/>
      <c r="Q81" s="7">
        <v>267</v>
      </c>
      <c r="R81" s="7">
        <v>267</v>
      </c>
      <c r="S81" s="47" t="s">
        <v>1488</v>
      </c>
      <c r="T81" s="3">
        <v>433</v>
      </c>
      <c r="U81" s="3">
        <v>433</v>
      </c>
      <c r="V81" s="47" t="s">
        <v>1488</v>
      </c>
      <c r="W81" s="3">
        <v>385</v>
      </c>
      <c r="X81" s="3">
        <v>385</v>
      </c>
      <c r="Y81" s="47" t="s">
        <v>1488</v>
      </c>
      <c r="Z81" s="47"/>
      <c r="AA81" s="47"/>
      <c r="AB81" s="47"/>
      <c r="AC81" s="47"/>
      <c r="AD81" s="47"/>
      <c r="AE81" s="47"/>
      <c r="AF81" s="47"/>
      <c r="AG81" s="47"/>
      <c r="AH81" s="47"/>
      <c r="AI81" s="47"/>
      <c r="AJ81" s="47"/>
      <c r="AK81" s="47"/>
      <c r="AL81" s="47"/>
      <c r="AM81" s="47"/>
      <c r="AN81" s="47"/>
      <c r="AR81" s="7">
        <f t="shared" si="10"/>
        <v>1515</v>
      </c>
      <c r="AS81" s="7">
        <f t="shared" si="11"/>
        <v>1515</v>
      </c>
      <c r="AT81" s="19">
        <f>AR81/AS81</f>
        <v>1</v>
      </c>
      <c r="AU81" s="19">
        <f>+AT81/F81</f>
        <v>1</v>
      </c>
      <c r="AV81" s="7" t="s">
        <v>2096</v>
      </c>
    </row>
    <row r="82" spans="1:48" ht="15.75" hidden="1" customHeight="1" x14ac:dyDescent="0.25">
      <c r="A82" s="7">
        <v>81</v>
      </c>
      <c r="B82" s="7" t="s">
        <v>90</v>
      </c>
      <c r="C82" s="7" t="s">
        <v>126</v>
      </c>
      <c r="D82" s="7" t="s">
        <v>16</v>
      </c>
      <c r="E82" s="114" t="s">
        <v>129</v>
      </c>
      <c r="F82" s="9">
        <v>1</v>
      </c>
      <c r="G82" s="7" t="s">
        <v>18</v>
      </c>
      <c r="H82" s="7">
        <v>3</v>
      </c>
      <c r="I82" s="7">
        <v>3</v>
      </c>
      <c r="J82" s="54" t="s">
        <v>170</v>
      </c>
      <c r="K82" s="7">
        <v>40</v>
      </c>
      <c r="L82" s="7">
        <v>40</v>
      </c>
      <c r="M82" s="139" t="s">
        <v>204</v>
      </c>
      <c r="N82" s="7">
        <v>27</v>
      </c>
      <c r="O82" s="7">
        <v>27</v>
      </c>
      <c r="P82" s="59"/>
      <c r="Q82" s="7">
        <v>18</v>
      </c>
      <c r="R82" s="7">
        <v>18</v>
      </c>
      <c r="S82" s="47" t="s">
        <v>1489</v>
      </c>
      <c r="T82" s="28">
        <v>28</v>
      </c>
      <c r="U82" s="3">
        <v>28</v>
      </c>
      <c r="V82" s="47" t="s">
        <v>1489</v>
      </c>
      <c r="W82" s="3">
        <v>30</v>
      </c>
      <c r="X82" s="3">
        <v>30</v>
      </c>
      <c r="Y82" s="47" t="s">
        <v>1489</v>
      </c>
      <c r="Z82" s="47"/>
      <c r="AA82" s="47"/>
      <c r="AB82" s="47"/>
      <c r="AC82" s="47"/>
      <c r="AD82" s="47"/>
      <c r="AE82" s="47"/>
      <c r="AF82" s="47"/>
      <c r="AG82" s="47"/>
      <c r="AH82" s="47"/>
      <c r="AI82" s="47"/>
      <c r="AJ82" s="47"/>
      <c r="AK82" s="47"/>
      <c r="AL82" s="47"/>
      <c r="AM82" s="47"/>
      <c r="AN82" s="47"/>
      <c r="AR82" s="7">
        <f t="shared" si="10"/>
        <v>146</v>
      </c>
      <c r="AS82" s="7">
        <f t="shared" si="11"/>
        <v>146</v>
      </c>
      <c r="AT82" s="19">
        <f>AR82/AS82</f>
        <v>1</v>
      </c>
      <c r="AU82" s="19">
        <f>+AT82/F82</f>
        <v>1</v>
      </c>
      <c r="AV82" s="7" t="s">
        <v>2096</v>
      </c>
    </row>
    <row r="83" spans="1:48" ht="15.75" hidden="1" customHeight="1" x14ac:dyDescent="0.25">
      <c r="A83" s="7">
        <v>82</v>
      </c>
      <c r="B83" s="7" t="s">
        <v>90</v>
      </c>
      <c r="C83" s="7" t="s">
        <v>126</v>
      </c>
      <c r="D83" s="7" t="s">
        <v>16</v>
      </c>
      <c r="E83" s="114" t="s">
        <v>130</v>
      </c>
      <c r="F83" s="9">
        <v>1</v>
      </c>
      <c r="G83" s="7" t="s">
        <v>18</v>
      </c>
      <c r="H83" s="7">
        <v>0</v>
      </c>
      <c r="I83" s="7">
        <v>0</v>
      </c>
      <c r="J83" s="60"/>
      <c r="K83" s="7">
        <v>13</v>
      </c>
      <c r="L83" s="7">
        <v>13</v>
      </c>
      <c r="M83" s="48" t="s">
        <v>205</v>
      </c>
      <c r="N83" s="7">
        <v>12</v>
      </c>
      <c r="O83" s="7">
        <v>12</v>
      </c>
      <c r="P83" s="59"/>
      <c r="Q83" s="7">
        <v>2</v>
      </c>
      <c r="R83" s="7">
        <v>2</v>
      </c>
      <c r="S83" s="47" t="s">
        <v>1490</v>
      </c>
      <c r="T83" s="28">
        <v>10</v>
      </c>
      <c r="U83" s="3">
        <v>10</v>
      </c>
      <c r="V83" s="47" t="s">
        <v>1490</v>
      </c>
      <c r="W83" s="3">
        <v>6</v>
      </c>
      <c r="X83" s="3">
        <v>6</v>
      </c>
      <c r="Y83" s="47" t="s">
        <v>1490</v>
      </c>
      <c r="Z83" s="47"/>
      <c r="AA83" s="47"/>
      <c r="AB83" s="47"/>
      <c r="AC83" s="47"/>
      <c r="AD83" s="47"/>
      <c r="AE83" s="47"/>
      <c r="AF83" s="47"/>
      <c r="AG83" s="47"/>
      <c r="AH83" s="47"/>
      <c r="AI83" s="47"/>
      <c r="AJ83" s="47"/>
      <c r="AK83" s="47"/>
      <c r="AL83" s="47"/>
      <c r="AM83" s="47"/>
      <c r="AN83" s="47"/>
      <c r="AR83" s="7">
        <f t="shared" si="10"/>
        <v>43</v>
      </c>
      <c r="AS83" s="7">
        <f t="shared" si="11"/>
        <v>43</v>
      </c>
      <c r="AT83" s="19">
        <f>AR83/AS83</f>
        <v>1</v>
      </c>
      <c r="AU83" s="19">
        <f>+AT83/F83</f>
        <v>1</v>
      </c>
      <c r="AV83" s="7" t="s">
        <v>2096</v>
      </c>
    </row>
    <row r="84" spans="1:48" ht="15.75" hidden="1" customHeight="1" x14ac:dyDescent="0.25">
      <c r="A84" s="7">
        <v>83</v>
      </c>
      <c r="B84" s="7" t="s">
        <v>90</v>
      </c>
      <c r="C84" s="7" t="s">
        <v>131</v>
      </c>
      <c r="D84" s="7" t="s">
        <v>16</v>
      </c>
      <c r="E84" s="114" t="s">
        <v>132</v>
      </c>
      <c r="F84" s="7">
        <v>24</v>
      </c>
      <c r="G84" s="7" t="s">
        <v>54</v>
      </c>
      <c r="H84" s="7">
        <v>2</v>
      </c>
      <c r="I84" s="11">
        <v>2</v>
      </c>
      <c r="J84" s="49" t="s">
        <v>180</v>
      </c>
      <c r="K84" s="7">
        <v>2</v>
      </c>
      <c r="L84" s="11">
        <v>2</v>
      </c>
      <c r="M84" s="153" t="s">
        <v>210</v>
      </c>
      <c r="N84" s="7">
        <v>2</v>
      </c>
      <c r="O84" s="11">
        <v>2</v>
      </c>
      <c r="P84" s="59" t="s">
        <v>1407</v>
      </c>
      <c r="Q84" s="7">
        <v>2</v>
      </c>
      <c r="R84" s="7">
        <v>2</v>
      </c>
      <c r="S84" s="47" t="s">
        <v>1491</v>
      </c>
      <c r="T84" s="28">
        <v>2</v>
      </c>
      <c r="U84" s="3">
        <v>2</v>
      </c>
      <c r="V84" s="47" t="s">
        <v>1491</v>
      </c>
      <c r="W84" s="3">
        <v>2</v>
      </c>
      <c r="X84" s="3">
        <v>2</v>
      </c>
      <c r="Y84" s="108" t="s">
        <v>1491</v>
      </c>
      <c r="AR84" s="7">
        <f t="shared" si="10"/>
        <v>12</v>
      </c>
      <c r="AS84" s="7">
        <f t="shared" si="11"/>
        <v>12</v>
      </c>
      <c r="AT84" s="19">
        <f>+AR84/AS84</f>
        <v>1</v>
      </c>
      <c r="AU84" s="19">
        <f>+AR84/F84</f>
        <v>0.5</v>
      </c>
      <c r="AV84" s="7" t="s">
        <v>2096</v>
      </c>
    </row>
    <row r="85" spans="1:48" ht="15.75" hidden="1" customHeight="1" x14ac:dyDescent="0.25">
      <c r="A85" s="7">
        <v>84</v>
      </c>
      <c r="B85" s="7" t="s">
        <v>90</v>
      </c>
      <c r="C85" s="7" t="s">
        <v>131</v>
      </c>
      <c r="D85" s="7" t="s">
        <v>16</v>
      </c>
      <c r="E85" s="114" t="s">
        <v>133</v>
      </c>
      <c r="F85" s="9">
        <v>1</v>
      </c>
      <c r="G85" s="7" t="s">
        <v>18</v>
      </c>
      <c r="H85" s="7">
        <v>0</v>
      </c>
      <c r="I85" s="7">
        <v>0</v>
      </c>
      <c r="J85" s="60"/>
      <c r="K85" s="7">
        <v>11</v>
      </c>
      <c r="L85" s="7">
        <v>11</v>
      </c>
      <c r="M85" s="48" t="s">
        <v>211</v>
      </c>
      <c r="N85" s="7">
        <v>19</v>
      </c>
      <c r="O85" s="7">
        <v>19</v>
      </c>
      <c r="P85" s="59" t="s">
        <v>1408</v>
      </c>
      <c r="Q85" s="7">
        <v>3</v>
      </c>
      <c r="R85" s="7">
        <v>3</v>
      </c>
      <c r="S85" s="47" t="s">
        <v>1492</v>
      </c>
      <c r="T85" s="28">
        <v>23</v>
      </c>
      <c r="U85" s="3">
        <v>23</v>
      </c>
      <c r="V85" s="47" t="s">
        <v>1492</v>
      </c>
      <c r="W85" s="3">
        <v>34</v>
      </c>
      <c r="X85" s="3">
        <v>34</v>
      </c>
      <c r="Y85" s="47" t="s">
        <v>1492</v>
      </c>
      <c r="Z85" s="47"/>
      <c r="AA85" s="47"/>
      <c r="AB85" s="47"/>
      <c r="AC85" s="47"/>
      <c r="AD85" s="47"/>
      <c r="AE85" s="47"/>
      <c r="AF85" s="47"/>
      <c r="AG85" s="47"/>
      <c r="AH85" s="47"/>
      <c r="AI85" s="47"/>
      <c r="AJ85" s="47"/>
      <c r="AK85" s="47"/>
      <c r="AL85" s="47"/>
      <c r="AM85" s="47"/>
      <c r="AN85" s="47"/>
      <c r="AR85" s="7">
        <f t="shared" si="10"/>
        <v>90</v>
      </c>
      <c r="AS85" s="7">
        <f t="shared" si="11"/>
        <v>90</v>
      </c>
      <c r="AT85" s="19">
        <f>AR85/AS85</f>
        <v>1</v>
      </c>
      <c r="AU85" s="19">
        <f>+AT85/F85</f>
        <v>1</v>
      </c>
      <c r="AV85" s="7" t="s">
        <v>2096</v>
      </c>
    </row>
    <row r="86" spans="1:48" ht="15.75" hidden="1" customHeight="1" x14ac:dyDescent="0.25">
      <c r="A86" s="7">
        <v>85</v>
      </c>
      <c r="B86" s="7" t="s">
        <v>90</v>
      </c>
      <c r="C86" s="7" t="s">
        <v>131</v>
      </c>
      <c r="D86" s="7" t="s">
        <v>16</v>
      </c>
      <c r="E86" s="114" t="s">
        <v>1654</v>
      </c>
      <c r="F86" s="9">
        <v>1</v>
      </c>
      <c r="G86" s="7" t="s">
        <v>18</v>
      </c>
      <c r="H86" s="11">
        <v>0</v>
      </c>
      <c r="I86" s="11">
        <v>0</v>
      </c>
      <c r="J86" s="57" t="s">
        <v>26</v>
      </c>
      <c r="K86" s="11">
        <v>0</v>
      </c>
      <c r="L86" s="11">
        <v>0</v>
      </c>
      <c r="M86" s="57" t="s">
        <v>26</v>
      </c>
      <c r="N86" s="11">
        <v>0</v>
      </c>
      <c r="O86" s="11">
        <v>0</v>
      </c>
      <c r="P86" s="57" t="s">
        <v>26</v>
      </c>
      <c r="Q86" s="7">
        <v>20</v>
      </c>
      <c r="R86" s="7">
        <v>24</v>
      </c>
      <c r="S86" s="47" t="s">
        <v>1493</v>
      </c>
      <c r="T86" s="28">
        <v>0</v>
      </c>
      <c r="U86" s="3">
        <v>0</v>
      </c>
      <c r="V86" s="47" t="s">
        <v>1893</v>
      </c>
      <c r="W86" s="3">
        <v>0</v>
      </c>
      <c r="X86" s="3">
        <v>0</v>
      </c>
      <c r="Y86" s="108" t="s">
        <v>1993</v>
      </c>
      <c r="AR86" s="7">
        <f t="shared" si="10"/>
        <v>20</v>
      </c>
      <c r="AS86" s="7">
        <f t="shared" si="11"/>
        <v>24</v>
      </c>
      <c r="AT86" s="19">
        <f>AR86/AS86</f>
        <v>0.83333333333333337</v>
      </c>
      <c r="AU86" s="19">
        <f>+AT86/F86</f>
        <v>0.83333333333333337</v>
      </c>
      <c r="AV86" s="7" t="s">
        <v>2096</v>
      </c>
    </row>
    <row r="87" spans="1:48" ht="15.75" hidden="1" customHeight="1" x14ac:dyDescent="0.25">
      <c r="A87" s="7">
        <v>86</v>
      </c>
      <c r="B87" s="7" t="s">
        <v>90</v>
      </c>
      <c r="C87" s="7" t="s">
        <v>131</v>
      </c>
      <c r="D87" s="7" t="s">
        <v>16</v>
      </c>
      <c r="E87" s="114" t="s">
        <v>134</v>
      </c>
      <c r="F87" s="9">
        <v>1</v>
      </c>
      <c r="G87" s="7" t="s">
        <v>18</v>
      </c>
      <c r="H87" s="7">
        <v>15</v>
      </c>
      <c r="I87" s="7">
        <v>15</v>
      </c>
      <c r="J87" s="54" t="s">
        <v>181</v>
      </c>
      <c r="K87" s="7">
        <v>23</v>
      </c>
      <c r="L87" s="7">
        <v>23</v>
      </c>
      <c r="M87" s="48" t="s">
        <v>181</v>
      </c>
      <c r="N87" s="7">
        <v>26</v>
      </c>
      <c r="O87" s="7">
        <v>26</v>
      </c>
      <c r="P87" s="59" t="s">
        <v>1409</v>
      </c>
      <c r="Q87" s="7">
        <v>32</v>
      </c>
      <c r="R87" s="7">
        <v>32</v>
      </c>
      <c r="S87" s="47" t="s">
        <v>1494</v>
      </c>
      <c r="T87" s="28">
        <v>34</v>
      </c>
      <c r="U87" s="3">
        <v>34</v>
      </c>
      <c r="V87" s="47" t="s">
        <v>1894</v>
      </c>
      <c r="W87" s="3">
        <v>24</v>
      </c>
      <c r="X87" s="3">
        <v>24</v>
      </c>
      <c r="Y87" s="108" t="s">
        <v>1894</v>
      </c>
      <c r="AR87" s="7">
        <f t="shared" si="10"/>
        <v>154</v>
      </c>
      <c r="AS87" s="7">
        <f t="shared" si="11"/>
        <v>154</v>
      </c>
      <c r="AT87" s="19">
        <f>AR87/AS87</f>
        <v>1</v>
      </c>
      <c r="AU87" s="19">
        <f>+AT87/F87</f>
        <v>1</v>
      </c>
      <c r="AV87" s="7" t="s">
        <v>2096</v>
      </c>
    </row>
    <row r="88" spans="1:48" ht="15.75" hidden="1" customHeight="1" x14ac:dyDescent="0.25">
      <c r="A88" s="7">
        <v>87</v>
      </c>
      <c r="B88" s="7" t="s">
        <v>90</v>
      </c>
      <c r="C88" s="7" t="s">
        <v>131</v>
      </c>
      <c r="D88" s="7" t="s">
        <v>16</v>
      </c>
      <c r="E88" s="114" t="s">
        <v>135</v>
      </c>
      <c r="F88" s="7">
        <v>24</v>
      </c>
      <c r="G88" s="7" t="s">
        <v>136</v>
      </c>
      <c r="H88" s="7">
        <v>2</v>
      </c>
      <c r="I88" s="11">
        <v>2</v>
      </c>
      <c r="J88" s="139" t="s">
        <v>182</v>
      </c>
      <c r="K88" s="7">
        <v>2</v>
      </c>
      <c r="L88" s="11">
        <v>2</v>
      </c>
      <c r="M88" s="48" t="s">
        <v>182</v>
      </c>
      <c r="N88" s="7">
        <v>2</v>
      </c>
      <c r="O88" s="11">
        <v>2</v>
      </c>
      <c r="P88" s="59" t="s">
        <v>1410</v>
      </c>
      <c r="Q88" s="7">
        <v>2</v>
      </c>
      <c r="R88" s="7">
        <v>2</v>
      </c>
      <c r="S88" s="47" t="s">
        <v>1410</v>
      </c>
      <c r="T88" s="28">
        <v>2</v>
      </c>
      <c r="U88" s="3">
        <v>2</v>
      </c>
      <c r="V88" s="108" t="s">
        <v>1410</v>
      </c>
      <c r="W88" s="3">
        <v>2</v>
      </c>
      <c r="X88" s="3">
        <v>2</v>
      </c>
      <c r="Y88" s="108" t="s">
        <v>1410</v>
      </c>
      <c r="AR88" s="7">
        <f t="shared" si="10"/>
        <v>12</v>
      </c>
      <c r="AS88" s="7">
        <f t="shared" si="11"/>
        <v>12</v>
      </c>
      <c r="AT88" s="19">
        <f>+AR88/AS88</f>
        <v>1</v>
      </c>
      <c r="AU88" s="19">
        <f>+AR88/F88</f>
        <v>0.5</v>
      </c>
      <c r="AV88" s="7" t="s">
        <v>2096</v>
      </c>
    </row>
    <row r="89" spans="1:48" ht="15.75" hidden="1" customHeight="1" x14ac:dyDescent="0.25">
      <c r="A89" s="7">
        <v>88</v>
      </c>
      <c r="B89" s="7" t="s">
        <v>90</v>
      </c>
      <c r="C89" s="7" t="s">
        <v>137</v>
      </c>
      <c r="D89" s="7" t="s">
        <v>16</v>
      </c>
      <c r="E89" s="114" t="s">
        <v>138</v>
      </c>
      <c r="F89" s="9">
        <v>1</v>
      </c>
      <c r="G89" s="7" t="s">
        <v>18</v>
      </c>
      <c r="H89" s="18">
        <v>1</v>
      </c>
      <c r="I89" s="18">
        <v>2</v>
      </c>
      <c r="J89" s="48" t="s">
        <v>169</v>
      </c>
      <c r="K89" s="7">
        <v>1</v>
      </c>
      <c r="L89" s="7">
        <v>1</v>
      </c>
      <c r="M89" s="48" t="s">
        <v>201</v>
      </c>
      <c r="N89" s="7">
        <v>2</v>
      </c>
      <c r="O89" s="7">
        <v>2</v>
      </c>
      <c r="P89" s="59" t="s">
        <v>1411</v>
      </c>
      <c r="Q89" s="7">
        <v>3</v>
      </c>
      <c r="R89" s="7">
        <v>2</v>
      </c>
      <c r="S89" s="47" t="s">
        <v>1495</v>
      </c>
      <c r="T89" s="28">
        <v>2</v>
      </c>
      <c r="U89" s="3">
        <v>4</v>
      </c>
      <c r="V89" s="108" t="s">
        <v>1895</v>
      </c>
      <c r="W89" s="3">
        <v>2</v>
      </c>
      <c r="X89" s="3">
        <v>2</v>
      </c>
      <c r="Y89" s="108" t="s">
        <v>1895</v>
      </c>
      <c r="AR89" s="7">
        <f t="shared" si="10"/>
        <v>11</v>
      </c>
      <c r="AS89" s="7">
        <f t="shared" si="11"/>
        <v>13</v>
      </c>
      <c r="AT89" s="19">
        <f>AR89/AS89</f>
        <v>0.84615384615384615</v>
      </c>
      <c r="AU89" s="19">
        <f>+AT89/F89</f>
        <v>0.84615384615384615</v>
      </c>
      <c r="AV89" s="7" t="s">
        <v>2096</v>
      </c>
    </row>
    <row r="90" spans="1:48" ht="15.75" hidden="1" customHeight="1" x14ac:dyDescent="0.25">
      <c r="A90" s="7">
        <v>89</v>
      </c>
      <c r="B90" s="7" t="s">
        <v>90</v>
      </c>
      <c r="C90" s="7" t="s">
        <v>137</v>
      </c>
      <c r="D90" s="7" t="s">
        <v>16</v>
      </c>
      <c r="E90" s="114" t="s">
        <v>139</v>
      </c>
      <c r="F90" s="7">
        <v>1</v>
      </c>
      <c r="G90" s="7" t="s">
        <v>89</v>
      </c>
      <c r="H90" s="11">
        <v>1</v>
      </c>
      <c r="I90" s="11">
        <v>1</v>
      </c>
      <c r="J90" s="153" t="s">
        <v>1470</v>
      </c>
      <c r="K90" s="11">
        <v>0</v>
      </c>
      <c r="L90" s="11">
        <v>0</v>
      </c>
      <c r="M90" s="57" t="s">
        <v>26</v>
      </c>
      <c r="N90" s="11">
        <v>0</v>
      </c>
      <c r="O90" s="11">
        <v>0</v>
      </c>
      <c r="P90" s="57" t="s">
        <v>26</v>
      </c>
      <c r="Q90" s="7" t="s">
        <v>1653</v>
      </c>
      <c r="R90" s="7" t="s">
        <v>1653</v>
      </c>
      <c r="S90" s="47" t="s">
        <v>1653</v>
      </c>
      <c r="T90" s="28">
        <v>0</v>
      </c>
      <c r="U90" s="3">
        <v>0</v>
      </c>
      <c r="V90" s="57" t="s">
        <v>26</v>
      </c>
      <c r="W90" s="3">
        <v>0</v>
      </c>
      <c r="X90" s="3">
        <v>0</v>
      </c>
      <c r="Y90" s="108" t="s">
        <v>1994</v>
      </c>
      <c r="AR90" s="34">
        <f>H90+K90+N90</f>
        <v>1</v>
      </c>
      <c r="AS90" s="34">
        <f>I90+L90+O90</f>
        <v>1</v>
      </c>
      <c r="AT90" s="43">
        <f>+AR90/AS90</f>
        <v>1</v>
      </c>
      <c r="AU90" s="43">
        <f>+AR90/F90</f>
        <v>1</v>
      </c>
      <c r="AV90" s="7" t="s">
        <v>2096</v>
      </c>
    </row>
    <row r="91" spans="1:48" ht="15.75" hidden="1" customHeight="1" x14ac:dyDescent="0.25">
      <c r="A91" s="7">
        <v>90</v>
      </c>
      <c r="B91" s="7" t="s">
        <v>90</v>
      </c>
      <c r="C91" s="7" t="s">
        <v>137</v>
      </c>
      <c r="D91" s="7" t="s">
        <v>16</v>
      </c>
      <c r="E91" s="114" t="s">
        <v>140</v>
      </c>
      <c r="F91" s="9">
        <v>1</v>
      </c>
      <c r="G91" s="7" t="s">
        <v>18</v>
      </c>
      <c r="H91" s="7">
        <v>19</v>
      </c>
      <c r="I91" s="7">
        <v>19</v>
      </c>
      <c r="J91" s="48" t="s">
        <v>165</v>
      </c>
      <c r="K91" s="7">
        <v>9</v>
      </c>
      <c r="L91" s="7">
        <v>9</v>
      </c>
      <c r="M91" s="48" t="s">
        <v>165</v>
      </c>
      <c r="N91" s="7">
        <v>20</v>
      </c>
      <c r="O91" s="7">
        <v>20</v>
      </c>
      <c r="P91" s="59" t="s">
        <v>1412</v>
      </c>
      <c r="Q91" s="7">
        <v>6</v>
      </c>
      <c r="R91" s="7">
        <v>6</v>
      </c>
      <c r="S91" s="47" t="s">
        <v>1496</v>
      </c>
      <c r="T91" s="28">
        <v>9</v>
      </c>
      <c r="U91" s="3">
        <v>9</v>
      </c>
      <c r="V91" s="108" t="s">
        <v>1412</v>
      </c>
      <c r="W91" s="3">
        <v>3</v>
      </c>
      <c r="X91" s="3">
        <v>3</v>
      </c>
      <c r="Y91" s="108" t="s">
        <v>1412</v>
      </c>
      <c r="AR91" s="7">
        <f t="shared" ref="AR91:AR110" si="12">H91+K91+N91+Q91+T91+W91</f>
        <v>66</v>
      </c>
      <c r="AS91" s="7">
        <f t="shared" ref="AS91:AS110" si="13">I91+L91+O91+R91+U91+X91</f>
        <v>66</v>
      </c>
      <c r="AT91" s="19">
        <f t="shared" ref="AT91:AT108" si="14">AR91/AS91</f>
        <v>1</v>
      </c>
      <c r="AU91" s="19">
        <f t="shared" ref="AU91:AU108" si="15">+AT91/F91</f>
        <v>1</v>
      </c>
      <c r="AV91" s="7" t="s">
        <v>2096</v>
      </c>
    </row>
    <row r="92" spans="1:48" ht="15.75" hidden="1" customHeight="1" x14ac:dyDescent="0.25">
      <c r="A92" s="7">
        <v>91</v>
      </c>
      <c r="B92" s="7" t="s">
        <v>90</v>
      </c>
      <c r="C92" s="7" t="s">
        <v>137</v>
      </c>
      <c r="D92" s="7" t="s">
        <v>16</v>
      </c>
      <c r="E92" s="114" t="s">
        <v>141</v>
      </c>
      <c r="F92" s="9">
        <v>1</v>
      </c>
      <c r="G92" s="7" t="s">
        <v>18</v>
      </c>
      <c r="H92" s="7">
        <v>15</v>
      </c>
      <c r="I92" s="7">
        <v>15</v>
      </c>
      <c r="J92" s="48" t="s">
        <v>166</v>
      </c>
      <c r="K92" s="7">
        <v>104</v>
      </c>
      <c r="L92" s="7">
        <v>104</v>
      </c>
      <c r="M92" s="48" t="s">
        <v>202</v>
      </c>
      <c r="N92" s="18">
        <v>241</v>
      </c>
      <c r="O92" s="18">
        <v>241</v>
      </c>
      <c r="P92" s="59"/>
      <c r="Q92" s="7">
        <v>190</v>
      </c>
      <c r="R92" s="7">
        <v>190</v>
      </c>
      <c r="S92" s="47" t="s">
        <v>1497</v>
      </c>
      <c r="T92" s="28">
        <v>180</v>
      </c>
      <c r="U92" s="3">
        <v>180</v>
      </c>
      <c r="V92" s="47" t="s">
        <v>1497</v>
      </c>
      <c r="W92" s="3">
        <v>116</v>
      </c>
      <c r="X92" s="3">
        <v>116</v>
      </c>
      <c r="Y92" s="47" t="s">
        <v>1497</v>
      </c>
      <c r="Z92" s="47"/>
      <c r="AA92" s="47"/>
      <c r="AB92" s="47"/>
      <c r="AC92" s="47"/>
      <c r="AD92" s="47"/>
      <c r="AE92" s="47"/>
      <c r="AF92" s="47"/>
      <c r="AG92" s="47"/>
      <c r="AH92" s="47"/>
      <c r="AI92" s="47"/>
      <c r="AJ92" s="47"/>
      <c r="AK92" s="47"/>
      <c r="AL92" s="47"/>
      <c r="AM92" s="47"/>
      <c r="AN92" s="47"/>
      <c r="AR92" s="7">
        <f t="shared" si="12"/>
        <v>846</v>
      </c>
      <c r="AS92" s="7">
        <f t="shared" si="13"/>
        <v>846</v>
      </c>
      <c r="AT92" s="19">
        <f t="shared" si="14"/>
        <v>1</v>
      </c>
      <c r="AU92" s="19">
        <f t="shared" si="15"/>
        <v>1</v>
      </c>
      <c r="AV92" s="7" t="s">
        <v>2096</v>
      </c>
    </row>
    <row r="93" spans="1:48" ht="15.75" hidden="1" customHeight="1" x14ac:dyDescent="0.25">
      <c r="A93" s="7">
        <v>92</v>
      </c>
      <c r="B93" s="7" t="s">
        <v>90</v>
      </c>
      <c r="C93" s="7" t="s">
        <v>137</v>
      </c>
      <c r="D93" s="7" t="s">
        <v>16</v>
      </c>
      <c r="E93" s="114" t="s">
        <v>142</v>
      </c>
      <c r="F93" s="9">
        <v>1</v>
      </c>
      <c r="G93" s="7" t="s">
        <v>18</v>
      </c>
      <c r="H93" s="7">
        <v>82</v>
      </c>
      <c r="I93" s="7">
        <v>82</v>
      </c>
      <c r="J93" s="48" t="s">
        <v>167</v>
      </c>
      <c r="K93" s="7">
        <v>0</v>
      </c>
      <c r="L93" s="7">
        <v>0</v>
      </c>
      <c r="M93" s="58"/>
      <c r="N93" s="7">
        <v>12</v>
      </c>
      <c r="O93" s="7">
        <v>12</v>
      </c>
      <c r="P93" s="59" t="s">
        <v>1413</v>
      </c>
      <c r="Q93" s="7">
        <v>6</v>
      </c>
      <c r="R93" s="7">
        <v>6</v>
      </c>
      <c r="S93" s="47" t="s">
        <v>1498</v>
      </c>
      <c r="T93" s="28">
        <v>13</v>
      </c>
      <c r="U93" s="3">
        <v>13</v>
      </c>
      <c r="V93" s="47" t="s">
        <v>1498</v>
      </c>
      <c r="W93" s="3">
        <v>10</v>
      </c>
      <c r="X93" s="3">
        <v>10</v>
      </c>
      <c r="Y93" s="47" t="s">
        <v>1498</v>
      </c>
      <c r="Z93" s="47"/>
      <c r="AA93" s="47"/>
      <c r="AB93" s="47"/>
      <c r="AC93" s="47"/>
      <c r="AD93" s="47"/>
      <c r="AE93" s="47"/>
      <c r="AF93" s="47"/>
      <c r="AG93" s="47"/>
      <c r="AH93" s="47"/>
      <c r="AI93" s="47"/>
      <c r="AJ93" s="47"/>
      <c r="AK93" s="47"/>
      <c r="AL93" s="47"/>
      <c r="AM93" s="47"/>
      <c r="AN93" s="47"/>
      <c r="AR93" s="7">
        <f t="shared" si="12"/>
        <v>123</v>
      </c>
      <c r="AS93" s="7">
        <f t="shared" si="13"/>
        <v>123</v>
      </c>
      <c r="AT93" s="19">
        <f t="shared" si="14"/>
        <v>1</v>
      </c>
      <c r="AU93" s="19">
        <f t="shared" si="15"/>
        <v>1</v>
      </c>
      <c r="AV93" s="7" t="s">
        <v>2096</v>
      </c>
    </row>
    <row r="94" spans="1:48" ht="15.75" hidden="1" customHeight="1" x14ac:dyDescent="0.25">
      <c r="A94" s="7">
        <v>93</v>
      </c>
      <c r="B94" s="7" t="s">
        <v>90</v>
      </c>
      <c r="C94" s="7" t="s">
        <v>143</v>
      </c>
      <c r="D94" s="7" t="s">
        <v>16</v>
      </c>
      <c r="E94" s="114" t="s">
        <v>144</v>
      </c>
      <c r="F94" s="9">
        <v>1</v>
      </c>
      <c r="G94" s="7" t="s">
        <v>18</v>
      </c>
      <c r="H94" s="18">
        <v>75</v>
      </c>
      <c r="I94" s="18">
        <v>79</v>
      </c>
      <c r="J94" s="48" t="s">
        <v>171</v>
      </c>
      <c r="K94" s="7">
        <v>82</v>
      </c>
      <c r="L94" s="7">
        <v>82</v>
      </c>
      <c r="M94" s="48" t="s">
        <v>171</v>
      </c>
      <c r="N94" s="7">
        <v>78</v>
      </c>
      <c r="O94" s="7">
        <v>78</v>
      </c>
      <c r="P94" s="59" t="s">
        <v>1414</v>
      </c>
      <c r="Q94" s="7">
        <v>37</v>
      </c>
      <c r="R94" s="7">
        <v>37</v>
      </c>
      <c r="S94" s="47" t="s">
        <v>1499</v>
      </c>
      <c r="T94" s="28">
        <v>56</v>
      </c>
      <c r="U94" s="3">
        <v>56</v>
      </c>
      <c r="V94" s="47" t="s">
        <v>1499</v>
      </c>
      <c r="W94" s="3">
        <v>78</v>
      </c>
      <c r="X94" s="3">
        <v>78</v>
      </c>
      <c r="Y94" s="47" t="s">
        <v>1499</v>
      </c>
      <c r="Z94" s="47"/>
      <c r="AA94" s="47"/>
      <c r="AB94" s="47"/>
      <c r="AC94" s="47"/>
      <c r="AD94" s="47"/>
      <c r="AE94" s="47"/>
      <c r="AF94" s="47"/>
      <c r="AG94" s="47"/>
      <c r="AH94" s="47"/>
      <c r="AI94" s="47"/>
      <c r="AJ94" s="47"/>
      <c r="AK94" s="47"/>
      <c r="AL94" s="47"/>
      <c r="AM94" s="47"/>
      <c r="AN94" s="47"/>
      <c r="AR94" s="7">
        <f t="shared" si="12"/>
        <v>406</v>
      </c>
      <c r="AS94" s="7">
        <f t="shared" si="13"/>
        <v>410</v>
      </c>
      <c r="AT94" s="19">
        <f t="shared" si="14"/>
        <v>0.99024390243902438</v>
      </c>
      <c r="AU94" s="19">
        <f t="shared" si="15"/>
        <v>0.99024390243902438</v>
      </c>
      <c r="AV94" s="7" t="s">
        <v>2096</v>
      </c>
    </row>
    <row r="95" spans="1:48" ht="15.75" hidden="1" customHeight="1" x14ac:dyDescent="0.25">
      <c r="A95" s="7">
        <v>94</v>
      </c>
      <c r="B95" s="7" t="s">
        <v>90</v>
      </c>
      <c r="C95" s="7" t="s">
        <v>143</v>
      </c>
      <c r="D95" s="7" t="s">
        <v>16</v>
      </c>
      <c r="E95" s="114" t="s">
        <v>145</v>
      </c>
      <c r="F95" s="9">
        <v>1</v>
      </c>
      <c r="G95" s="7" t="s">
        <v>18</v>
      </c>
      <c r="H95" s="7">
        <v>227</v>
      </c>
      <c r="I95" s="7">
        <v>227</v>
      </c>
      <c r="J95" s="48" t="s">
        <v>172</v>
      </c>
      <c r="K95" s="7">
        <v>211</v>
      </c>
      <c r="L95" s="7">
        <v>211</v>
      </c>
      <c r="M95" s="54" t="s">
        <v>206</v>
      </c>
      <c r="N95" s="7">
        <v>306</v>
      </c>
      <c r="O95" s="7">
        <v>306</v>
      </c>
      <c r="P95" s="59" t="s">
        <v>1415</v>
      </c>
      <c r="Q95" s="7">
        <v>283</v>
      </c>
      <c r="R95" s="7">
        <v>283</v>
      </c>
      <c r="S95" s="47" t="s">
        <v>1500</v>
      </c>
      <c r="T95" s="28">
        <v>374</v>
      </c>
      <c r="U95" s="3">
        <v>375</v>
      </c>
      <c r="V95" s="47" t="s">
        <v>1896</v>
      </c>
      <c r="W95" s="3">
        <v>357</v>
      </c>
      <c r="X95" s="3">
        <v>357</v>
      </c>
      <c r="Y95" s="47" t="s">
        <v>1896</v>
      </c>
      <c r="Z95" s="47"/>
      <c r="AA95" s="47"/>
      <c r="AB95" s="47"/>
      <c r="AC95" s="47"/>
      <c r="AD95" s="47"/>
      <c r="AE95" s="47"/>
      <c r="AF95" s="47"/>
      <c r="AG95" s="47"/>
      <c r="AH95" s="47"/>
      <c r="AI95" s="47"/>
      <c r="AJ95" s="47"/>
      <c r="AK95" s="47"/>
      <c r="AL95" s="47"/>
      <c r="AM95" s="47"/>
      <c r="AN95" s="47"/>
      <c r="AR95" s="7">
        <f t="shared" si="12"/>
        <v>1758</v>
      </c>
      <c r="AS95" s="7">
        <f t="shared" si="13"/>
        <v>1759</v>
      </c>
      <c r="AT95" s="19">
        <f t="shared" si="14"/>
        <v>0.99943149516770891</v>
      </c>
      <c r="AU95" s="19">
        <f t="shared" si="15"/>
        <v>0.99943149516770891</v>
      </c>
      <c r="AV95" s="7" t="s">
        <v>2096</v>
      </c>
    </row>
    <row r="96" spans="1:48" ht="15.75" hidden="1" customHeight="1" x14ac:dyDescent="0.25">
      <c r="A96" s="7">
        <v>95</v>
      </c>
      <c r="B96" s="7" t="s">
        <v>90</v>
      </c>
      <c r="C96" s="7" t="s">
        <v>143</v>
      </c>
      <c r="D96" s="7" t="s">
        <v>16</v>
      </c>
      <c r="E96" s="114" t="s">
        <v>146</v>
      </c>
      <c r="F96" s="9">
        <v>1</v>
      </c>
      <c r="G96" s="7" t="s">
        <v>18</v>
      </c>
      <c r="H96" s="7">
        <v>132</v>
      </c>
      <c r="I96" s="7">
        <v>132</v>
      </c>
      <c r="J96" s="48" t="s">
        <v>173</v>
      </c>
      <c r="K96" s="7">
        <v>25</v>
      </c>
      <c r="L96" s="7">
        <v>25</v>
      </c>
      <c r="M96" s="48" t="s">
        <v>173</v>
      </c>
      <c r="N96" s="7">
        <v>72</v>
      </c>
      <c r="O96" s="7">
        <v>72</v>
      </c>
      <c r="P96" s="59" t="s">
        <v>1416</v>
      </c>
      <c r="Q96" s="7">
        <v>73</v>
      </c>
      <c r="R96" s="7">
        <v>73</v>
      </c>
      <c r="S96" s="47" t="s">
        <v>1501</v>
      </c>
      <c r="T96" s="28">
        <v>249</v>
      </c>
      <c r="U96" s="3">
        <v>249</v>
      </c>
      <c r="V96" s="47" t="s">
        <v>1501</v>
      </c>
      <c r="W96" s="3">
        <v>296</v>
      </c>
      <c r="X96" s="3">
        <v>296</v>
      </c>
      <c r="Y96" s="47" t="s">
        <v>1501</v>
      </c>
      <c r="Z96" s="47"/>
      <c r="AA96" s="47"/>
      <c r="AB96" s="47"/>
      <c r="AC96" s="47"/>
      <c r="AD96" s="47"/>
      <c r="AE96" s="47"/>
      <c r="AF96" s="47"/>
      <c r="AG96" s="47"/>
      <c r="AH96" s="47"/>
      <c r="AI96" s="47"/>
      <c r="AJ96" s="47"/>
      <c r="AK96" s="47"/>
      <c r="AL96" s="47"/>
      <c r="AM96" s="47"/>
      <c r="AN96" s="47"/>
      <c r="AR96" s="7">
        <f t="shared" si="12"/>
        <v>847</v>
      </c>
      <c r="AS96" s="7">
        <f t="shared" si="13"/>
        <v>847</v>
      </c>
      <c r="AT96" s="19">
        <f t="shared" si="14"/>
        <v>1</v>
      </c>
      <c r="AU96" s="19">
        <f t="shared" si="15"/>
        <v>1</v>
      </c>
      <c r="AV96" s="7" t="s">
        <v>2096</v>
      </c>
    </row>
    <row r="97" spans="1:48" ht="15.75" hidden="1" customHeight="1" x14ac:dyDescent="0.25">
      <c r="A97" s="7">
        <v>96</v>
      </c>
      <c r="B97" s="7" t="s">
        <v>90</v>
      </c>
      <c r="C97" s="7" t="s">
        <v>143</v>
      </c>
      <c r="D97" s="7" t="s">
        <v>16</v>
      </c>
      <c r="E97" s="114" t="s">
        <v>147</v>
      </c>
      <c r="F97" s="9">
        <v>1</v>
      </c>
      <c r="G97" s="7" t="s">
        <v>18</v>
      </c>
      <c r="H97" s="12">
        <v>18</v>
      </c>
      <c r="I97" s="7">
        <v>18</v>
      </c>
      <c r="J97" s="48" t="s">
        <v>174</v>
      </c>
      <c r="K97" s="7">
        <v>243</v>
      </c>
      <c r="L97" s="7">
        <v>243</v>
      </c>
      <c r="M97" s="48" t="s">
        <v>207</v>
      </c>
      <c r="N97" s="7">
        <v>126</v>
      </c>
      <c r="O97" s="7">
        <v>126</v>
      </c>
      <c r="P97" s="59" t="s">
        <v>1417</v>
      </c>
      <c r="Q97" s="7">
        <v>32</v>
      </c>
      <c r="R97" s="7">
        <v>32</v>
      </c>
      <c r="S97" s="47" t="s">
        <v>1502</v>
      </c>
      <c r="T97" s="28">
        <v>249</v>
      </c>
      <c r="U97" s="3">
        <v>250</v>
      </c>
      <c r="V97" s="47" t="s">
        <v>1502</v>
      </c>
      <c r="W97" s="3">
        <v>75</v>
      </c>
      <c r="X97" s="3">
        <v>75</v>
      </c>
      <c r="Y97" s="47" t="s">
        <v>1502</v>
      </c>
      <c r="Z97" s="47"/>
      <c r="AA97" s="47"/>
      <c r="AB97" s="47"/>
      <c r="AC97" s="47"/>
      <c r="AD97" s="47"/>
      <c r="AE97" s="47"/>
      <c r="AF97" s="47"/>
      <c r="AG97" s="47"/>
      <c r="AH97" s="47"/>
      <c r="AI97" s="47"/>
      <c r="AJ97" s="47"/>
      <c r="AK97" s="47"/>
      <c r="AL97" s="47"/>
      <c r="AM97" s="47"/>
      <c r="AN97" s="47"/>
      <c r="AR97" s="7">
        <f t="shared" si="12"/>
        <v>743</v>
      </c>
      <c r="AS97" s="7">
        <f t="shared" si="13"/>
        <v>744</v>
      </c>
      <c r="AT97" s="19">
        <f t="shared" si="14"/>
        <v>0.99865591397849462</v>
      </c>
      <c r="AU97" s="19">
        <f t="shared" si="15"/>
        <v>0.99865591397849462</v>
      </c>
      <c r="AV97" s="7" t="s">
        <v>2096</v>
      </c>
    </row>
    <row r="98" spans="1:48" ht="15.75" hidden="1" customHeight="1" x14ac:dyDescent="0.25">
      <c r="A98" s="7">
        <v>97</v>
      </c>
      <c r="B98" s="7" t="s">
        <v>90</v>
      </c>
      <c r="C98" s="7" t="s">
        <v>143</v>
      </c>
      <c r="D98" s="7" t="s">
        <v>16</v>
      </c>
      <c r="E98" s="114" t="s">
        <v>148</v>
      </c>
      <c r="F98" s="9">
        <v>1</v>
      </c>
      <c r="G98" s="7" t="s">
        <v>18</v>
      </c>
      <c r="H98" s="7">
        <v>1</v>
      </c>
      <c r="I98" s="7">
        <v>1</v>
      </c>
      <c r="J98" s="48" t="s">
        <v>175</v>
      </c>
      <c r="K98" s="7">
        <v>3</v>
      </c>
      <c r="L98" s="7">
        <v>3</v>
      </c>
      <c r="M98" s="54" t="s">
        <v>175</v>
      </c>
      <c r="N98" s="7">
        <v>5</v>
      </c>
      <c r="O98" s="7">
        <v>5</v>
      </c>
      <c r="P98" s="59" t="s">
        <v>1418</v>
      </c>
      <c r="Q98" s="7">
        <v>6</v>
      </c>
      <c r="R98" s="7">
        <v>6</v>
      </c>
      <c r="S98" s="47" t="s">
        <v>1503</v>
      </c>
      <c r="T98" s="28">
        <v>4</v>
      </c>
      <c r="U98" s="3">
        <v>4</v>
      </c>
      <c r="V98" s="47" t="s">
        <v>1503</v>
      </c>
      <c r="W98" s="3">
        <v>4</v>
      </c>
      <c r="X98" s="3">
        <v>4</v>
      </c>
      <c r="Y98" s="47" t="s">
        <v>1503</v>
      </c>
      <c r="Z98" s="47"/>
      <c r="AA98" s="47"/>
      <c r="AB98" s="47"/>
      <c r="AC98" s="47"/>
      <c r="AD98" s="47"/>
      <c r="AE98" s="47"/>
      <c r="AF98" s="47"/>
      <c r="AG98" s="47"/>
      <c r="AH98" s="47"/>
      <c r="AI98" s="47"/>
      <c r="AJ98" s="47"/>
      <c r="AK98" s="47"/>
      <c r="AL98" s="47"/>
      <c r="AM98" s="47"/>
      <c r="AN98" s="47"/>
      <c r="AR98" s="7">
        <f t="shared" si="12"/>
        <v>23</v>
      </c>
      <c r="AS98" s="7">
        <f t="shared" si="13"/>
        <v>23</v>
      </c>
      <c r="AT98" s="19">
        <f t="shared" si="14"/>
        <v>1</v>
      </c>
      <c r="AU98" s="19">
        <f t="shared" si="15"/>
        <v>1</v>
      </c>
      <c r="AV98" s="7" t="s">
        <v>2096</v>
      </c>
    </row>
    <row r="99" spans="1:48" ht="15.75" hidden="1" customHeight="1" x14ac:dyDescent="0.25">
      <c r="A99" s="7">
        <v>98</v>
      </c>
      <c r="B99" s="7" t="s">
        <v>90</v>
      </c>
      <c r="C99" s="7" t="s">
        <v>149</v>
      </c>
      <c r="D99" s="7" t="s">
        <v>16</v>
      </c>
      <c r="E99" s="114" t="s">
        <v>150</v>
      </c>
      <c r="F99" s="9">
        <v>1</v>
      </c>
      <c r="G99" s="7" t="s">
        <v>18</v>
      </c>
      <c r="H99" s="7">
        <v>322</v>
      </c>
      <c r="I99" s="7">
        <v>322</v>
      </c>
      <c r="J99" s="49" t="s">
        <v>176</v>
      </c>
      <c r="K99" s="7">
        <v>427</v>
      </c>
      <c r="L99" s="7">
        <v>427</v>
      </c>
      <c r="M99" s="48" t="s">
        <v>176</v>
      </c>
      <c r="N99" s="7">
        <v>379</v>
      </c>
      <c r="O99" s="7">
        <v>379</v>
      </c>
      <c r="P99" s="59" t="s">
        <v>1419</v>
      </c>
      <c r="Q99" s="7">
        <v>423</v>
      </c>
      <c r="R99" s="7">
        <v>423</v>
      </c>
      <c r="S99" s="47" t="s">
        <v>1504</v>
      </c>
      <c r="T99" s="28">
        <v>495</v>
      </c>
      <c r="U99" s="3">
        <v>495</v>
      </c>
      <c r="V99" s="108" t="s">
        <v>1897</v>
      </c>
      <c r="W99" s="3">
        <v>848</v>
      </c>
      <c r="X99" s="3">
        <v>848</v>
      </c>
      <c r="Y99" s="108" t="s">
        <v>1995</v>
      </c>
      <c r="AR99" s="7">
        <f t="shared" si="12"/>
        <v>2894</v>
      </c>
      <c r="AS99" s="7">
        <f t="shared" si="13"/>
        <v>2894</v>
      </c>
      <c r="AT99" s="19">
        <f t="shared" si="14"/>
        <v>1</v>
      </c>
      <c r="AU99" s="19">
        <f t="shared" si="15"/>
        <v>1</v>
      </c>
      <c r="AV99" s="7" t="s">
        <v>2096</v>
      </c>
    </row>
    <row r="100" spans="1:48" ht="15.75" hidden="1" customHeight="1" x14ac:dyDescent="0.25">
      <c r="A100" s="7">
        <v>99</v>
      </c>
      <c r="B100" s="7" t="s">
        <v>90</v>
      </c>
      <c r="C100" s="7" t="s">
        <v>149</v>
      </c>
      <c r="D100" s="7" t="s">
        <v>16</v>
      </c>
      <c r="E100" s="114" t="s">
        <v>151</v>
      </c>
      <c r="F100" s="9">
        <v>1</v>
      </c>
      <c r="G100" s="7" t="s">
        <v>18</v>
      </c>
      <c r="H100" s="7">
        <v>51</v>
      </c>
      <c r="I100" s="7">
        <v>51</v>
      </c>
      <c r="J100" s="48" t="s">
        <v>177</v>
      </c>
      <c r="K100" s="7">
        <v>63</v>
      </c>
      <c r="L100" s="7">
        <v>63</v>
      </c>
      <c r="M100" s="48" t="s">
        <v>208</v>
      </c>
      <c r="N100" s="7">
        <v>335</v>
      </c>
      <c r="O100" s="7">
        <v>335</v>
      </c>
      <c r="P100" s="49" t="s">
        <v>1420</v>
      </c>
      <c r="Q100" s="7">
        <v>130</v>
      </c>
      <c r="R100" s="7">
        <v>130</v>
      </c>
      <c r="S100" s="47" t="s">
        <v>1505</v>
      </c>
      <c r="T100" s="28">
        <v>49</v>
      </c>
      <c r="U100" s="3">
        <v>49</v>
      </c>
      <c r="V100" s="108" t="s">
        <v>1898</v>
      </c>
      <c r="W100" s="3">
        <v>45</v>
      </c>
      <c r="X100" s="3">
        <v>45</v>
      </c>
      <c r="Y100" s="108" t="s">
        <v>1996</v>
      </c>
      <c r="AR100" s="7">
        <f t="shared" si="12"/>
        <v>673</v>
      </c>
      <c r="AS100" s="7">
        <f t="shared" si="13"/>
        <v>673</v>
      </c>
      <c r="AT100" s="19">
        <f t="shared" si="14"/>
        <v>1</v>
      </c>
      <c r="AU100" s="19">
        <f t="shared" si="15"/>
        <v>1</v>
      </c>
      <c r="AV100" s="7" t="s">
        <v>2096</v>
      </c>
    </row>
    <row r="101" spans="1:48" ht="15.75" hidden="1" customHeight="1" x14ac:dyDescent="0.25">
      <c r="A101" s="7">
        <v>100</v>
      </c>
      <c r="B101" s="7" t="s">
        <v>90</v>
      </c>
      <c r="C101" s="7" t="s">
        <v>149</v>
      </c>
      <c r="D101" s="7" t="s">
        <v>16</v>
      </c>
      <c r="E101" s="114" t="s">
        <v>152</v>
      </c>
      <c r="F101" s="9">
        <v>1</v>
      </c>
      <c r="G101" s="7" t="s">
        <v>18</v>
      </c>
      <c r="H101" s="7">
        <v>1</v>
      </c>
      <c r="I101" s="7">
        <v>1</v>
      </c>
      <c r="J101" s="48" t="s">
        <v>178</v>
      </c>
      <c r="K101" s="7">
        <v>10</v>
      </c>
      <c r="L101" s="7">
        <v>10</v>
      </c>
      <c r="M101" s="48" t="s">
        <v>209</v>
      </c>
      <c r="N101" s="7">
        <v>7</v>
      </c>
      <c r="O101" s="7">
        <v>7</v>
      </c>
      <c r="P101" s="49" t="s">
        <v>1421</v>
      </c>
      <c r="Q101" s="7">
        <v>4</v>
      </c>
      <c r="R101" s="7">
        <v>4</v>
      </c>
      <c r="S101" s="47" t="s">
        <v>1506</v>
      </c>
      <c r="T101" s="28">
        <v>0</v>
      </c>
      <c r="U101" s="3">
        <v>0</v>
      </c>
      <c r="V101" s="108" t="s">
        <v>1899</v>
      </c>
      <c r="W101" s="3">
        <v>44</v>
      </c>
      <c r="X101" s="3">
        <v>44</v>
      </c>
      <c r="Y101" s="108" t="s">
        <v>1997</v>
      </c>
      <c r="AR101" s="7">
        <f t="shared" si="12"/>
        <v>66</v>
      </c>
      <c r="AS101" s="7">
        <f t="shared" si="13"/>
        <v>66</v>
      </c>
      <c r="AT101" s="19">
        <f t="shared" si="14"/>
        <v>1</v>
      </c>
      <c r="AU101" s="19">
        <f t="shared" si="15"/>
        <v>1</v>
      </c>
      <c r="AV101" s="7" t="s">
        <v>2096</v>
      </c>
    </row>
    <row r="102" spans="1:48" ht="15.75" hidden="1" customHeight="1" x14ac:dyDescent="0.25">
      <c r="A102" s="7">
        <v>101</v>
      </c>
      <c r="B102" s="7" t="s">
        <v>90</v>
      </c>
      <c r="C102" s="7" t="s">
        <v>149</v>
      </c>
      <c r="D102" s="7" t="s">
        <v>16</v>
      </c>
      <c r="E102" s="114" t="s">
        <v>153</v>
      </c>
      <c r="F102" s="9">
        <v>1</v>
      </c>
      <c r="G102" s="7" t="s">
        <v>18</v>
      </c>
      <c r="H102" s="7">
        <v>8</v>
      </c>
      <c r="I102" s="7">
        <v>8</v>
      </c>
      <c r="J102" s="48" t="s">
        <v>179</v>
      </c>
      <c r="K102" s="7">
        <v>12</v>
      </c>
      <c r="L102" s="7">
        <v>12</v>
      </c>
      <c r="M102" s="48" t="s">
        <v>179</v>
      </c>
      <c r="N102" s="7">
        <v>20</v>
      </c>
      <c r="O102" s="7">
        <v>20</v>
      </c>
      <c r="P102" s="49" t="s">
        <v>1422</v>
      </c>
      <c r="Q102" s="7">
        <v>2</v>
      </c>
      <c r="R102" s="7">
        <v>2</v>
      </c>
      <c r="S102" s="47" t="s">
        <v>1507</v>
      </c>
      <c r="T102" s="28">
        <v>22</v>
      </c>
      <c r="U102" s="3">
        <v>22</v>
      </c>
      <c r="V102" s="108" t="s">
        <v>1507</v>
      </c>
      <c r="W102" s="3">
        <v>6</v>
      </c>
      <c r="X102" s="3">
        <v>6</v>
      </c>
      <c r="Y102" s="108" t="s">
        <v>1998</v>
      </c>
      <c r="AR102" s="7">
        <f t="shared" si="12"/>
        <v>70</v>
      </c>
      <c r="AS102" s="7">
        <f t="shared" si="13"/>
        <v>70</v>
      </c>
      <c r="AT102" s="19">
        <f t="shared" si="14"/>
        <v>1</v>
      </c>
      <c r="AU102" s="19">
        <f t="shared" si="15"/>
        <v>1</v>
      </c>
      <c r="AV102" s="7" t="s">
        <v>2096</v>
      </c>
    </row>
    <row r="103" spans="1:48" ht="15.75" hidden="1" customHeight="1" x14ac:dyDescent="0.25">
      <c r="A103" s="7">
        <v>102</v>
      </c>
      <c r="B103" s="7" t="s">
        <v>90</v>
      </c>
      <c r="C103" s="7" t="s">
        <v>154</v>
      </c>
      <c r="D103" s="7" t="s">
        <v>16</v>
      </c>
      <c r="E103" s="114" t="s">
        <v>155</v>
      </c>
      <c r="F103" s="9">
        <v>1</v>
      </c>
      <c r="G103" s="7" t="s">
        <v>18</v>
      </c>
      <c r="H103" s="7">
        <v>4950</v>
      </c>
      <c r="I103" s="7">
        <v>6735</v>
      </c>
      <c r="J103" s="54" t="s">
        <v>183</v>
      </c>
      <c r="K103" s="7">
        <v>4499</v>
      </c>
      <c r="L103" s="7">
        <v>4552</v>
      </c>
      <c r="M103" s="48" t="s">
        <v>212</v>
      </c>
      <c r="N103" s="18">
        <v>4761</v>
      </c>
      <c r="O103" s="18">
        <v>4824</v>
      </c>
      <c r="P103" s="48" t="s">
        <v>1423</v>
      </c>
      <c r="Q103" s="7">
        <v>4109</v>
      </c>
      <c r="R103" s="7">
        <v>4155</v>
      </c>
      <c r="S103" s="47" t="s">
        <v>1423</v>
      </c>
      <c r="T103" s="28">
        <v>4990</v>
      </c>
      <c r="U103" s="3">
        <v>5051</v>
      </c>
      <c r="V103" s="47" t="s">
        <v>1423</v>
      </c>
      <c r="W103" s="3">
        <v>4717</v>
      </c>
      <c r="X103" s="3">
        <v>4828</v>
      </c>
      <c r="Y103" s="108" t="s">
        <v>1423</v>
      </c>
      <c r="AR103" s="7">
        <f t="shared" si="12"/>
        <v>28026</v>
      </c>
      <c r="AS103" s="7">
        <f t="shared" si="13"/>
        <v>30145</v>
      </c>
      <c r="AT103" s="19">
        <f t="shared" si="14"/>
        <v>0.92970641897495443</v>
      </c>
      <c r="AU103" s="19">
        <f t="shared" si="15"/>
        <v>0.92970641897495443</v>
      </c>
      <c r="AV103" s="7" t="s">
        <v>2096</v>
      </c>
    </row>
    <row r="104" spans="1:48" ht="15.75" hidden="1" customHeight="1" x14ac:dyDescent="0.25">
      <c r="A104" s="7">
        <v>103</v>
      </c>
      <c r="B104" s="7" t="s">
        <v>90</v>
      </c>
      <c r="C104" s="7" t="s">
        <v>154</v>
      </c>
      <c r="D104" s="7" t="s">
        <v>16</v>
      </c>
      <c r="E104" s="114" t="s">
        <v>156</v>
      </c>
      <c r="F104" s="9">
        <v>1</v>
      </c>
      <c r="G104" s="7" t="s">
        <v>18</v>
      </c>
      <c r="H104" s="7">
        <v>86</v>
      </c>
      <c r="I104" s="7">
        <v>95</v>
      </c>
      <c r="J104" s="54" t="s">
        <v>184</v>
      </c>
      <c r="K104" s="16">
        <v>96</v>
      </c>
      <c r="L104" s="7">
        <v>104</v>
      </c>
      <c r="M104" s="48" t="s">
        <v>184</v>
      </c>
      <c r="N104" s="18">
        <v>123</v>
      </c>
      <c r="O104" s="18">
        <v>129</v>
      </c>
      <c r="P104" s="48" t="s">
        <v>1424</v>
      </c>
      <c r="Q104" s="7">
        <v>88</v>
      </c>
      <c r="R104" s="7">
        <v>100</v>
      </c>
      <c r="S104" s="47" t="s">
        <v>1424</v>
      </c>
      <c r="T104" s="28">
        <v>112</v>
      </c>
      <c r="U104" s="3">
        <v>120</v>
      </c>
      <c r="V104" s="47" t="s">
        <v>1424</v>
      </c>
      <c r="W104" s="3">
        <v>112</v>
      </c>
      <c r="X104" s="3">
        <v>120</v>
      </c>
      <c r="Y104" s="108" t="s">
        <v>1424</v>
      </c>
      <c r="AR104" s="7">
        <f t="shared" si="12"/>
        <v>617</v>
      </c>
      <c r="AS104" s="7">
        <f t="shared" si="13"/>
        <v>668</v>
      </c>
      <c r="AT104" s="19">
        <f t="shared" si="14"/>
        <v>0.92365269461077848</v>
      </c>
      <c r="AU104" s="19">
        <f t="shared" si="15"/>
        <v>0.92365269461077848</v>
      </c>
      <c r="AV104" s="7" t="s">
        <v>2096</v>
      </c>
    </row>
    <row r="105" spans="1:48" ht="15.75" hidden="1" customHeight="1" x14ac:dyDescent="0.25">
      <c r="A105" s="7">
        <v>104</v>
      </c>
      <c r="B105" s="7" t="s">
        <v>90</v>
      </c>
      <c r="C105" s="7" t="s">
        <v>154</v>
      </c>
      <c r="D105" s="7" t="s">
        <v>16</v>
      </c>
      <c r="E105" s="114" t="s">
        <v>157</v>
      </c>
      <c r="F105" s="9">
        <v>1</v>
      </c>
      <c r="G105" s="7" t="s">
        <v>18</v>
      </c>
      <c r="H105" s="7">
        <v>724</v>
      </c>
      <c r="I105" s="7">
        <v>724</v>
      </c>
      <c r="J105" s="54" t="s">
        <v>185</v>
      </c>
      <c r="K105" s="7">
        <v>690</v>
      </c>
      <c r="L105" s="7">
        <v>690</v>
      </c>
      <c r="M105" s="48" t="s">
        <v>213</v>
      </c>
      <c r="N105" s="18">
        <v>421</v>
      </c>
      <c r="O105" s="18">
        <v>421</v>
      </c>
      <c r="P105" s="48" t="s">
        <v>1425</v>
      </c>
      <c r="Q105" s="7">
        <v>357</v>
      </c>
      <c r="R105" s="7">
        <v>357</v>
      </c>
      <c r="S105" s="47" t="s">
        <v>1508</v>
      </c>
      <c r="T105" s="28">
        <v>492</v>
      </c>
      <c r="U105" s="3">
        <v>492</v>
      </c>
      <c r="V105" s="47" t="s">
        <v>1508</v>
      </c>
      <c r="W105" s="3">
        <v>514</v>
      </c>
      <c r="X105" s="3">
        <v>514</v>
      </c>
      <c r="Y105" s="108" t="s">
        <v>1508</v>
      </c>
      <c r="AR105" s="7">
        <f t="shared" si="12"/>
        <v>3198</v>
      </c>
      <c r="AS105" s="7">
        <f t="shared" si="13"/>
        <v>3198</v>
      </c>
      <c r="AT105" s="19">
        <f t="shared" si="14"/>
        <v>1</v>
      </c>
      <c r="AU105" s="19">
        <f t="shared" si="15"/>
        <v>1</v>
      </c>
      <c r="AV105" s="7" t="s">
        <v>2096</v>
      </c>
    </row>
    <row r="106" spans="1:48" ht="15.75" hidden="1" customHeight="1" x14ac:dyDescent="0.25">
      <c r="A106" s="7">
        <v>105</v>
      </c>
      <c r="B106" s="7" t="s">
        <v>90</v>
      </c>
      <c r="C106" s="7" t="s">
        <v>158</v>
      </c>
      <c r="D106" s="7" t="s">
        <v>16</v>
      </c>
      <c r="E106" s="114" t="s">
        <v>159</v>
      </c>
      <c r="F106" s="9">
        <v>1</v>
      </c>
      <c r="G106" s="7" t="s">
        <v>18</v>
      </c>
      <c r="H106" s="18">
        <v>34</v>
      </c>
      <c r="I106" s="18">
        <v>41</v>
      </c>
      <c r="J106" s="49" t="s">
        <v>197</v>
      </c>
      <c r="K106" s="7">
        <v>31</v>
      </c>
      <c r="L106" s="7">
        <v>31</v>
      </c>
      <c r="M106" s="48" t="s">
        <v>226</v>
      </c>
      <c r="N106" s="7">
        <v>29</v>
      </c>
      <c r="O106" s="7">
        <v>29</v>
      </c>
      <c r="P106" s="48" t="s">
        <v>1426</v>
      </c>
      <c r="Q106" s="7">
        <v>37</v>
      </c>
      <c r="R106" s="7">
        <v>37</v>
      </c>
      <c r="S106" s="47" t="s">
        <v>1509</v>
      </c>
      <c r="T106" s="28">
        <v>38</v>
      </c>
      <c r="U106" s="3">
        <v>38</v>
      </c>
      <c r="V106" s="108" t="s">
        <v>1900</v>
      </c>
      <c r="W106" s="3">
        <v>47</v>
      </c>
      <c r="X106" s="3">
        <v>47</v>
      </c>
      <c r="Y106" s="108" t="s">
        <v>1999</v>
      </c>
      <c r="AR106" s="7">
        <f t="shared" si="12"/>
        <v>216</v>
      </c>
      <c r="AS106" s="7">
        <f t="shared" si="13"/>
        <v>223</v>
      </c>
      <c r="AT106" s="19">
        <f t="shared" si="14"/>
        <v>0.96860986547085204</v>
      </c>
      <c r="AU106" s="19">
        <f t="shared" si="15"/>
        <v>0.96860986547085204</v>
      </c>
      <c r="AV106" s="7" t="s">
        <v>2096</v>
      </c>
    </row>
    <row r="107" spans="1:48" ht="15.75" hidden="1" customHeight="1" x14ac:dyDescent="0.25">
      <c r="A107" s="7">
        <v>106</v>
      </c>
      <c r="B107" s="7" t="s">
        <v>90</v>
      </c>
      <c r="C107" s="7" t="s">
        <v>158</v>
      </c>
      <c r="D107" s="7" t="s">
        <v>16</v>
      </c>
      <c r="E107" s="114" t="s">
        <v>160</v>
      </c>
      <c r="F107" s="9">
        <v>1</v>
      </c>
      <c r="G107" s="7" t="s">
        <v>18</v>
      </c>
      <c r="H107" s="18">
        <v>44</v>
      </c>
      <c r="I107" s="18">
        <v>75</v>
      </c>
      <c r="J107" s="49" t="s">
        <v>198</v>
      </c>
      <c r="K107" s="7">
        <v>65</v>
      </c>
      <c r="L107" s="7">
        <v>65</v>
      </c>
      <c r="M107" s="48" t="s">
        <v>198</v>
      </c>
      <c r="N107" s="7">
        <v>110</v>
      </c>
      <c r="O107" s="7">
        <v>110</v>
      </c>
      <c r="P107" s="48" t="s">
        <v>1427</v>
      </c>
      <c r="Q107" s="7">
        <v>35</v>
      </c>
      <c r="R107" s="7">
        <v>35</v>
      </c>
      <c r="S107" s="47" t="s">
        <v>1510</v>
      </c>
      <c r="T107" s="28">
        <v>63</v>
      </c>
      <c r="U107" s="3">
        <v>63</v>
      </c>
      <c r="V107" s="108" t="s">
        <v>1901</v>
      </c>
      <c r="W107" s="3">
        <v>43</v>
      </c>
      <c r="X107" s="3">
        <v>43</v>
      </c>
      <c r="Y107" s="108" t="s">
        <v>2000</v>
      </c>
      <c r="AR107" s="7">
        <f t="shared" si="12"/>
        <v>360</v>
      </c>
      <c r="AS107" s="7">
        <f t="shared" si="13"/>
        <v>391</v>
      </c>
      <c r="AT107" s="19">
        <f t="shared" si="14"/>
        <v>0.92071611253196928</v>
      </c>
      <c r="AU107" s="19">
        <f t="shared" si="15"/>
        <v>0.92071611253196928</v>
      </c>
      <c r="AV107" s="7" t="s">
        <v>2096</v>
      </c>
    </row>
    <row r="108" spans="1:48" ht="15.75" hidden="1" customHeight="1" x14ac:dyDescent="0.25">
      <c r="A108" s="7">
        <v>107</v>
      </c>
      <c r="B108" s="7" t="s">
        <v>90</v>
      </c>
      <c r="C108" s="7" t="s">
        <v>158</v>
      </c>
      <c r="D108" s="7" t="s">
        <v>16</v>
      </c>
      <c r="E108" s="114" t="s">
        <v>161</v>
      </c>
      <c r="F108" s="9">
        <v>1</v>
      </c>
      <c r="G108" s="7" t="s">
        <v>18</v>
      </c>
      <c r="H108" s="7">
        <v>9</v>
      </c>
      <c r="I108" s="7">
        <v>9</v>
      </c>
      <c r="J108" s="48" t="s">
        <v>199</v>
      </c>
      <c r="K108" s="7">
        <v>4</v>
      </c>
      <c r="L108" s="7">
        <v>4</v>
      </c>
      <c r="M108" s="48" t="s">
        <v>227</v>
      </c>
      <c r="N108" s="7">
        <v>4</v>
      </c>
      <c r="O108" s="7">
        <v>4</v>
      </c>
      <c r="P108" s="49" t="s">
        <v>1428</v>
      </c>
      <c r="Q108" s="7">
        <v>17</v>
      </c>
      <c r="R108" s="7">
        <v>17</v>
      </c>
      <c r="S108" s="47" t="s">
        <v>1511</v>
      </c>
      <c r="T108" s="28">
        <v>18</v>
      </c>
      <c r="U108" s="3">
        <v>18</v>
      </c>
      <c r="V108" s="108" t="s">
        <v>1902</v>
      </c>
      <c r="W108" s="3">
        <v>4</v>
      </c>
      <c r="X108" s="3">
        <v>4</v>
      </c>
      <c r="Y108" s="108" t="s">
        <v>2001</v>
      </c>
      <c r="AR108" s="7">
        <f t="shared" si="12"/>
        <v>56</v>
      </c>
      <c r="AS108" s="7">
        <f t="shared" si="13"/>
        <v>56</v>
      </c>
      <c r="AT108" s="19">
        <f t="shared" si="14"/>
        <v>1</v>
      </c>
      <c r="AU108" s="19">
        <f t="shared" si="15"/>
        <v>1</v>
      </c>
      <c r="AV108" s="7" t="s">
        <v>2096</v>
      </c>
    </row>
    <row r="109" spans="1:48" ht="15.75" hidden="1" customHeight="1" x14ac:dyDescent="0.25">
      <c r="A109" s="7">
        <v>108</v>
      </c>
      <c r="B109" s="7" t="s">
        <v>90</v>
      </c>
      <c r="C109" s="7" t="s">
        <v>80</v>
      </c>
      <c r="D109" s="7" t="s">
        <v>16</v>
      </c>
      <c r="E109" s="114" t="s">
        <v>81</v>
      </c>
      <c r="F109" s="7">
        <v>12</v>
      </c>
      <c r="G109" s="7" t="s">
        <v>82</v>
      </c>
      <c r="H109" s="7">
        <v>1</v>
      </c>
      <c r="I109" s="11">
        <v>1</v>
      </c>
      <c r="J109" s="48" t="s">
        <v>163</v>
      </c>
      <c r="K109" s="7">
        <v>1</v>
      </c>
      <c r="L109" s="11">
        <v>1</v>
      </c>
      <c r="M109" s="48" t="s">
        <v>200</v>
      </c>
      <c r="N109" s="7">
        <v>1</v>
      </c>
      <c r="O109" s="11">
        <v>1</v>
      </c>
      <c r="P109" s="54" t="s">
        <v>1429</v>
      </c>
      <c r="Q109" s="7">
        <v>1</v>
      </c>
      <c r="R109" s="7">
        <v>1</v>
      </c>
      <c r="S109" s="47" t="s">
        <v>1429</v>
      </c>
      <c r="T109" s="28">
        <v>1</v>
      </c>
      <c r="U109" s="3">
        <v>1</v>
      </c>
      <c r="V109" s="47" t="s">
        <v>1429</v>
      </c>
      <c r="W109" s="7">
        <v>1</v>
      </c>
      <c r="X109" s="11">
        <v>1</v>
      </c>
      <c r="Y109" s="54" t="s">
        <v>1429</v>
      </c>
      <c r="Z109" s="136"/>
      <c r="AA109" s="136"/>
      <c r="AB109" s="136"/>
      <c r="AC109" s="136"/>
      <c r="AD109" s="136"/>
      <c r="AE109" s="136"/>
      <c r="AF109" s="136"/>
      <c r="AG109" s="136"/>
      <c r="AH109" s="136"/>
      <c r="AI109" s="136"/>
      <c r="AJ109" s="136"/>
      <c r="AK109" s="136"/>
      <c r="AL109" s="136"/>
      <c r="AM109" s="136"/>
      <c r="AN109" s="136"/>
      <c r="AR109" s="7">
        <f t="shared" si="12"/>
        <v>6</v>
      </c>
      <c r="AS109" s="7">
        <f t="shared" si="13"/>
        <v>6</v>
      </c>
      <c r="AT109" s="19">
        <f>+AR109/AS109</f>
        <v>1</v>
      </c>
      <c r="AU109" s="19">
        <f>+AR109/F109</f>
        <v>0.5</v>
      </c>
      <c r="AV109" s="7" t="s">
        <v>2096</v>
      </c>
    </row>
    <row r="110" spans="1:48" ht="15.75" hidden="1" customHeight="1" x14ac:dyDescent="0.25">
      <c r="A110" s="7">
        <v>109</v>
      </c>
      <c r="B110" s="7" t="s">
        <v>90</v>
      </c>
      <c r="C110" s="7" t="s">
        <v>80</v>
      </c>
      <c r="D110" s="7" t="s">
        <v>16</v>
      </c>
      <c r="E110" s="114" t="s">
        <v>84</v>
      </c>
      <c r="F110" s="9">
        <v>1</v>
      </c>
      <c r="G110" s="7" t="s">
        <v>18</v>
      </c>
      <c r="H110" s="7">
        <v>889</v>
      </c>
      <c r="I110" s="7">
        <v>889</v>
      </c>
      <c r="J110" s="48" t="s">
        <v>164</v>
      </c>
      <c r="K110" s="7">
        <v>825</v>
      </c>
      <c r="L110" s="7">
        <v>825</v>
      </c>
      <c r="M110" s="48" t="s">
        <v>164</v>
      </c>
      <c r="N110" s="7">
        <v>1002</v>
      </c>
      <c r="O110" s="7">
        <v>1002</v>
      </c>
      <c r="P110" s="139" t="s">
        <v>1430</v>
      </c>
      <c r="Q110" s="7">
        <v>495</v>
      </c>
      <c r="R110" s="7">
        <v>495</v>
      </c>
      <c r="S110" s="47" t="s">
        <v>1512</v>
      </c>
      <c r="T110" s="28">
        <v>961</v>
      </c>
      <c r="U110" s="3">
        <v>961</v>
      </c>
      <c r="V110" s="108" t="s">
        <v>1903</v>
      </c>
      <c r="W110" s="7">
        <v>1057</v>
      </c>
      <c r="X110" s="7">
        <v>1057</v>
      </c>
      <c r="Y110" s="139" t="s">
        <v>1430</v>
      </c>
      <c r="Z110" s="208"/>
      <c r="AA110" s="208"/>
      <c r="AB110" s="208"/>
      <c r="AC110" s="208"/>
      <c r="AD110" s="208"/>
      <c r="AE110" s="208"/>
      <c r="AF110" s="208"/>
      <c r="AG110" s="208"/>
      <c r="AH110" s="208"/>
      <c r="AI110" s="208"/>
      <c r="AJ110" s="208"/>
      <c r="AK110" s="208"/>
      <c r="AL110" s="208"/>
      <c r="AM110" s="208"/>
      <c r="AN110" s="208"/>
      <c r="AR110" s="7">
        <f t="shared" si="12"/>
        <v>5229</v>
      </c>
      <c r="AS110" s="7">
        <f t="shared" si="13"/>
        <v>5229</v>
      </c>
      <c r="AT110" s="19">
        <f>AR110/AS110</f>
        <v>1</v>
      </c>
      <c r="AU110" s="19">
        <f>+AT110/F110</f>
        <v>1</v>
      </c>
      <c r="AV110" s="7" t="s">
        <v>2096</v>
      </c>
    </row>
    <row r="111" spans="1:48" ht="15.75" hidden="1" customHeight="1" x14ac:dyDescent="0.25">
      <c r="A111" s="7">
        <v>110</v>
      </c>
      <c r="B111" s="7" t="s">
        <v>90</v>
      </c>
      <c r="C111" s="7" t="s">
        <v>80</v>
      </c>
      <c r="D111" s="7" t="s">
        <v>16</v>
      </c>
      <c r="E111" s="47" t="s">
        <v>162</v>
      </c>
      <c r="F111" s="7">
        <v>1</v>
      </c>
      <c r="G111" s="7" t="s">
        <v>89</v>
      </c>
      <c r="H111" s="11">
        <v>0</v>
      </c>
      <c r="I111" s="11">
        <v>0</v>
      </c>
      <c r="J111" s="57" t="s">
        <v>26</v>
      </c>
      <c r="K111" s="11">
        <v>0</v>
      </c>
      <c r="L111" s="11">
        <v>0</v>
      </c>
      <c r="M111" s="57" t="s">
        <v>26</v>
      </c>
      <c r="N111" s="11">
        <v>0</v>
      </c>
      <c r="O111" s="11">
        <v>0</v>
      </c>
      <c r="P111" s="57" t="s">
        <v>26</v>
      </c>
      <c r="Q111" s="11">
        <v>0</v>
      </c>
      <c r="R111" s="11">
        <v>0</v>
      </c>
      <c r="S111" s="57" t="s">
        <v>26</v>
      </c>
      <c r="T111" s="103">
        <v>0</v>
      </c>
      <c r="U111" s="11">
        <v>0</v>
      </c>
      <c r="V111" s="57" t="s">
        <v>26</v>
      </c>
      <c r="W111" s="11">
        <v>0</v>
      </c>
      <c r="X111" s="11">
        <v>0</v>
      </c>
      <c r="Y111" s="57" t="s">
        <v>26</v>
      </c>
      <c r="Z111" s="47"/>
      <c r="AA111" s="47"/>
      <c r="AB111" s="47"/>
      <c r="AC111" s="47"/>
      <c r="AD111" s="47"/>
      <c r="AE111" s="47"/>
      <c r="AF111" s="47"/>
      <c r="AG111" s="47"/>
      <c r="AH111" s="47"/>
      <c r="AI111" s="47"/>
      <c r="AJ111" s="47"/>
      <c r="AK111" s="47"/>
      <c r="AL111" s="47"/>
      <c r="AM111" s="47"/>
      <c r="AN111" s="47"/>
      <c r="AR111" s="7">
        <f>H111+K111+N111</f>
        <v>0</v>
      </c>
      <c r="AS111" s="7">
        <f>I111+L111+O111</f>
        <v>0</v>
      </c>
      <c r="AT111" s="19" t="e">
        <f>+AR111/AS111</f>
        <v>#DIV/0!</v>
      </c>
      <c r="AU111" s="19">
        <f>+AR111/F111</f>
        <v>0</v>
      </c>
      <c r="AV111" s="7" t="s">
        <v>2094</v>
      </c>
    </row>
    <row r="112" spans="1:48" ht="15.75" hidden="1" customHeight="1" x14ac:dyDescent="0.25">
      <c r="A112" s="7">
        <v>111</v>
      </c>
      <c r="B112" s="7" t="s">
        <v>228</v>
      </c>
      <c r="C112" s="7" t="s">
        <v>229</v>
      </c>
      <c r="D112" s="7" t="s">
        <v>16</v>
      </c>
      <c r="E112" s="114" t="s">
        <v>230</v>
      </c>
      <c r="F112" s="17">
        <v>1</v>
      </c>
      <c r="G112" s="18" t="s">
        <v>1214</v>
      </c>
      <c r="H112" s="7">
        <v>8</v>
      </c>
      <c r="I112" s="7">
        <v>8</v>
      </c>
      <c r="J112" s="60" t="s">
        <v>1098</v>
      </c>
      <c r="K112" s="11">
        <v>0</v>
      </c>
      <c r="L112" s="11">
        <v>0</v>
      </c>
      <c r="M112" s="57" t="s">
        <v>26</v>
      </c>
      <c r="N112" s="11">
        <v>0</v>
      </c>
      <c r="O112" s="11">
        <v>0</v>
      </c>
      <c r="P112" s="154" t="s">
        <v>26</v>
      </c>
      <c r="Q112" s="11">
        <v>0</v>
      </c>
      <c r="R112" s="11">
        <v>0</v>
      </c>
      <c r="S112" s="57" t="s">
        <v>26</v>
      </c>
      <c r="T112" s="103">
        <v>0</v>
      </c>
      <c r="U112" s="11">
        <v>0</v>
      </c>
      <c r="V112" s="57" t="s">
        <v>26</v>
      </c>
      <c r="W112" s="11">
        <v>0</v>
      </c>
      <c r="X112" s="11">
        <v>0</v>
      </c>
      <c r="Y112" s="154" t="s">
        <v>26</v>
      </c>
      <c r="Z112" s="150"/>
      <c r="AA112" s="150"/>
      <c r="AB112" s="150"/>
      <c r="AC112" s="150"/>
      <c r="AD112" s="150"/>
      <c r="AE112" s="150"/>
      <c r="AF112" s="150"/>
      <c r="AG112" s="150"/>
      <c r="AH112" s="150"/>
      <c r="AI112" s="150"/>
      <c r="AJ112" s="150"/>
      <c r="AK112" s="150"/>
      <c r="AL112" s="150"/>
      <c r="AM112" s="150"/>
      <c r="AN112" s="150"/>
      <c r="AR112" s="7">
        <f t="shared" ref="AR112:AR143" si="16">H112+K112+N112+Q112+T112+W112</f>
        <v>8</v>
      </c>
      <c r="AS112" s="7">
        <f t="shared" ref="AS112:AS143" si="17">I112+L112+O112+R112+U112+X112</f>
        <v>8</v>
      </c>
      <c r="AT112" s="19">
        <f t="shared" ref="AT112:AT151" si="18">AR112/AS112</f>
        <v>1</v>
      </c>
      <c r="AU112" s="19">
        <f t="shared" ref="AU112:AU151" si="19">+AT112/F112</f>
        <v>1</v>
      </c>
      <c r="AV112" s="7" t="s">
        <v>2096</v>
      </c>
    </row>
    <row r="113" spans="1:48" ht="15.75" hidden="1" customHeight="1" x14ac:dyDescent="0.25">
      <c r="A113" s="7">
        <v>112</v>
      </c>
      <c r="B113" s="7" t="s">
        <v>228</v>
      </c>
      <c r="C113" s="7" t="s">
        <v>229</v>
      </c>
      <c r="D113" s="7" t="s">
        <v>16</v>
      </c>
      <c r="E113" s="114" t="s">
        <v>231</v>
      </c>
      <c r="F113" s="17">
        <v>1</v>
      </c>
      <c r="G113" s="7" t="s">
        <v>18</v>
      </c>
      <c r="H113" s="7">
        <v>1</v>
      </c>
      <c r="I113" s="7">
        <v>1</v>
      </c>
      <c r="J113" s="60" t="s">
        <v>1099</v>
      </c>
      <c r="K113" s="11">
        <v>0</v>
      </c>
      <c r="L113" s="11">
        <v>0</v>
      </c>
      <c r="M113" s="57" t="s">
        <v>26</v>
      </c>
      <c r="N113" s="11">
        <v>0</v>
      </c>
      <c r="O113" s="11">
        <v>0</v>
      </c>
      <c r="P113" s="57" t="s">
        <v>26</v>
      </c>
      <c r="Q113" s="11">
        <v>0</v>
      </c>
      <c r="R113" s="11">
        <v>0</v>
      </c>
      <c r="S113" s="57" t="s">
        <v>26</v>
      </c>
      <c r="T113" s="3">
        <v>4</v>
      </c>
      <c r="U113" s="3">
        <v>4</v>
      </c>
      <c r="V113" s="108" t="s">
        <v>1737</v>
      </c>
      <c r="W113" s="3">
        <v>0</v>
      </c>
      <c r="X113" s="3">
        <v>0</v>
      </c>
      <c r="AR113" s="7">
        <f t="shared" si="16"/>
        <v>5</v>
      </c>
      <c r="AS113" s="7">
        <f t="shared" si="17"/>
        <v>5</v>
      </c>
      <c r="AT113" s="19">
        <f t="shared" si="18"/>
        <v>1</v>
      </c>
      <c r="AU113" s="19">
        <f t="shared" si="19"/>
        <v>1</v>
      </c>
      <c r="AV113" s="7" t="s">
        <v>2096</v>
      </c>
    </row>
    <row r="114" spans="1:48" ht="15.75" hidden="1" customHeight="1" x14ac:dyDescent="0.25">
      <c r="A114" s="7">
        <v>113</v>
      </c>
      <c r="B114" s="7" t="s">
        <v>228</v>
      </c>
      <c r="C114" s="7" t="s">
        <v>229</v>
      </c>
      <c r="D114" s="7" t="s">
        <v>16</v>
      </c>
      <c r="E114" s="47" t="s">
        <v>232</v>
      </c>
      <c r="F114" s="17">
        <v>1</v>
      </c>
      <c r="G114" s="7" t="s">
        <v>18</v>
      </c>
      <c r="H114" s="11">
        <v>0</v>
      </c>
      <c r="I114" s="11">
        <v>0</v>
      </c>
      <c r="J114" s="57" t="s">
        <v>26</v>
      </c>
      <c r="K114" s="11">
        <v>0</v>
      </c>
      <c r="L114" s="11">
        <v>0</v>
      </c>
      <c r="M114" s="57" t="s">
        <v>26</v>
      </c>
      <c r="N114" s="11">
        <v>0</v>
      </c>
      <c r="O114" s="11">
        <v>0</v>
      </c>
      <c r="P114" s="57" t="s">
        <v>26</v>
      </c>
      <c r="Q114" s="7">
        <v>1</v>
      </c>
      <c r="R114" s="7">
        <v>1</v>
      </c>
      <c r="S114" s="48"/>
      <c r="T114" s="3">
        <v>1</v>
      </c>
      <c r="U114" s="3">
        <v>1</v>
      </c>
      <c r="V114" s="108" t="s">
        <v>1738</v>
      </c>
      <c r="W114" s="3">
        <v>2</v>
      </c>
      <c r="X114" s="3">
        <v>2</v>
      </c>
      <c r="AR114" s="7">
        <f t="shared" si="16"/>
        <v>4</v>
      </c>
      <c r="AS114" s="7">
        <f t="shared" si="17"/>
        <v>4</v>
      </c>
      <c r="AT114" s="19">
        <f t="shared" si="18"/>
        <v>1</v>
      </c>
      <c r="AU114" s="19">
        <f t="shared" si="19"/>
        <v>1</v>
      </c>
      <c r="AV114" s="7" t="s">
        <v>2096</v>
      </c>
    </row>
    <row r="115" spans="1:48" ht="15.75" hidden="1" customHeight="1" x14ac:dyDescent="0.25">
      <c r="A115" s="7">
        <v>114</v>
      </c>
      <c r="B115" s="7" t="s">
        <v>228</v>
      </c>
      <c r="C115" s="7" t="s">
        <v>233</v>
      </c>
      <c r="D115" s="7" t="s">
        <v>16</v>
      </c>
      <c r="E115" s="114" t="s">
        <v>234</v>
      </c>
      <c r="F115" s="17">
        <v>1</v>
      </c>
      <c r="G115" s="7" t="s">
        <v>18</v>
      </c>
      <c r="H115" s="7">
        <v>1</v>
      </c>
      <c r="I115" s="7">
        <v>1</v>
      </c>
      <c r="J115" s="60" t="s">
        <v>1100</v>
      </c>
      <c r="K115" s="7">
        <v>1</v>
      </c>
      <c r="L115" s="7">
        <v>1</v>
      </c>
      <c r="M115" s="58" t="s">
        <v>1100</v>
      </c>
      <c r="N115" s="7">
        <v>1</v>
      </c>
      <c r="O115" s="7">
        <v>1</v>
      </c>
      <c r="P115" s="59"/>
      <c r="Q115" s="7">
        <v>1</v>
      </c>
      <c r="R115" s="7">
        <v>1</v>
      </c>
      <c r="S115" s="48"/>
      <c r="T115" s="28">
        <v>1</v>
      </c>
      <c r="U115" s="3">
        <v>1</v>
      </c>
      <c r="V115" s="108" t="s">
        <v>1739</v>
      </c>
      <c r="W115" s="3">
        <v>1</v>
      </c>
      <c r="X115" s="3">
        <v>1</v>
      </c>
      <c r="AR115" s="7">
        <f t="shared" si="16"/>
        <v>6</v>
      </c>
      <c r="AS115" s="7">
        <f t="shared" si="17"/>
        <v>6</v>
      </c>
      <c r="AT115" s="19">
        <f t="shared" si="18"/>
        <v>1</v>
      </c>
      <c r="AU115" s="19">
        <f t="shared" si="19"/>
        <v>1</v>
      </c>
      <c r="AV115" s="7" t="s">
        <v>2096</v>
      </c>
    </row>
    <row r="116" spans="1:48" ht="15.75" hidden="1" customHeight="1" x14ac:dyDescent="0.25">
      <c r="A116" s="7">
        <v>115</v>
      </c>
      <c r="B116" s="7" t="s">
        <v>228</v>
      </c>
      <c r="C116" s="7" t="s">
        <v>233</v>
      </c>
      <c r="D116" s="7" t="s">
        <v>16</v>
      </c>
      <c r="E116" s="47" t="s">
        <v>235</v>
      </c>
      <c r="F116" s="17">
        <v>1</v>
      </c>
      <c r="G116" s="7" t="s">
        <v>18</v>
      </c>
      <c r="H116" s="11">
        <v>0</v>
      </c>
      <c r="I116" s="11">
        <v>0</v>
      </c>
      <c r="J116" s="57" t="s">
        <v>26</v>
      </c>
      <c r="K116" s="11">
        <v>0</v>
      </c>
      <c r="L116" s="11">
        <v>0</v>
      </c>
      <c r="M116" s="57" t="s">
        <v>26</v>
      </c>
      <c r="N116" s="7">
        <v>647</v>
      </c>
      <c r="O116" s="7">
        <v>647</v>
      </c>
      <c r="P116" s="59"/>
      <c r="Q116" s="11">
        <v>0</v>
      </c>
      <c r="R116" s="11">
        <v>0</v>
      </c>
      <c r="S116" s="57" t="s">
        <v>26</v>
      </c>
      <c r="T116" s="103">
        <v>0</v>
      </c>
      <c r="U116" s="11">
        <v>0</v>
      </c>
      <c r="V116" s="57" t="s">
        <v>26</v>
      </c>
      <c r="W116" s="3">
        <v>643</v>
      </c>
      <c r="X116" s="3">
        <v>643</v>
      </c>
      <c r="AR116" s="7">
        <f t="shared" si="16"/>
        <v>1290</v>
      </c>
      <c r="AS116" s="7">
        <f t="shared" si="17"/>
        <v>1290</v>
      </c>
      <c r="AT116" s="19">
        <f t="shared" si="18"/>
        <v>1</v>
      </c>
      <c r="AU116" s="19">
        <f t="shared" si="19"/>
        <v>1</v>
      </c>
      <c r="AV116" s="7" t="s">
        <v>2096</v>
      </c>
    </row>
    <row r="117" spans="1:48" ht="15.75" hidden="1" customHeight="1" x14ac:dyDescent="0.25">
      <c r="A117" s="7">
        <v>116</v>
      </c>
      <c r="B117" s="7" t="s">
        <v>228</v>
      </c>
      <c r="C117" s="7" t="s">
        <v>233</v>
      </c>
      <c r="D117" s="7" t="s">
        <v>16</v>
      </c>
      <c r="E117" s="47" t="s">
        <v>236</v>
      </c>
      <c r="F117" s="17">
        <v>1</v>
      </c>
      <c r="G117" s="7" t="s">
        <v>18</v>
      </c>
      <c r="H117" s="11">
        <v>0</v>
      </c>
      <c r="I117" s="11">
        <v>0</v>
      </c>
      <c r="J117" s="57" t="s">
        <v>26</v>
      </c>
      <c r="K117" s="11">
        <v>0</v>
      </c>
      <c r="L117" s="11">
        <v>0</v>
      </c>
      <c r="M117" s="57" t="s">
        <v>26</v>
      </c>
      <c r="N117" s="7">
        <v>1</v>
      </c>
      <c r="O117" s="7">
        <v>1</v>
      </c>
      <c r="P117" s="59"/>
      <c r="Q117" s="11">
        <v>0</v>
      </c>
      <c r="R117" s="11">
        <v>0</v>
      </c>
      <c r="S117" s="57" t="s">
        <v>26</v>
      </c>
      <c r="T117" s="103">
        <v>0</v>
      </c>
      <c r="U117" s="11">
        <v>0</v>
      </c>
      <c r="V117" s="57" t="s">
        <v>26</v>
      </c>
      <c r="W117" s="3">
        <v>3</v>
      </c>
      <c r="X117" s="3">
        <v>3</v>
      </c>
      <c r="AR117" s="7">
        <f t="shared" si="16"/>
        <v>4</v>
      </c>
      <c r="AS117" s="7">
        <f t="shared" si="17"/>
        <v>4</v>
      </c>
      <c r="AT117" s="19">
        <f t="shared" si="18"/>
        <v>1</v>
      </c>
      <c r="AU117" s="19">
        <f t="shared" si="19"/>
        <v>1</v>
      </c>
      <c r="AV117" s="7" t="s">
        <v>2096</v>
      </c>
    </row>
    <row r="118" spans="1:48" ht="15.75" hidden="1" customHeight="1" x14ac:dyDescent="0.25">
      <c r="A118" s="7">
        <v>117</v>
      </c>
      <c r="B118" s="7" t="s">
        <v>228</v>
      </c>
      <c r="C118" s="7" t="s">
        <v>233</v>
      </c>
      <c r="D118" s="7" t="s">
        <v>16</v>
      </c>
      <c r="E118" s="114" t="s">
        <v>237</v>
      </c>
      <c r="F118" s="17">
        <v>1</v>
      </c>
      <c r="G118" s="7" t="s">
        <v>18</v>
      </c>
      <c r="H118" s="7">
        <v>131</v>
      </c>
      <c r="I118" s="7">
        <v>131</v>
      </c>
      <c r="J118" s="60" t="s">
        <v>1101</v>
      </c>
      <c r="K118" s="7">
        <v>131</v>
      </c>
      <c r="L118" s="7">
        <v>131</v>
      </c>
      <c r="M118" s="58" t="s">
        <v>1101</v>
      </c>
      <c r="N118" s="7">
        <v>131</v>
      </c>
      <c r="O118" s="7">
        <v>131</v>
      </c>
      <c r="P118" s="59"/>
      <c r="Q118" s="7">
        <v>131</v>
      </c>
      <c r="R118" s="7">
        <v>131</v>
      </c>
      <c r="S118" s="48"/>
      <c r="T118" s="3">
        <v>131</v>
      </c>
      <c r="U118" s="3">
        <v>131</v>
      </c>
      <c r="V118" s="108" t="s">
        <v>1740</v>
      </c>
      <c r="W118" s="3">
        <v>131</v>
      </c>
      <c r="X118" s="3">
        <v>131</v>
      </c>
      <c r="AR118" s="7">
        <f t="shared" si="16"/>
        <v>786</v>
      </c>
      <c r="AS118" s="7">
        <f t="shared" si="17"/>
        <v>786</v>
      </c>
      <c r="AT118" s="19">
        <f t="shared" si="18"/>
        <v>1</v>
      </c>
      <c r="AU118" s="19">
        <f t="shared" si="19"/>
        <v>1</v>
      </c>
      <c r="AV118" s="7" t="s">
        <v>2096</v>
      </c>
    </row>
    <row r="119" spans="1:48" ht="15.75" hidden="1" customHeight="1" x14ac:dyDescent="0.25">
      <c r="A119" s="7">
        <v>118</v>
      </c>
      <c r="B119" s="7" t="s">
        <v>228</v>
      </c>
      <c r="C119" s="7" t="s">
        <v>233</v>
      </c>
      <c r="D119" s="7" t="s">
        <v>16</v>
      </c>
      <c r="E119" s="114" t="s">
        <v>238</v>
      </c>
      <c r="F119" s="17">
        <v>1</v>
      </c>
      <c r="G119" s="7" t="s">
        <v>18</v>
      </c>
      <c r="H119" s="7">
        <v>17</v>
      </c>
      <c r="I119" s="7">
        <v>17</v>
      </c>
      <c r="J119" s="60" t="s">
        <v>1102</v>
      </c>
      <c r="K119" s="7">
        <v>153</v>
      </c>
      <c r="L119" s="7">
        <v>153</v>
      </c>
      <c r="M119" s="58" t="s">
        <v>1102</v>
      </c>
      <c r="N119" s="7">
        <v>55</v>
      </c>
      <c r="O119" s="7">
        <v>55</v>
      </c>
      <c r="P119" s="59"/>
      <c r="Q119" s="7">
        <v>82</v>
      </c>
      <c r="R119" s="7">
        <v>82</v>
      </c>
      <c r="S119" s="48"/>
      <c r="T119" s="3">
        <v>7524</v>
      </c>
      <c r="U119" s="3">
        <v>7524</v>
      </c>
      <c r="V119" s="108" t="s">
        <v>1741</v>
      </c>
      <c r="W119" s="3">
        <v>138</v>
      </c>
      <c r="X119" s="3">
        <v>138</v>
      </c>
      <c r="AR119" s="7">
        <f t="shared" si="16"/>
        <v>7969</v>
      </c>
      <c r="AS119" s="7">
        <f t="shared" si="17"/>
        <v>7969</v>
      </c>
      <c r="AT119" s="19">
        <f t="shared" si="18"/>
        <v>1</v>
      </c>
      <c r="AU119" s="19">
        <f t="shared" si="19"/>
        <v>1</v>
      </c>
      <c r="AV119" s="7" t="s">
        <v>2096</v>
      </c>
    </row>
    <row r="120" spans="1:48" ht="15.75" hidden="1" customHeight="1" x14ac:dyDescent="0.25">
      <c r="A120" s="7">
        <v>119</v>
      </c>
      <c r="B120" s="7" t="s">
        <v>228</v>
      </c>
      <c r="C120" s="7" t="s">
        <v>233</v>
      </c>
      <c r="D120" s="7" t="s">
        <v>16</v>
      </c>
      <c r="E120" s="114" t="s">
        <v>239</v>
      </c>
      <c r="F120" s="17">
        <v>1</v>
      </c>
      <c r="G120" s="7" t="s">
        <v>18</v>
      </c>
      <c r="H120" s="7">
        <v>20</v>
      </c>
      <c r="I120" s="7">
        <v>20</v>
      </c>
      <c r="J120" s="60" t="s">
        <v>1103</v>
      </c>
      <c r="K120" s="7">
        <v>9</v>
      </c>
      <c r="L120" s="7">
        <v>9</v>
      </c>
      <c r="M120" s="58" t="s">
        <v>1103</v>
      </c>
      <c r="N120" s="7">
        <v>17</v>
      </c>
      <c r="O120" s="7">
        <v>17</v>
      </c>
      <c r="P120" s="59"/>
      <c r="Q120" s="7">
        <v>14</v>
      </c>
      <c r="R120" s="7">
        <v>14</v>
      </c>
      <c r="S120" s="48"/>
      <c r="T120" s="28">
        <v>14</v>
      </c>
      <c r="U120" s="3">
        <v>14</v>
      </c>
      <c r="V120" s="108" t="s">
        <v>1742</v>
      </c>
      <c r="W120" s="3">
        <v>8</v>
      </c>
      <c r="X120" s="3">
        <v>8</v>
      </c>
      <c r="AR120" s="7">
        <f t="shared" si="16"/>
        <v>82</v>
      </c>
      <c r="AS120" s="7">
        <f t="shared" si="17"/>
        <v>82</v>
      </c>
      <c r="AT120" s="19">
        <f t="shared" si="18"/>
        <v>1</v>
      </c>
      <c r="AU120" s="19">
        <f t="shared" si="19"/>
        <v>1</v>
      </c>
      <c r="AV120" s="7" t="s">
        <v>2096</v>
      </c>
    </row>
    <row r="121" spans="1:48" ht="15.75" hidden="1" customHeight="1" x14ac:dyDescent="0.25">
      <c r="A121" s="7">
        <v>120</v>
      </c>
      <c r="B121" s="7" t="s">
        <v>228</v>
      </c>
      <c r="C121" s="7" t="s">
        <v>240</v>
      </c>
      <c r="D121" s="7" t="s">
        <v>16</v>
      </c>
      <c r="E121" s="114" t="s">
        <v>241</v>
      </c>
      <c r="F121" s="17">
        <v>1</v>
      </c>
      <c r="G121" s="7" t="s">
        <v>18</v>
      </c>
      <c r="H121" s="7">
        <v>5</v>
      </c>
      <c r="I121" s="7">
        <v>5</v>
      </c>
      <c r="J121" s="60" t="s">
        <v>1104</v>
      </c>
      <c r="K121" s="7">
        <v>9</v>
      </c>
      <c r="L121" s="7">
        <v>9</v>
      </c>
      <c r="M121" s="58" t="s">
        <v>1104</v>
      </c>
      <c r="N121" s="7">
        <v>6</v>
      </c>
      <c r="O121" s="7">
        <v>6</v>
      </c>
      <c r="P121" s="59"/>
      <c r="Q121" s="7">
        <v>6</v>
      </c>
      <c r="R121" s="7">
        <v>6</v>
      </c>
      <c r="S121" s="48"/>
      <c r="T121" s="28">
        <v>11</v>
      </c>
      <c r="U121" s="3">
        <v>11</v>
      </c>
      <c r="V121" s="108" t="s">
        <v>1743</v>
      </c>
      <c r="W121" s="3">
        <v>8</v>
      </c>
      <c r="X121" s="3">
        <v>8</v>
      </c>
      <c r="AR121" s="7">
        <f t="shared" si="16"/>
        <v>45</v>
      </c>
      <c r="AS121" s="7">
        <f t="shared" si="17"/>
        <v>45</v>
      </c>
      <c r="AT121" s="19">
        <f t="shared" si="18"/>
        <v>1</v>
      </c>
      <c r="AU121" s="19">
        <f t="shared" si="19"/>
        <v>1</v>
      </c>
      <c r="AV121" s="7" t="s">
        <v>2096</v>
      </c>
    </row>
    <row r="122" spans="1:48" ht="15.75" hidden="1" customHeight="1" x14ac:dyDescent="0.25">
      <c r="A122" s="7">
        <v>121</v>
      </c>
      <c r="B122" s="7" t="s">
        <v>228</v>
      </c>
      <c r="C122" s="7" t="s">
        <v>240</v>
      </c>
      <c r="D122" s="7" t="s">
        <v>16</v>
      </c>
      <c r="E122" s="114" t="s">
        <v>242</v>
      </c>
      <c r="F122" s="17">
        <v>1</v>
      </c>
      <c r="G122" s="7" t="s">
        <v>18</v>
      </c>
      <c r="H122" s="7">
        <v>2</v>
      </c>
      <c r="I122" s="7">
        <v>2</v>
      </c>
      <c r="J122" s="60" t="s">
        <v>1105</v>
      </c>
      <c r="K122" s="7">
        <v>7</v>
      </c>
      <c r="L122" s="7">
        <v>7</v>
      </c>
      <c r="M122" s="58" t="s">
        <v>1105</v>
      </c>
      <c r="N122" s="7">
        <v>6</v>
      </c>
      <c r="O122" s="7">
        <v>6</v>
      </c>
      <c r="P122" s="59"/>
      <c r="Q122" s="11">
        <v>0</v>
      </c>
      <c r="R122" s="11">
        <v>0</v>
      </c>
      <c r="S122" s="57" t="s">
        <v>26</v>
      </c>
      <c r="T122" s="103">
        <v>0</v>
      </c>
      <c r="U122" s="11">
        <v>0</v>
      </c>
      <c r="V122" s="57" t="s">
        <v>26</v>
      </c>
      <c r="W122" s="3">
        <v>18</v>
      </c>
      <c r="X122" s="3">
        <v>18</v>
      </c>
      <c r="AR122" s="7">
        <f t="shared" si="16"/>
        <v>33</v>
      </c>
      <c r="AS122" s="7">
        <f t="shared" si="17"/>
        <v>33</v>
      </c>
      <c r="AT122" s="19">
        <f t="shared" si="18"/>
        <v>1</v>
      </c>
      <c r="AU122" s="19">
        <f t="shared" si="19"/>
        <v>1</v>
      </c>
      <c r="AV122" s="7" t="s">
        <v>2096</v>
      </c>
    </row>
    <row r="123" spans="1:48" ht="15.75" hidden="1" customHeight="1" x14ac:dyDescent="0.25">
      <c r="A123" s="7">
        <v>122</v>
      </c>
      <c r="B123" s="7" t="s">
        <v>228</v>
      </c>
      <c r="C123" s="7" t="s">
        <v>240</v>
      </c>
      <c r="D123" s="7" t="s">
        <v>16</v>
      </c>
      <c r="E123" s="47" t="s">
        <v>243</v>
      </c>
      <c r="F123" s="17">
        <v>1</v>
      </c>
      <c r="G123" s="7" t="s">
        <v>18</v>
      </c>
      <c r="H123" s="11">
        <v>0</v>
      </c>
      <c r="I123" s="11">
        <v>0</v>
      </c>
      <c r="J123" s="57" t="s">
        <v>26</v>
      </c>
      <c r="K123" s="11">
        <v>0</v>
      </c>
      <c r="L123" s="11">
        <v>0</v>
      </c>
      <c r="M123" s="57" t="s">
        <v>26</v>
      </c>
      <c r="N123" s="7">
        <v>1</v>
      </c>
      <c r="O123" s="7">
        <v>1</v>
      </c>
      <c r="P123" s="59"/>
      <c r="Q123" s="11">
        <v>0</v>
      </c>
      <c r="R123" s="11">
        <v>0</v>
      </c>
      <c r="S123" s="57" t="s">
        <v>26</v>
      </c>
      <c r="T123" s="103">
        <v>0</v>
      </c>
      <c r="U123" s="11">
        <v>0</v>
      </c>
      <c r="V123" s="57" t="s">
        <v>26</v>
      </c>
      <c r="W123" s="3">
        <v>0</v>
      </c>
      <c r="X123" s="3">
        <v>0</v>
      </c>
      <c r="AR123" s="7">
        <f t="shared" si="16"/>
        <v>1</v>
      </c>
      <c r="AS123" s="7">
        <f t="shared" si="17"/>
        <v>1</v>
      </c>
      <c r="AT123" s="19">
        <f t="shared" si="18"/>
        <v>1</v>
      </c>
      <c r="AU123" s="19">
        <f t="shared" si="19"/>
        <v>1</v>
      </c>
      <c r="AV123" s="7" t="s">
        <v>2096</v>
      </c>
    </row>
    <row r="124" spans="1:48" ht="15.75" hidden="1" customHeight="1" x14ac:dyDescent="0.25">
      <c r="A124" s="7">
        <v>123</v>
      </c>
      <c r="B124" s="7" t="s">
        <v>228</v>
      </c>
      <c r="C124" s="7" t="s">
        <v>240</v>
      </c>
      <c r="D124" s="7" t="s">
        <v>16</v>
      </c>
      <c r="E124" s="47" t="s">
        <v>244</v>
      </c>
      <c r="F124" s="17">
        <v>1</v>
      </c>
      <c r="G124" s="7" t="s">
        <v>18</v>
      </c>
      <c r="H124" s="11">
        <v>0</v>
      </c>
      <c r="I124" s="11">
        <v>0</v>
      </c>
      <c r="J124" s="57" t="s">
        <v>26</v>
      </c>
      <c r="K124" s="11">
        <v>0</v>
      </c>
      <c r="L124" s="11">
        <v>0</v>
      </c>
      <c r="M124" s="57" t="s">
        <v>26</v>
      </c>
      <c r="N124" s="11">
        <v>0</v>
      </c>
      <c r="O124" s="11">
        <v>0</v>
      </c>
      <c r="P124" s="57" t="s">
        <v>26</v>
      </c>
      <c r="Q124" s="11">
        <v>0</v>
      </c>
      <c r="R124" s="11">
        <v>0</v>
      </c>
      <c r="S124" s="57" t="s">
        <v>26</v>
      </c>
      <c r="T124" s="11">
        <v>0</v>
      </c>
      <c r="U124" s="11">
        <v>0</v>
      </c>
      <c r="V124" s="57" t="s">
        <v>26</v>
      </c>
      <c r="W124" s="3">
        <v>15</v>
      </c>
      <c r="X124" s="3">
        <v>15</v>
      </c>
      <c r="AR124" s="7">
        <f t="shared" si="16"/>
        <v>15</v>
      </c>
      <c r="AS124" s="7">
        <f t="shared" si="17"/>
        <v>15</v>
      </c>
      <c r="AT124" s="19">
        <f t="shared" si="18"/>
        <v>1</v>
      </c>
      <c r="AU124" s="19">
        <f t="shared" si="19"/>
        <v>1</v>
      </c>
      <c r="AV124" s="7" t="s">
        <v>2096</v>
      </c>
    </row>
    <row r="125" spans="1:48" ht="15.75" hidden="1" customHeight="1" x14ac:dyDescent="0.25">
      <c r="A125" s="7">
        <v>124</v>
      </c>
      <c r="B125" s="7" t="s">
        <v>228</v>
      </c>
      <c r="C125" s="7" t="s">
        <v>245</v>
      </c>
      <c r="D125" s="7" t="s">
        <v>16</v>
      </c>
      <c r="E125" s="114" t="s">
        <v>246</v>
      </c>
      <c r="F125" s="17">
        <v>1</v>
      </c>
      <c r="G125" s="7" t="s">
        <v>18</v>
      </c>
      <c r="H125" s="7">
        <v>86</v>
      </c>
      <c r="I125" s="7">
        <v>86</v>
      </c>
      <c r="J125" s="60" t="s">
        <v>1107</v>
      </c>
      <c r="K125" s="7">
        <v>93</v>
      </c>
      <c r="L125" s="7">
        <v>93</v>
      </c>
      <c r="M125" s="58" t="s">
        <v>1107</v>
      </c>
      <c r="N125" s="7">
        <v>98</v>
      </c>
      <c r="O125" s="7">
        <v>98</v>
      </c>
      <c r="P125" s="59"/>
      <c r="Q125" s="7">
        <v>99</v>
      </c>
      <c r="R125" s="7">
        <v>99</v>
      </c>
      <c r="S125" s="48"/>
      <c r="T125" s="3">
        <v>153</v>
      </c>
      <c r="U125" s="3">
        <v>153</v>
      </c>
      <c r="V125" s="108" t="s">
        <v>1744</v>
      </c>
      <c r="W125" s="3">
        <v>129</v>
      </c>
      <c r="X125" s="3">
        <v>129</v>
      </c>
      <c r="Y125" s="108" t="s">
        <v>2004</v>
      </c>
      <c r="AR125" s="7">
        <f t="shared" si="16"/>
        <v>658</v>
      </c>
      <c r="AS125" s="7">
        <f t="shared" si="17"/>
        <v>658</v>
      </c>
      <c r="AT125" s="19">
        <f t="shared" si="18"/>
        <v>1</v>
      </c>
      <c r="AU125" s="19">
        <f t="shared" si="19"/>
        <v>1</v>
      </c>
      <c r="AV125" s="7" t="s">
        <v>2096</v>
      </c>
    </row>
    <row r="126" spans="1:48" ht="15.75" hidden="1" customHeight="1" x14ac:dyDescent="0.25">
      <c r="A126" s="7">
        <v>125</v>
      </c>
      <c r="B126" s="7" t="s">
        <v>228</v>
      </c>
      <c r="C126" s="7" t="s">
        <v>245</v>
      </c>
      <c r="D126" s="7" t="s">
        <v>16</v>
      </c>
      <c r="E126" s="47" t="s">
        <v>247</v>
      </c>
      <c r="F126" s="17">
        <v>1</v>
      </c>
      <c r="G126" s="7" t="s">
        <v>18</v>
      </c>
      <c r="H126" s="7">
        <v>6</v>
      </c>
      <c r="I126" s="7">
        <v>6</v>
      </c>
      <c r="J126" s="60" t="s">
        <v>1108</v>
      </c>
      <c r="K126" s="7">
        <v>1</v>
      </c>
      <c r="L126" s="7">
        <v>1</v>
      </c>
      <c r="M126" s="58" t="s">
        <v>1108</v>
      </c>
      <c r="N126" s="7">
        <v>3</v>
      </c>
      <c r="O126" s="7">
        <v>3</v>
      </c>
      <c r="P126" s="59"/>
      <c r="Q126" s="7">
        <v>2</v>
      </c>
      <c r="R126" s="7">
        <v>2</v>
      </c>
      <c r="S126" s="48"/>
      <c r="T126" s="3">
        <v>2</v>
      </c>
      <c r="U126" s="3">
        <v>2</v>
      </c>
      <c r="V126" s="108" t="s">
        <v>1745</v>
      </c>
      <c r="W126" s="3">
        <v>0</v>
      </c>
      <c r="X126" s="3">
        <v>0</v>
      </c>
      <c r="Y126" s="108" t="s">
        <v>2005</v>
      </c>
      <c r="AR126" s="7">
        <f t="shared" si="16"/>
        <v>14</v>
      </c>
      <c r="AS126" s="7">
        <f t="shared" si="17"/>
        <v>14</v>
      </c>
      <c r="AT126" s="19">
        <f t="shared" si="18"/>
        <v>1</v>
      </c>
      <c r="AU126" s="19">
        <f t="shared" si="19"/>
        <v>1</v>
      </c>
      <c r="AV126" s="7" t="s">
        <v>2096</v>
      </c>
    </row>
    <row r="127" spans="1:48" ht="15.75" hidden="1" customHeight="1" x14ac:dyDescent="0.25">
      <c r="A127" s="7">
        <v>126</v>
      </c>
      <c r="B127" s="7" t="s">
        <v>228</v>
      </c>
      <c r="C127" s="7" t="s">
        <v>245</v>
      </c>
      <c r="D127" s="7" t="s">
        <v>16</v>
      </c>
      <c r="E127" s="114" t="s">
        <v>248</v>
      </c>
      <c r="F127" s="17">
        <v>1</v>
      </c>
      <c r="G127" s="7" t="s">
        <v>18</v>
      </c>
      <c r="H127" s="7">
        <v>758</v>
      </c>
      <c r="I127" s="7">
        <v>823</v>
      </c>
      <c r="J127" s="60" t="s">
        <v>1109</v>
      </c>
      <c r="K127" s="7">
        <v>692</v>
      </c>
      <c r="L127" s="7">
        <v>822</v>
      </c>
      <c r="M127" s="58" t="s">
        <v>1109</v>
      </c>
      <c r="N127" s="7">
        <v>803</v>
      </c>
      <c r="O127" s="7">
        <v>822</v>
      </c>
      <c r="P127" s="59"/>
      <c r="Q127" s="7">
        <v>766</v>
      </c>
      <c r="R127" s="7">
        <v>822</v>
      </c>
      <c r="S127" s="48"/>
      <c r="T127" s="28">
        <v>794</v>
      </c>
      <c r="U127" s="3">
        <v>822</v>
      </c>
      <c r="V127" s="108" t="s">
        <v>1746</v>
      </c>
      <c r="W127" s="3">
        <v>782</v>
      </c>
      <c r="X127" s="3">
        <v>822</v>
      </c>
      <c r="Y127" s="108" t="s">
        <v>2006</v>
      </c>
      <c r="AR127" s="7">
        <f t="shared" si="16"/>
        <v>4595</v>
      </c>
      <c r="AS127" s="7">
        <f t="shared" si="17"/>
        <v>4933</v>
      </c>
      <c r="AT127" s="19">
        <f t="shared" si="18"/>
        <v>0.93148185688222174</v>
      </c>
      <c r="AU127" s="19">
        <f t="shared" si="19"/>
        <v>0.93148185688222174</v>
      </c>
      <c r="AV127" s="7" t="s">
        <v>2096</v>
      </c>
    </row>
    <row r="128" spans="1:48" ht="15.75" hidden="1" customHeight="1" x14ac:dyDescent="0.25">
      <c r="A128" s="7">
        <v>127</v>
      </c>
      <c r="B128" s="7" t="s">
        <v>228</v>
      </c>
      <c r="C128" s="7" t="s">
        <v>245</v>
      </c>
      <c r="D128" s="7" t="s">
        <v>16</v>
      </c>
      <c r="E128" s="47" t="s">
        <v>249</v>
      </c>
      <c r="F128" s="17">
        <v>1</v>
      </c>
      <c r="G128" s="7" t="s">
        <v>18</v>
      </c>
      <c r="H128" s="11">
        <v>0</v>
      </c>
      <c r="I128" s="11">
        <v>0</v>
      </c>
      <c r="J128" s="57" t="s">
        <v>26</v>
      </c>
      <c r="K128" s="11">
        <v>0</v>
      </c>
      <c r="L128" s="11">
        <v>0</v>
      </c>
      <c r="M128" s="57" t="s">
        <v>26</v>
      </c>
      <c r="N128" s="11">
        <v>0</v>
      </c>
      <c r="O128" s="11">
        <v>0</v>
      </c>
      <c r="P128" s="57" t="s">
        <v>26</v>
      </c>
      <c r="Q128" s="11">
        <v>0</v>
      </c>
      <c r="R128" s="11">
        <v>0</v>
      </c>
      <c r="S128" s="57" t="s">
        <v>26</v>
      </c>
      <c r="T128" s="103">
        <v>0</v>
      </c>
      <c r="U128" s="11">
        <v>0</v>
      </c>
      <c r="V128" s="57" t="s">
        <v>26</v>
      </c>
      <c r="W128" s="11">
        <v>0</v>
      </c>
      <c r="X128" s="11">
        <v>0</v>
      </c>
      <c r="Y128" s="57" t="s">
        <v>26</v>
      </c>
      <c r="Z128" s="47"/>
      <c r="AA128" s="47"/>
      <c r="AB128" s="47"/>
      <c r="AC128" s="47"/>
      <c r="AD128" s="47"/>
      <c r="AE128" s="47"/>
      <c r="AF128" s="47"/>
      <c r="AG128" s="47"/>
      <c r="AH128" s="47"/>
      <c r="AI128" s="47"/>
      <c r="AJ128" s="47"/>
      <c r="AK128" s="47"/>
      <c r="AL128" s="47"/>
      <c r="AM128" s="47"/>
      <c r="AN128" s="47"/>
      <c r="AR128" s="7">
        <f t="shared" si="16"/>
        <v>0</v>
      </c>
      <c r="AS128" s="7">
        <f t="shared" si="17"/>
        <v>0</v>
      </c>
      <c r="AT128" s="19" t="e">
        <f t="shared" si="18"/>
        <v>#DIV/0!</v>
      </c>
      <c r="AU128" s="19" t="e">
        <f t="shared" si="19"/>
        <v>#DIV/0!</v>
      </c>
      <c r="AV128" s="7" t="s">
        <v>2094</v>
      </c>
    </row>
    <row r="129" spans="1:48" ht="15.75" hidden="1" customHeight="1" x14ac:dyDescent="0.25">
      <c r="A129" s="7">
        <v>128</v>
      </c>
      <c r="B129" s="7" t="s">
        <v>228</v>
      </c>
      <c r="C129" s="7" t="s">
        <v>80</v>
      </c>
      <c r="D129" s="7" t="s">
        <v>16</v>
      </c>
      <c r="E129" s="114" t="s">
        <v>250</v>
      </c>
      <c r="F129" s="17">
        <v>1</v>
      </c>
      <c r="G129" s="7" t="s">
        <v>18</v>
      </c>
      <c r="H129" s="11">
        <v>0</v>
      </c>
      <c r="I129" s="11">
        <v>0</v>
      </c>
      <c r="J129" s="57" t="s">
        <v>26</v>
      </c>
      <c r="K129" s="7">
        <v>1</v>
      </c>
      <c r="L129" s="7">
        <v>1</v>
      </c>
      <c r="M129" s="58" t="s">
        <v>1117</v>
      </c>
      <c r="N129" s="7">
        <v>1</v>
      </c>
      <c r="O129" s="7">
        <v>1</v>
      </c>
      <c r="P129" s="59"/>
      <c r="Q129" s="11">
        <v>0</v>
      </c>
      <c r="R129" s="11">
        <v>0</v>
      </c>
      <c r="S129" s="57" t="s">
        <v>26</v>
      </c>
      <c r="T129" s="28">
        <v>2</v>
      </c>
      <c r="U129" s="3">
        <v>2</v>
      </c>
      <c r="V129" s="108" t="s">
        <v>1747</v>
      </c>
      <c r="W129" s="3">
        <v>0</v>
      </c>
      <c r="X129" s="3">
        <v>0</v>
      </c>
      <c r="AR129" s="7">
        <f t="shared" si="16"/>
        <v>4</v>
      </c>
      <c r="AS129" s="7">
        <f t="shared" si="17"/>
        <v>4</v>
      </c>
      <c r="AT129" s="19">
        <f t="shared" si="18"/>
        <v>1</v>
      </c>
      <c r="AU129" s="19">
        <f t="shared" si="19"/>
        <v>1</v>
      </c>
      <c r="AV129" s="7" t="s">
        <v>2096</v>
      </c>
    </row>
    <row r="130" spans="1:48" ht="15.75" hidden="1" customHeight="1" x14ac:dyDescent="0.25">
      <c r="A130" s="7">
        <v>129</v>
      </c>
      <c r="B130" s="7" t="s">
        <v>228</v>
      </c>
      <c r="C130" s="7" t="s">
        <v>80</v>
      </c>
      <c r="D130" s="7" t="s">
        <v>16</v>
      </c>
      <c r="E130" s="114" t="s">
        <v>251</v>
      </c>
      <c r="F130" s="17">
        <v>1</v>
      </c>
      <c r="G130" s="7" t="s">
        <v>18</v>
      </c>
      <c r="H130" s="7">
        <v>26</v>
      </c>
      <c r="I130" s="7">
        <v>26</v>
      </c>
      <c r="J130" s="60" t="s">
        <v>1110</v>
      </c>
      <c r="K130" s="7">
        <v>15</v>
      </c>
      <c r="L130" s="7">
        <v>15</v>
      </c>
      <c r="M130" s="58" t="s">
        <v>1110</v>
      </c>
      <c r="N130" s="7">
        <v>20</v>
      </c>
      <c r="O130" s="7">
        <v>20</v>
      </c>
      <c r="P130" s="59"/>
      <c r="Q130" s="7">
        <v>13</v>
      </c>
      <c r="R130" s="7">
        <v>13</v>
      </c>
      <c r="S130" s="48"/>
      <c r="T130" s="3">
        <v>25</v>
      </c>
      <c r="U130" s="3">
        <v>25</v>
      </c>
      <c r="V130" s="108" t="s">
        <v>1748</v>
      </c>
      <c r="W130" s="3">
        <v>27</v>
      </c>
      <c r="X130" s="3">
        <v>27</v>
      </c>
      <c r="AR130" s="7">
        <f t="shared" si="16"/>
        <v>126</v>
      </c>
      <c r="AS130" s="7">
        <f t="shared" si="17"/>
        <v>126</v>
      </c>
      <c r="AT130" s="19">
        <f t="shared" si="18"/>
        <v>1</v>
      </c>
      <c r="AU130" s="19">
        <f t="shared" si="19"/>
        <v>1</v>
      </c>
      <c r="AV130" s="7" t="s">
        <v>2096</v>
      </c>
    </row>
    <row r="131" spans="1:48" ht="15.75" hidden="1" customHeight="1" x14ac:dyDescent="0.25">
      <c r="A131" s="7">
        <v>130</v>
      </c>
      <c r="B131" s="7" t="s">
        <v>228</v>
      </c>
      <c r="C131" s="7" t="s">
        <v>80</v>
      </c>
      <c r="D131" s="7" t="s">
        <v>16</v>
      </c>
      <c r="E131" s="114" t="s">
        <v>252</v>
      </c>
      <c r="F131" s="17">
        <v>1</v>
      </c>
      <c r="G131" s="7" t="s">
        <v>18</v>
      </c>
      <c r="H131" s="11">
        <v>0</v>
      </c>
      <c r="I131" s="11">
        <v>0</v>
      </c>
      <c r="J131" s="57" t="s">
        <v>26</v>
      </c>
      <c r="K131" s="7">
        <v>6</v>
      </c>
      <c r="L131" s="7">
        <v>6</v>
      </c>
      <c r="M131" s="58" t="s">
        <v>1118</v>
      </c>
      <c r="N131" s="7">
        <v>1</v>
      </c>
      <c r="O131" s="7">
        <v>1</v>
      </c>
      <c r="P131" s="59"/>
      <c r="Q131" s="11">
        <v>0</v>
      </c>
      <c r="R131" s="11">
        <v>0</v>
      </c>
      <c r="S131" s="57" t="s">
        <v>26</v>
      </c>
      <c r="T131" s="28">
        <v>1</v>
      </c>
      <c r="U131" s="3">
        <v>1</v>
      </c>
      <c r="V131" s="108" t="s">
        <v>1749</v>
      </c>
      <c r="W131" s="3">
        <v>8</v>
      </c>
      <c r="X131" s="3">
        <v>8</v>
      </c>
      <c r="AR131" s="7">
        <f t="shared" si="16"/>
        <v>16</v>
      </c>
      <c r="AS131" s="7">
        <f t="shared" si="17"/>
        <v>16</v>
      </c>
      <c r="AT131" s="19">
        <f t="shared" si="18"/>
        <v>1</v>
      </c>
      <c r="AU131" s="19">
        <f t="shared" si="19"/>
        <v>1</v>
      </c>
      <c r="AV131" s="7" t="s">
        <v>2096</v>
      </c>
    </row>
    <row r="132" spans="1:48" ht="15.75" hidden="1" customHeight="1" x14ac:dyDescent="0.25">
      <c r="A132" s="7">
        <v>131</v>
      </c>
      <c r="B132" s="7" t="s">
        <v>228</v>
      </c>
      <c r="C132" s="7" t="s">
        <v>80</v>
      </c>
      <c r="D132" s="7" t="s">
        <v>16</v>
      </c>
      <c r="E132" s="114" t="s">
        <v>253</v>
      </c>
      <c r="F132" s="17">
        <v>1</v>
      </c>
      <c r="G132" s="7" t="s">
        <v>18</v>
      </c>
      <c r="H132" s="7">
        <v>26</v>
      </c>
      <c r="I132" s="7">
        <v>26</v>
      </c>
      <c r="J132" s="60" t="s">
        <v>1111</v>
      </c>
      <c r="K132" s="7">
        <v>15</v>
      </c>
      <c r="L132" s="7">
        <v>15</v>
      </c>
      <c r="M132" s="58" t="s">
        <v>1111</v>
      </c>
      <c r="N132" s="7">
        <v>20</v>
      </c>
      <c r="O132" s="7">
        <v>20</v>
      </c>
      <c r="P132" s="59"/>
      <c r="Q132" s="7">
        <v>13</v>
      </c>
      <c r="R132" s="7">
        <v>13</v>
      </c>
      <c r="S132" s="48"/>
      <c r="T132" s="28">
        <v>25</v>
      </c>
      <c r="U132" s="3">
        <v>25</v>
      </c>
      <c r="V132" s="108" t="s">
        <v>1750</v>
      </c>
      <c r="W132" s="3">
        <v>27</v>
      </c>
      <c r="X132" s="3">
        <v>27</v>
      </c>
      <c r="AR132" s="7">
        <f t="shared" si="16"/>
        <v>126</v>
      </c>
      <c r="AS132" s="7">
        <f t="shared" si="17"/>
        <v>126</v>
      </c>
      <c r="AT132" s="19">
        <f t="shared" si="18"/>
        <v>1</v>
      </c>
      <c r="AU132" s="19">
        <f t="shared" si="19"/>
        <v>1</v>
      </c>
      <c r="AV132" s="7" t="s">
        <v>2096</v>
      </c>
    </row>
    <row r="133" spans="1:48" ht="15.75" hidden="1" customHeight="1" x14ac:dyDescent="0.25">
      <c r="A133" s="7">
        <v>132</v>
      </c>
      <c r="B133" s="7" t="s">
        <v>228</v>
      </c>
      <c r="C133" s="7" t="s">
        <v>80</v>
      </c>
      <c r="D133" s="7" t="s">
        <v>16</v>
      </c>
      <c r="E133" s="114" t="s">
        <v>254</v>
      </c>
      <c r="F133" s="17">
        <v>1</v>
      </c>
      <c r="G133" s="7" t="s">
        <v>18</v>
      </c>
      <c r="H133" s="7">
        <v>1</v>
      </c>
      <c r="I133" s="7">
        <v>1</v>
      </c>
      <c r="J133" s="60" t="s">
        <v>1112</v>
      </c>
      <c r="K133" s="7">
        <v>4</v>
      </c>
      <c r="L133" s="7">
        <v>4</v>
      </c>
      <c r="M133" s="58" t="s">
        <v>1112</v>
      </c>
      <c r="N133" s="7">
        <v>5</v>
      </c>
      <c r="O133" s="7">
        <v>5</v>
      </c>
      <c r="P133" s="59"/>
      <c r="Q133" s="7">
        <v>1</v>
      </c>
      <c r="R133" s="7">
        <v>1</v>
      </c>
      <c r="S133" s="48"/>
      <c r="T133" s="28">
        <v>3</v>
      </c>
      <c r="U133" s="3">
        <v>3</v>
      </c>
      <c r="V133" s="108" t="s">
        <v>1751</v>
      </c>
      <c r="W133" s="3">
        <v>2</v>
      </c>
      <c r="X133" s="3">
        <v>2</v>
      </c>
      <c r="AR133" s="7">
        <f t="shared" si="16"/>
        <v>16</v>
      </c>
      <c r="AS133" s="7">
        <f t="shared" si="17"/>
        <v>16</v>
      </c>
      <c r="AT133" s="19">
        <f t="shared" si="18"/>
        <v>1</v>
      </c>
      <c r="AU133" s="19">
        <f t="shared" si="19"/>
        <v>1</v>
      </c>
      <c r="AV133" s="7" t="s">
        <v>2096</v>
      </c>
    </row>
    <row r="134" spans="1:48" ht="15.75" hidden="1" customHeight="1" x14ac:dyDescent="0.25">
      <c r="A134" s="7">
        <v>133</v>
      </c>
      <c r="B134" s="7" t="s">
        <v>228</v>
      </c>
      <c r="C134" s="7" t="s">
        <v>80</v>
      </c>
      <c r="D134" s="7" t="s">
        <v>16</v>
      </c>
      <c r="E134" s="114" t="s">
        <v>255</v>
      </c>
      <c r="F134" s="17">
        <v>1</v>
      </c>
      <c r="G134" s="7" t="s">
        <v>18</v>
      </c>
      <c r="H134" s="7">
        <v>542</v>
      </c>
      <c r="I134" s="7">
        <v>542</v>
      </c>
      <c r="J134" s="60" t="s">
        <v>1113</v>
      </c>
      <c r="K134" s="7">
        <v>542</v>
      </c>
      <c r="L134" s="7">
        <v>582</v>
      </c>
      <c r="M134" s="58" t="s">
        <v>1113</v>
      </c>
      <c r="N134" s="7">
        <v>542</v>
      </c>
      <c r="O134" s="7">
        <v>582</v>
      </c>
      <c r="P134" s="59"/>
      <c r="Q134" s="7">
        <v>542</v>
      </c>
      <c r="R134" s="7">
        <v>582</v>
      </c>
      <c r="S134" s="48"/>
      <c r="T134" s="28">
        <v>542</v>
      </c>
      <c r="U134" s="3">
        <v>582</v>
      </c>
      <c r="V134" s="108" t="s">
        <v>1752</v>
      </c>
      <c r="W134" s="3">
        <v>542</v>
      </c>
      <c r="X134" s="3">
        <v>582</v>
      </c>
      <c r="AR134" s="7">
        <f t="shared" si="16"/>
        <v>3252</v>
      </c>
      <c r="AS134" s="7">
        <f t="shared" si="17"/>
        <v>3452</v>
      </c>
      <c r="AT134" s="19">
        <f t="shared" si="18"/>
        <v>0.94206257242178448</v>
      </c>
      <c r="AU134" s="19">
        <f t="shared" si="19"/>
        <v>0.94206257242178448</v>
      </c>
      <c r="AV134" s="7" t="s">
        <v>2096</v>
      </c>
    </row>
    <row r="135" spans="1:48" ht="15.75" hidden="1" customHeight="1" x14ac:dyDescent="0.25">
      <c r="A135" s="7">
        <v>134</v>
      </c>
      <c r="B135" s="7" t="s">
        <v>228</v>
      </c>
      <c r="C135" s="7" t="s">
        <v>80</v>
      </c>
      <c r="D135" s="7" t="s">
        <v>16</v>
      </c>
      <c r="E135" s="114" t="s">
        <v>256</v>
      </c>
      <c r="F135" s="17">
        <v>1</v>
      </c>
      <c r="G135" s="7" t="s">
        <v>18</v>
      </c>
      <c r="H135" s="7">
        <v>35</v>
      </c>
      <c r="I135" s="7">
        <v>35</v>
      </c>
      <c r="J135" s="60" t="s">
        <v>1114</v>
      </c>
      <c r="K135" s="7">
        <v>40</v>
      </c>
      <c r="L135" s="7">
        <v>40</v>
      </c>
      <c r="M135" s="58" t="s">
        <v>1114</v>
      </c>
      <c r="N135" s="7">
        <v>33</v>
      </c>
      <c r="O135" s="7">
        <v>33</v>
      </c>
      <c r="P135" s="59"/>
      <c r="Q135" s="7">
        <v>20</v>
      </c>
      <c r="R135" s="7">
        <v>20</v>
      </c>
      <c r="S135" s="48"/>
      <c r="T135" s="28">
        <v>20</v>
      </c>
      <c r="U135" s="3">
        <v>20</v>
      </c>
      <c r="V135" s="108" t="s">
        <v>1753</v>
      </c>
      <c r="W135" s="3">
        <v>22</v>
      </c>
      <c r="X135" s="3">
        <v>22</v>
      </c>
      <c r="AR135" s="7">
        <f t="shared" si="16"/>
        <v>170</v>
      </c>
      <c r="AS135" s="7">
        <f t="shared" si="17"/>
        <v>170</v>
      </c>
      <c r="AT135" s="19">
        <f t="shared" si="18"/>
        <v>1</v>
      </c>
      <c r="AU135" s="19">
        <f t="shared" si="19"/>
        <v>1</v>
      </c>
      <c r="AV135" s="7" t="s">
        <v>2096</v>
      </c>
    </row>
    <row r="136" spans="1:48" ht="15.75" hidden="1" customHeight="1" x14ac:dyDescent="0.25">
      <c r="A136" s="7">
        <v>135</v>
      </c>
      <c r="B136" s="7" t="s">
        <v>228</v>
      </c>
      <c r="C136" s="7" t="s">
        <v>80</v>
      </c>
      <c r="D136" s="7" t="s">
        <v>16</v>
      </c>
      <c r="E136" s="114" t="s">
        <v>257</v>
      </c>
      <c r="F136" s="17">
        <v>1</v>
      </c>
      <c r="G136" s="7" t="s">
        <v>18</v>
      </c>
      <c r="H136" s="7">
        <v>7</v>
      </c>
      <c r="I136" s="7">
        <v>7</v>
      </c>
      <c r="J136" s="60" t="s">
        <v>1115</v>
      </c>
      <c r="K136" s="7">
        <v>7</v>
      </c>
      <c r="L136" s="7">
        <v>7</v>
      </c>
      <c r="M136" s="58" t="s">
        <v>1115</v>
      </c>
      <c r="N136" s="7">
        <v>9</v>
      </c>
      <c r="O136" s="7">
        <v>9</v>
      </c>
      <c r="P136" s="59"/>
      <c r="Q136" s="7">
        <v>7</v>
      </c>
      <c r="R136" s="7">
        <v>7</v>
      </c>
      <c r="S136" s="48"/>
      <c r="T136" s="28">
        <v>7</v>
      </c>
      <c r="U136" s="3">
        <v>7</v>
      </c>
      <c r="V136" s="108" t="s">
        <v>1754</v>
      </c>
      <c r="W136" s="3">
        <v>7</v>
      </c>
      <c r="X136" s="3">
        <v>7</v>
      </c>
      <c r="AR136" s="7">
        <f t="shared" si="16"/>
        <v>44</v>
      </c>
      <c r="AS136" s="7">
        <f t="shared" si="17"/>
        <v>44</v>
      </c>
      <c r="AT136" s="19">
        <f t="shared" si="18"/>
        <v>1</v>
      </c>
      <c r="AU136" s="19">
        <f t="shared" si="19"/>
        <v>1</v>
      </c>
      <c r="AV136" s="7" t="s">
        <v>2096</v>
      </c>
    </row>
    <row r="137" spans="1:48" ht="15.75" hidden="1" customHeight="1" x14ac:dyDescent="0.25">
      <c r="A137" s="7">
        <v>136</v>
      </c>
      <c r="B137" s="7" t="s">
        <v>228</v>
      </c>
      <c r="C137" s="7" t="s">
        <v>80</v>
      </c>
      <c r="D137" s="7" t="s">
        <v>16</v>
      </c>
      <c r="E137" s="114" t="s">
        <v>258</v>
      </c>
      <c r="F137" s="17">
        <v>1</v>
      </c>
      <c r="G137" s="7" t="s">
        <v>18</v>
      </c>
      <c r="H137" s="7">
        <v>1</v>
      </c>
      <c r="I137" s="7">
        <v>1</v>
      </c>
      <c r="J137" s="60" t="s">
        <v>1116</v>
      </c>
      <c r="K137" s="7">
        <v>4</v>
      </c>
      <c r="L137" s="7">
        <v>4</v>
      </c>
      <c r="M137" s="58" t="s">
        <v>1119</v>
      </c>
      <c r="N137" s="7">
        <v>4</v>
      </c>
      <c r="O137" s="7">
        <v>4</v>
      </c>
      <c r="P137" s="59"/>
      <c r="Q137" s="7">
        <v>5</v>
      </c>
      <c r="R137" s="7">
        <v>5</v>
      </c>
      <c r="S137" s="48"/>
      <c r="T137" s="28">
        <v>2</v>
      </c>
      <c r="U137" s="3">
        <v>2</v>
      </c>
      <c r="V137" s="108" t="s">
        <v>1755</v>
      </c>
      <c r="W137" s="3">
        <v>6</v>
      </c>
      <c r="X137" s="3">
        <v>6</v>
      </c>
      <c r="AR137" s="7">
        <f t="shared" si="16"/>
        <v>22</v>
      </c>
      <c r="AS137" s="7">
        <f t="shared" si="17"/>
        <v>22</v>
      </c>
      <c r="AT137" s="19">
        <f t="shared" si="18"/>
        <v>1</v>
      </c>
      <c r="AU137" s="19">
        <f t="shared" si="19"/>
        <v>1</v>
      </c>
      <c r="AV137" s="7" t="s">
        <v>2096</v>
      </c>
    </row>
    <row r="138" spans="1:48" ht="15.75" hidden="1" customHeight="1" x14ac:dyDescent="0.25">
      <c r="A138" s="7">
        <v>137</v>
      </c>
      <c r="B138" s="7" t="s">
        <v>228</v>
      </c>
      <c r="C138" s="7" t="s">
        <v>80</v>
      </c>
      <c r="D138" s="7" t="s">
        <v>16</v>
      </c>
      <c r="E138" s="47" t="s">
        <v>259</v>
      </c>
      <c r="F138" s="17">
        <v>1</v>
      </c>
      <c r="G138" s="7" t="s">
        <v>18</v>
      </c>
      <c r="H138" s="11">
        <v>0</v>
      </c>
      <c r="I138" s="11">
        <v>0</v>
      </c>
      <c r="J138" s="57" t="s">
        <v>26</v>
      </c>
      <c r="K138" s="11">
        <v>0</v>
      </c>
      <c r="L138" s="11">
        <v>0</v>
      </c>
      <c r="M138" s="57" t="s">
        <v>26</v>
      </c>
      <c r="N138" s="11">
        <v>0</v>
      </c>
      <c r="O138" s="11">
        <v>0</v>
      </c>
      <c r="P138" s="57" t="s">
        <v>26</v>
      </c>
      <c r="Q138" s="11">
        <v>0</v>
      </c>
      <c r="R138" s="11">
        <v>0</v>
      </c>
      <c r="S138" s="57" t="s">
        <v>26</v>
      </c>
      <c r="T138" s="28">
        <v>184940</v>
      </c>
      <c r="U138" s="3">
        <v>184940</v>
      </c>
      <c r="V138" s="108" t="s">
        <v>1756</v>
      </c>
      <c r="W138" s="3">
        <v>17459</v>
      </c>
      <c r="X138" s="3">
        <v>17459</v>
      </c>
      <c r="AR138" s="7">
        <f t="shared" si="16"/>
        <v>202399</v>
      </c>
      <c r="AS138" s="7">
        <f t="shared" si="17"/>
        <v>202399</v>
      </c>
      <c r="AT138" s="19">
        <f t="shared" si="18"/>
        <v>1</v>
      </c>
      <c r="AU138" s="19">
        <f t="shared" si="19"/>
        <v>1</v>
      </c>
      <c r="AV138" s="7" t="s">
        <v>2096</v>
      </c>
    </row>
    <row r="139" spans="1:48" ht="15.75" hidden="1" customHeight="1" x14ac:dyDescent="0.25">
      <c r="A139" s="7">
        <v>138</v>
      </c>
      <c r="B139" s="7" t="s">
        <v>228</v>
      </c>
      <c r="C139" s="7" t="s">
        <v>80</v>
      </c>
      <c r="D139" s="7" t="s">
        <v>16</v>
      </c>
      <c r="E139" s="47" t="s">
        <v>260</v>
      </c>
      <c r="F139" s="17">
        <v>1</v>
      </c>
      <c r="G139" s="7" t="s">
        <v>18</v>
      </c>
      <c r="H139" s="11">
        <v>0</v>
      </c>
      <c r="I139" s="11">
        <v>0</v>
      </c>
      <c r="J139" s="57" t="s">
        <v>26</v>
      </c>
      <c r="K139" s="11">
        <v>0</v>
      </c>
      <c r="L139" s="11">
        <v>0</v>
      </c>
      <c r="M139" s="57" t="s">
        <v>26</v>
      </c>
      <c r="N139" s="11">
        <v>0</v>
      </c>
      <c r="O139" s="11">
        <v>0</v>
      </c>
      <c r="P139" s="57" t="s">
        <v>26</v>
      </c>
      <c r="Q139" s="11">
        <v>0</v>
      </c>
      <c r="R139" s="11">
        <v>0</v>
      </c>
      <c r="S139" s="51" t="s">
        <v>26</v>
      </c>
      <c r="T139" s="103">
        <v>0</v>
      </c>
      <c r="U139" s="11">
        <v>0</v>
      </c>
      <c r="V139" s="51" t="s">
        <v>26</v>
      </c>
      <c r="W139" s="11">
        <v>0</v>
      </c>
      <c r="X139" s="11">
        <v>0</v>
      </c>
      <c r="Y139" s="51" t="s">
        <v>26</v>
      </c>
      <c r="Z139" s="47"/>
      <c r="AA139" s="47"/>
      <c r="AB139" s="47"/>
      <c r="AC139" s="47"/>
      <c r="AD139" s="47"/>
      <c r="AE139" s="47"/>
      <c r="AF139" s="47"/>
      <c r="AG139" s="47"/>
      <c r="AH139" s="47"/>
      <c r="AI139" s="47"/>
      <c r="AJ139" s="47"/>
      <c r="AK139" s="47"/>
      <c r="AL139" s="47"/>
      <c r="AM139" s="47"/>
      <c r="AN139" s="47"/>
      <c r="AR139" s="7">
        <f t="shared" si="16"/>
        <v>0</v>
      </c>
      <c r="AS139" s="7">
        <f t="shared" si="17"/>
        <v>0</v>
      </c>
      <c r="AT139" s="19" t="e">
        <f t="shared" si="18"/>
        <v>#DIV/0!</v>
      </c>
      <c r="AU139" s="19" t="e">
        <f t="shared" si="19"/>
        <v>#DIV/0!</v>
      </c>
      <c r="AV139" s="7" t="s">
        <v>2095</v>
      </c>
    </row>
    <row r="140" spans="1:48" ht="15.75" hidden="1" customHeight="1" x14ac:dyDescent="0.25">
      <c r="A140" s="7">
        <v>139</v>
      </c>
      <c r="B140" s="7" t="s">
        <v>228</v>
      </c>
      <c r="C140" s="7" t="s">
        <v>80</v>
      </c>
      <c r="D140" s="7" t="s">
        <v>16</v>
      </c>
      <c r="E140" s="47" t="s">
        <v>261</v>
      </c>
      <c r="F140" s="17">
        <v>1</v>
      </c>
      <c r="G140" s="7" t="s">
        <v>18</v>
      </c>
      <c r="H140" s="11">
        <v>0</v>
      </c>
      <c r="I140" s="11">
        <v>0</v>
      </c>
      <c r="J140" s="57" t="s">
        <v>26</v>
      </c>
      <c r="K140" s="11">
        <v>0</v>
      </c>
      <c r="L140" s="11">
        <v>0</v>
      </c>
      <c r="M140" s="57" t="s">
        <v>26</v>
      </c>
      <c r="N140" s="11">
        <v>0</v>
      </c>
      <c r="O140" s="11">
        <v>0</v>
      </c>
      <c r="P140" s="57" t="s">
        <v>26</v>
      </c>
      <c r="Q140" s="11">
        <v>0</v>
      </c>
      <c r="R140" s="11">
        <v>0</v>
      </c>
      <c r="S140" s="51" t="s">
        <v>26</v>
      </c>
      <c r="T140" s="103">
        <v>0</v>
      </c>
      <c r="U140" s="11">
        <v>0</v>
      </c>
      <c r="V140" s="51" t="s">
        <v>26</v>
      </c>
      <c r="W140" s="11">
        <v>0</v>
      </c>
      <c r="X140" s="11">
        <v>0</v>
      </c>
      <c r="Y140" s="51" t="s">
        <v>26</v>
      </c>
      <c r="Z140" s="47"/>
      <c r="AA140" s="47"/>
      <c r="AB140" s="47"/>
      <c r="AC140" s="47"/>
      <c r="AD140" s="47"/>
      <c r="AE140" s="47"/>
      <c r="AF140" s="47"/>
      <c r="AG140" s="47"/>
      <c r="AH140" s="47"/>
      <c r="AI140" s="47"/>
      <c r="AJ140" s="47"/>
      <c r="AK140" s="47"/>
      <c r="AL140" s="47"/>
      <c r="AM140" s="47"/>
      <c r="AN140" s="47"/>
      <c r="AR140" s="7">
        <f t="shared" si="16"/>
        <v>0</v>
      </c>
      <c r="AS140" s="7">
        <f t="shared" si="17"/>
        <v>0</v>
      </c>
      <c r="AT140" s="19" t="e">
        <f t="shared" si="18"/>
        <v>#DIV/0!</v>
      </c>
      <c r="AU140" s="19" t="e">
        <f t="shared" si="19"/>
        <v>#DIV/0!</v>
      </c>
      <c r="AV140" s="7" t="s">
        <v>2094</v>
      </c>
    </row>
    <row r="141" spans="1:48" ht="15.75" hidden="1" customHeight="1" x14ac:dyDescent="0.25">
      <c r="A141" s="7">
        <v>140</v>
      </c>
      <c r="B141" s="7" t="s">
        <v>228</v>
      </c>
      <c r="C141" s="7" t="s">
        <v>80</v>
      </c>
      <c r="D141" s="7" t="s">
        <v>16</v>
      </c>
      <c r="E141" s="47" t="s">
        <v>262</v>
      </c>
      <c r="F141" s="17">
        <v>1</v>
      </c>
      <c r="G141" s="7" t="s">
        <v>18</v>
      </c>
      <c r="H141" s="11">
        <v>0</v>
      </c>
      <c r="I141" s="11">
        <v>0</v>
      </c>
      <c r="J141" s="57" t="s">
        <v>26</v>
      </c>
      <c r="K141" s="11">
        <v>0</v>
      </c>
      <c r="L141" s="11">
        <v>0</v>
      </c>
      <c r="M141" s="57" t="s">
        <v>26</v>
      </c>
      <c r="N141" s="11">
        <v>0</v>
      </c>
      <c r="O141" s="11">
        <v>0</v>
      </c>
      <c r="P141" s="57" t="s">
        <v>26</v>
      </c>
      <c r="Q141" s="11">
        <v>0</v>
      </c>
      <c r="R141" s="11">
        <v>0</v>
      </c>
      <c r="S141" s="51" t="s">
        <v>26</v>
      </c>
      <c r="T141" s="11">
        <v>0</v>
      </c>
      <c r="U141" s="11">
        <v>0</v>
      </c>
      <c r="V141" s="51" t="s">
        <v>26</v>
      </c>
      <c r="W141" s="11">
        <v>0</v>
      </c>
      <c r="X141" s="11">
        <v>0</v>
      </c>
      <c r="Y141" s="51" t="s">
        <v>26</v>
      </c>
      <c r="Z141" s="47"/>
      <c r="AA141" s="47"/>
      <c r="AB141" s="47"/>
      <c r="AC141" s="47"/>
      <c r="AD141" s="47"/>
      <c r="AE141" s="47"/>
      <c r="AF141" s="47"/>
      <c r="AG141" s="47"/>
      <c r="AH141" s="47"/>
      <c r="AI141" s="47"/>
      <c r="AJ141" s="47"/>
      <c r="AK141" s="47"/>
      <c r="AL141" s="47"/>
      <c r="AM141" s="47"/>
      <c r="AN141" s="47"/>
      <c r="AR141" s="7">
        <f t="shared" si="16"/>
        <v>0</v>
      </c>
      <c r="AS141" s="7">
        <f t="shared" si="17"/>
        <v>0</v>
      </c>
      <c r="AT141" s="19" t="e">
        <f t="shared" si="18"/>
        <v>#DIV/0!</v>
      </c>
      <c r="AU141" s="19" t="e">
        <f t="shared" si="19"/>
        <v>#DIV/0!</v>
      </c>
      <c r="AV141" s="7" t="s">
        <v>2094</v>
      </c>
    </row>
    <row r="142" spans="1:48" ht="15.75" hidden="1" customHeight="1" x14ac:dyDescent="0.25">
      <c r="A142" s="7">
        <v>141</v>
      </c>
      <c r="B142" s="7" t="s">
        <v>263</v>
      </c>
      <c r="C142" s="7" t="s">
        <v>264</v>
      </c>
      <c r="D142" s="7" t="s">
        <v>16</v>
      </c>
      <c r="E142" s="114" t="s">
        <v>1254</v>
      </c>
      <c r="F142" s="9">
        <v>1</v>
      </c>
      <c r="G142" s="7" t="s">
        <v>18</v>
      </c>
      <c r="H142" s="7">
        <v>977</v>
      </c>
      <c r="I142" s="7">
        <v>977</v>
      </c>
      <c r="J142" s="60"/>
      <c r="K142" s="16">
        <v>1042</v>
      </c>
      <c r="L142" s="7">
        <v>1042</v>
      </c>
      <c r="M142" s="58" t="s">
        <v>392</v>
      </c>
      <c r="N142" s="7">
        <v>1012</v>
      </c>
      <c r="O142" s="7">
        <v>1012</v>
      </c>
      <c r="P142" s="59"/>
      <c r="Q142" s="7">
        <v>1113</v>
      </c>
      <c r="R142" s="7">
        <v>1113</v>
      </c>
      <c r="S142" s="54" t="s">
        <v>1673</v>
      </c>
      <c r="T142" s="3">
        <v>1070</v>
      </c>
      <c r="U142" s="3">
        <v>1070</v>
      </c>
      <c r="V142" s="108" t="s">
        <v>1831</v>
      </c>
      <c r="W142" s="3">
        <v>970</v>
      </c>
      <c r="X142" s="3">
        <v>970</v>
      </c>
      <c r="AR142" s="7">
        <f t="shared" si="16"/>
        <v>6184</v>
      </c>
      <c r="AS142" s="7">
        <f t="shared" si="17"/>
        <v>6184</v>
      </c>
      <c r="AT142" s="19">
        <f t="shared" si="18"/>
        <v>1</v>
      </c>
      <c r="AU142" s="19">
        <f t="shared" si="19"/>
        <v>1</v>
      </c>
      <c r="AV142" s="7" t="s">
        <v>2096</v>
      </c>
    </row>
    <row r="143" spans="1:48" ht="15.75" hidden="1" customHeight="1" x14ac:dyDescent="0.25">
      <c r="A143" s="7">
        <v>142</v>
      </c>
      <c r="B143" s="7" t="s">
        <v>263</v>
      </c>
      <c r="C143" s="7" t="s">
        <v>264</v>
      </c>
      <c r="D143" s="7" t="s">
        <v>16</v>
      </c>
      <c r="E143" s="114" t="s">
        <v>265</v>
      </c>
      <c r="F143" s="9">
        <v>1</v>
      </c>
      <c r="G143" s="7" t="s">
        <v>18</v>
      </c>
      <c r="H143" s="7">
        <v>977</v>
      </c>
      <c r="I143" s="7">
        <v>977</v>
      </c>
      <c r="J143" s="60"/>
      <c r="K143" s="16">
        <v>1042</v>
      </c>
      <c r="L143" s="7">
        <v>1042</v>
      </c>
      <c r="M143" s="58" t="s">
        <v>399</v>
      </c>
      <c r="N143" s="7">
        <v>1012</v>
      </c>
      <c r="O143" s="7">
        <v>1012</v>
      </c>
      <c r="P143" s="59"/>
      <c r="Q143" s="7">
        <v>1113</v>
      </c>
      <c r="R143" s="7">
        <v>1113</v>
      </c>
      <c r="S143" s="54" t="s">
        <v>1674</v>
      </c>
      <c r="T143" s="3">
        <v>1070</v>
      </c>
      <c r="U143" s="3">
        <v>1070</v>
      </c>
      <c r="V143" s="108" t="s">
        <v>1832</v>
      </c>
      <c r="W143" s="3">
        <v>970</v>
      </c>
      <c r="X143" s="3">
        <v>970</v>
      </c>
      <c r="AR143" s="7">
        <f t="shared" si="16"/>
        <v>6184</v>
      </c>
      <c r="AS143" s="7">
        <f t="shared" si="17"/>
        <v>6184</v>
      </c>
      <c r="AT143" s="19">
        <f t="shared" si="18"/>
        <v>1</v>
      </c>
      <c r="AU143" s="19">
        <f t="shared" si="19"/>
        <v>1</v>
      </c>
      <c r="AV143" s="7" t="s">
        <v>2096</v>
      </c>
    </row>
    <row r="144" spans="1:48" ht="15.75" hidden="1" customHeight="1" x14ac:dyDescent="0.25">
      <c r="A144" s="7">
        <v>143</v>
      </c>
      <c r="B144" s="7" t="s">
        <v>263</v>
      </c>
      <c r="C144" s="7" t="s">
        <v>264</v>
      </c>
      <c r="D144" s="7" t="s">
        <v>16</v>
      </c>
      <c r="E144" s="114" t="s">
        <v>266</v>
      </c>
      <c r="F144" s="9">
        <v>1</v>
      </c>
      <c r="G144" s="7" t="s">
        <v>18</v>
      </c>
      <c r="H144" s="7">
        <v>80</v>
      </c>
      <c r="I144" s="7">
        <v>80</v>
      </c>
      <c r="J144" s="60"/>
      <c r="K144" s="16">
        <v>45</v>
      </c>
      <c r="L144" s="7">
        <v>45</v>
      </c>
      <c r="M144" s="58" t="s">
        <v>386</v>
      </c>
      <c r="N144" s="7">
        <v>138</v>
      </c>
      <c r="O144" s="7">
        <v>138</v>
      </c>
      <c r="P144" s="59"/>
      <c r="Q144" s="7">
        <v>153</v>
      </c>
      <c r="R144" s="7">
        <v>153</v>
      </c>
      <c r="S144" s="54" t="s">
        <v>1675</v>
      </c>
      <c r="T144" s="28">
        <v>112</v>
      </c>
      <c r="U144" s="3">
        <v>112</v>
      </c>
      <c r="V144" s="108" t="s">
        <v>1833</v>
      </c>
      <c r="W144" s="3">
        <v>112</v>
      </c>
      <c r="X144" s="3">
        <v>112</v>
      </c>
      <c r="AR144" s="7">
        <f t="shared" ref="AR144:AR175" si="20">H144+K144+N144+Q144+T144+W144</f>
        <v>640</v>
      </c>
      <c r="AS144" s="7">
        <f t="shared" ref="AS144:AS175" si="21">I144+L144+O144+R144+U144+X144</f>
        <v>640</v>
      </c>
      <c r="AT144" s="19">
        <f t="shared" si="18"/>
        <v>1</v>
      </c>
      <c r="AU144" s="19">
        <f t="shared" si="19"/>
        <v>1</v>
      </c>
      <c r="AV144" s="7" t="s">
        <v>2096</v>
      </c>
    </row>
    <row r="145" spans="1:48" ht="15.75" hidden="1" customHeight="1" x14ac:dyDescent="0.25">
      <c r="A145" s="7">
        <v>144</v>
      </c>
      <c r="B145" s="7" t="s">
        <v>263</v>
      </c>
      <c r="C145" s="7" t="s">
        <v>267</v>
      </c>
      <c r="D145" s="7" t="s">
        <v>16</v>
      </c>
      <c r="E145" s="114" t="s">
        <v>268</v>
      </c>
      <c r="F145" s="9">
        <v>1</v>
      </c>
      <c r="G145" s="7" t="s">
        <v>18</v>
      </c>
      <c r="H145" s="7">
        <v>120</v>
      </c>
      <c r="I145" s="7">
        <v>120</v>
      </c>
      <c r="J145" s="60"/>
      <c r="K145" s="16">
        <v>120</v>
      </c>
      <c r="L145" s="7">
        <v>120</v>
      </c>
      <c r="M145" s="58"/>
      <c r="P145" s="59"/>
      <c r="Q145" s="7">
        <v>100</v>
      </c>
      <c r="R145" s="7">
        <v>100</v>
      </c>
      <c r="S145" s="47">
        <v>144</v>
      </c>
      <c r="T145" s="28">
        <v>22</v>
      </c>
      <c r="U145" s="3">
        <v>22</v>
      </c>
      <c r="V145" s="108" t="s">
        <v>1834</v>
      </c>
      <c r="W145" s="3">
        <v>100</v>
      </c>
      <c r="X145" s="3">
        <v>100</v>
      </c>
      <c r="AR145" s="7">
        <f t="shared" si="20"/>
        <v>462</v>
      </c>
      <c r="AS145" s="7">
        <f t="shared" si="21"/>
        <v>462</v>
      </c>
      <c r="AT145" s="19">
        <f t="shared" si="18"/>
        <v>1</v>
      </c>
      <c r="AU145" s="19">
        <f t="shared" si="19"/>
        <v>1</v>
      </c>
      <c r="AV145" s="7" t="s">
        <v>2096</v>
      </c>
    </row>
    <row r="146" spans="1:48" ht="15.75" hidden="1" customHeight="1" x14ac:dyDescent="0.25">
      <c r="A146" s="7">
        <v>145</v>
      </c>
      <c r="B146" s="7" t="s">
        <v>263</v>
      </c>
      <c r="C146" s="7" t="s">
        <v>267</v>
      </c>
      <c r="D146" s="7" t="s">
        <v>16</v>
      </c>
      <c r="E146" s="114" t="s">
        <v>269</v>
      </c>
      <c r="F146" s="9">
        <v>1</v>
      </c>
      <c r="G146" s="7" t="s">
        <v>18</v>
      </c>
      <c r="H146" s="7">
        <v>63</v>
      </c>
      <c r="I146" s="7">
        <v>63</v>
      </c>
      <c r="J146" s="60"/>
      <c r="K146" s="16">
        <v>21</v>
      </c>
      <c r="L146" s="7">
        <v>21</v>
      </c>
      <c r="M146" s="58"/>
      <c r="P146" s="59"/>
      <c r="Q146" s="7">
        <v>35</v>
      </c>
      <c r="R146" s="7">
        <v>35</v>
      </c>
      <c r="S146" s="47">
        <v>145</v>
      </c>
      <c r="T146" s="28">
        <v>14</v>
      </c>
      <c r="U146" s="3">
        <v>14</v>
      </c>
      <c r="V146" s="108" t="s">
        <v>1834</v>
      </c>
      <c r="W146" s="3">
        <v>9</v>
      </c>
      <c r="X146" s="3">
        <v>9</v>
      </c>
      <c r="AR146" s="7">
        <f t="shared" si="20"/>
        <v>142</v>
      </c>
      <c r="AS146" s="7">
        <f t="shared" si="21"/>
        <v>142</v>
      </c>
      <c r="AT146" s="19">
        <f t="shared" si="18"/>
        <v>1</v>
      </c>
      <c r="AU146" s="19">
        <f t="shared" si="19"/>
        <v>1</v>
      </c>
      <c r="AV146" s="7" t="s">
        <v>2096</v>
      </c>
    </row>
    <row r="147" spans="1:48" ht="15.75" hidden="1" customHeight="1" x14ac:dyDescent="0.25">
      <c r="A147" s="7">
        <v>146</v>
      </c>
      <c r="B147" s="7" t="s">
        <v>263</v>
      </c>
      <c r="C147" s="7" t="s">
        <v>267</v>
      </c>
      <c r="D147" s="7" t="s">
        <v>16</v>
      </c>
      <c r="E147" s="114" t="s">
        <v>270</v>
      </c>
      <c r="F147" s="9">
        <v>1</v>
      </c>
      <c r="G147" s="7" t="s">
        <v>18</v>
      </c>
      <c r="H147" s="7">
        <v>33</v>
      </c>
      <c r="I147" s="7">
        <v>33</v>
      </c>
      <c r="J147" s="60"/>
      <c r="K147" s="16">
        <v>36</v>
      </c>
      <c r="L147" s="7">
        <v>36</v>
      </c>
      <c r="M147" s="58"/>
      <c r="P147" s="59"/>
      <c r="Q147" s="7">
        <v>26</v>
      </c>
      <c r="R147" s="7">
        <v>26</v>
      </c>
      <c r="S147" s="47">
        <v>146</v>
      </c>
      <c r="T147" s="28">
        <v>34</v>
      </c>
      <c r="U147" s="3">
        <v>34</v>
      </c>
      <c r="V147" s="108" t="s">
        <v>1834</v>
      </c>
      <c r="W147" s="3">
        <v>32</v>
      </c>
      <c r="X147" s="3">
        <v>32</v>
      </c>
      <c r="AR147" s="7">
        <f t="shared" si="20"/>
        <v>161</v>
      </c>
      <c r="AS147" s="7">
        <f t="shared" si="21"/>
        <v>161</v>
      </c>
      <c r="AT147" s="19">
        <f t="shared" si="18"/>
        <v>1</v>
      </c>
      <c r="AU147" s="19">
        <f t="shared" si="19"/>
        <v>1</v>
      </c>
      <c r="AV147" s="7" t="s">
        <v>2096</v>
      </c>
    </row>
    <row r="148" spans="1:48" ht="15.75" hidden="1" customHeight="1" x14ac:dyDescent="0.25">
      <c r="A148" s="7">
        <v>147</v>
      </c>
      <c r="B148" s="7" t="s">
        <v>263</v>
      </c>
      <c r="C148" s="7" t="s">
        <v>267</v>
      </c>
      <c r="D148" s="7" t="s">
        <v>16</v>
      </c>
      <c r="E148" s="114" t="s">
        <v>271</v>
      </c>
      <c r="F148" s="9">
        <v>1</v>
      </c>
      <c r="G148" s="7" t="s">
        <v>18</v>
      </c>
      <c r="H148" s="7">
        <v>745</v>
      </c>
      <c r="I148" s="7">
        <v>684</v>
      </c>
      <c r="J148" s="60"/>
      <c r="K148" s="16">
        <v>745</v>
      </c>
      <c r="L148" s="7">
        <v>677</v>
      </c>
      <c r="M148" s="58"/>
      <c r="P148" s="59"/>
      <c r="Q148" s="7">
        <v>745</v>
      </c>
      <c r="R148" s="7">
        <v>729</v>
      </c>
      <c r="S148" s="47">
        <v>147</v>
      </c>
      <c r="T148" s="28">
        <v>735</v>
      </c>
      <c r="U148" s="3">
        <v>745</v>
      </c>
      <c r="V148" s="108" t="s">
        <v>1834</v>
      </c>
      <c r="W148" s="3">
        <v>738</v>
      </c>
      <c r="X148" s="3">
        <v>745</v>
      </c>
      <c r="AR148" s="7">
        <f t="shared" si="20"/>
        <v>3708</v>
      </c>
      <c r="AS148" s="7">
        <f t="shared" si="21"/>
        <v>3580</v>
      </c>
      <c r="AT148" s="66">
        <f t="shared" si="18"/>
        <v>1.035754189944134</v>
      </c>
      <c r="AU148" s="19">
        <f t="shared" si="19"/>
        <v>1.035754189944134</v>
      </c>
      <c r="AV148" s="7" t="s">
        <v>2096</v>
      </c>
    </row>
    <row r="149" spans="1:48" ht="15.75" hidden="1" customHeight="1" x14ac:dyDescent="0.25">
      <c r="A149" s="7">
        <v>148</v>
      </c>
      <c r="B149" s="7" t="s">
        <v>263</v>
      </c>
      <c r="C149" s="7" t="s">
        <v>272</v>
      </c>
      <c r="D149" s="7" t="s">
        <v>16</v>
      </c>
      <c r="E149" s="114" t="s">
        <v>273</v>
      </c>
      <c r="F149" s="9">
        <v>1</v>
      </c>
      <c r="G149" s="7" t="s">
        <v>18</v>
      </c>
      <c r="H149" s="7">
        <v>31</v>
      </c>
      <c r="I149" s="7">
        <v>31</v>
      </c>
      <c r="J149" s="60"/>
      <c r="K149" s="15">
        <v>40</v>
      </c>
      <c r="L149" s="7">
        <v>40</v>
      </c>
      <c r="M149" s="58" t="s">
        <v>380</v>
      </c>
      <c r="P149" s="59"/>
      <c r="Q149" s="7">
        <v>69</v>
      </c>
      <c r="R149" s="7">
        <v>55</v>
      </c>
      <c r="S149" s="54" t="s">
        <v>1676</v>
      </c>
      <c r="T149" s="28">
        <v>62</v>
      </c>
      <c r="U149" s="3">
        <v>62</v>
      </c>
      <c r="V149" s="108" t="s">
        <v>1835</v>
      </c>
      <c r="W149" s="3">
        <v>58</v>
      </c>
      <c r="X149" s="3">
        <v>58</v>
      </c>
      <c r="AR149" s="7">
        <f t="shared" si="20"/>
        <v>260</v>
      </c>
      <c r="AS149" s="7">
        <f t="shared" si="21"/>
        <v>246</v>
      </c>
      <c r="AT149" s="66">
        <f t="shared" si="18"/>
        <v>1.056910569105691</v>
      </c>
      <c r="AU149" s="19">
        <f t="shared" si="19"/>
        <v>1.056910569105691</v>
      </c>
      <c r="AV149" s="7" t="s">
        <v>2096</v>
      </c>
    </row>
    <row r="150" spans="1:48" ht="15.75" hidden="1" customHeight="1" x14ac:dyDescent="0.25">
      <c r="A150" s="7">
        <v>149</v>
      </c>
      <c r="B150" s="7" t="s">
        <v>263</v>
      </c>
      <c r="C150" s="7" t="s">
        <v>272</v>
      </c>
      <c r="D150" s="7" t="s">
        <v>16</v>
      </c>
      <c r="E150" s="114" t="s">
        <v>274</v>
      </c>
      <c r="F150" s="9">
        <v>1</v>
      </c>
      <c r="G150" s="7" t="s">
        <v>18</v>
      </c>
      <c r="H150" s="7">
        <v>89</v>
      </c>
      <c r="I150" s="7">
        <v>89</v>
      </c>
      <c r="J150" s="60"/>
      <c r="K150" s="15">
        <v>95</v>
      </c>
      <c r="L150" s="7">
        <v>95</v>
      </c>
      <c r="M150" s="58" t="s">
        <v>379</v>
      </c>
      <c r="P150" s="59"/>
      <c r="Q150" s="7">
        <v>12</v>
      </c>
      <c r="R150" s="7">
        <v>5</v>
      </c>
      <c r="S150" s="54" t="s">
        <v>1677</v>
      </c>
      <c r="T150" s="28">
        <v>2</v>
      </c>
      <c r="U150" s="3">
        <v>2</v>
      </c>
      <c r="V150" s="108" t="s">
        <v>1836</v>
      </c>
      <c r="W150" s="3">
        <v>17</v>
      </c>
      <c r="X150" s="3">
        <v>17</v>
      </c>
      <c r="AR150" s="7">
        <f t="shared" si="20"/>
        <v>215</v>
      </c>
      <c r="AS150" s="7">
        <f t="shared" si="21"/>
        <v>208</v>
      </c>
      <c r="AT150" s="66">
        <f t="shared" si="18"/>
        <v>1.0336538461538463</v>
      </c>
      <c r="AU150" s="19">
        <f t="shared" si="19"/>
        <v>1.0336538461538463</v>
      </c>
      <c r="AV150" s="7" t="s">
        <v>2096</v>
      </c>
    </row>
    <row r="151" spans="1:48" ht="15.75" hidden="1" customHeight="1" x14ac:dyDescent="0.25">
      <c r="A151" s="7">
        <v>150</v>
      </c>
      <c r="B151" s="7" t="s">
        <v>263</v>
      </c>
      <c r="C151" s="7" t="s">
        <v>272</v>
      </c>
      <c r="D151" s="7" t="s">
        <v>16</v>
      </c>
      <c r="E151" s="114" t="s">
        <v>275</v>
      </c>
      <c r="F151" s="9">
        <v>1</v>
      </c>
      <c r="G151" s="7" t="s">
        <v>18</v>
      </c>
      <c r="H151" s="7">
        <v>93</v>
      </c>
      <c r="I151" s="7">
        <v>93</v>
      </c>
      <c r="J151" s="60"/>
      <c r="K151" s="15">
        <v>159</v>
      </c>
      <c r="L151" s="7">
        <v>159</v>
      </c>
      <c r="M151" s="58" t="s">
        <v>405</v>
      </c>
      <c r="P151" s="59"/>
      <c r="Q151" s="7">
        <v>76</v>
      </c>
      <c r="R151" s="7">
        <v>30</v>
      </c>
      <c r="S151" s="54" t="s">
        <v>1678</v>
      </c>
      <c r="T151" s="28">
        <v>95</v>
      </c>
      <c r="U151" s="3">
        <v>95</v>
      </c>
      <c r="V151" s="108" t="s">
        <v>1837</v>
      </c>
      <c r="W151" s="3">
        <v>110</v>
      </c>
      <c r="X151" s="3">
        <v>110</v>
      </c>
      <c r="AR151" s="7">
        <f t="shared" si="20"/>
        <v>533</v>
      </c>
      <c r="AS151" s="7">
        <f t="shared" si="21"/>
        <v>487</v>
      </c>
      <c r="AT151" s="66">
        <f t="shared" si="18"/>
        <v>1.0944558521560575</v>
      </c>
      <c r="AU151" s="19">
        <f t="shared" si="19"/>
        <v>1.0944558521560575</v>
      </c>
      <c r="AV151" s="7" t="s">
        <v>2096</v>
      </c>
    </row>
    <row r="152" spans="1:48" ht="15.75" hidden="1" customHeight="1" x14ac:dyDescent="0.25">
      <c r="A152" s="7">
        <v>151</v>
      </c>
      <c r="B152" s="7" t="s">
        <v>263</v>
      </c>
      <c r="C152" s="7" t="s">
        <v>272</v>
      </c>
      <c r="D152" s="7" t="s">
        <v>16</v>
      </c>
      <c r="E152" s="114" t="s">
        <v>276</v>
      </c>
      <c r="F152" s="18">
        <v>25</v>
      </c>
      <c r="G152" s="7" t="s">
        <v>70</v>
      </c>
      <c r="H152" s="11">
        <v>0</v>
      </c>
      <c r="I152" s="11">
        <v>0</v>
      </c>
      <c r="J152" s="57" t="s">
        <v>26</v>
      </c>
      <c r="K152" s="11">
        <v>6</v>
      </c>
      <c r="L152" s="11">
        <v>0</v>
      </c>
      <c r="M152" s="57" t="s">
        <v>1213</v>
      </c>
      <c r="N152" s="11">
        <v>0</v>
      </c>
      <c r="O152" s="11">
        <v>0</v>
      </c>
      <c r="P152" s="57" t="s">
        <v>26</v>
      </c>
      <c r="Q152" s="11">
        <v>0</v>
      </c>
      <c r="R152" s="11">
        <v>0</v>
      </c>
      <c r="S152" s="57" t="s">
        <v>26</v>
      </c>
      <c r="T152" s="103">
        <v>0</v>
      </c>
      <c r="U152" s="11">
        <v>0</v>
      </c>
      <c r="V152" s="57" t="s">
        <v>26</v>
      </c>
      <c r="W152" s="3">
        <v>11</v>
      </c>
      <c r="X152" s="3">
        <v>17</v>
      </c>
      <c r="AR152" s="7">
        <f t="shared" si="20"/>
        <v>17</v>
      </c>
      <c r="AS152" s="7">
        <f t="shared" si="21"/>
        <v>17</v>
      </c>
      <c r="AT152" s="66">
        <f>+AR152/AS152</f>
        <v>1</v>
      </c>
      <c r="AU152" s="19">
        <f>+AR152/F152</f>
        <v>0.68</v>
      </c>
      <c r="AV152" s="7" t="s">
        <v>2096</v>
      </c>
    </row>
    <row r="153" spans="1:48" ht="15.75" hidden="1" customHeight="1" x14ac:dyDescent="0.25">
      <c r="A153" s="7">
        <v>152</v>
      </c>
      <c r="B153" s="7" t="s">
        <v>263</v>
      </c>
      <c r="C153" s="7" t="s">
        <v>277</v>
      </c>
      <c r="D153" s="7" t="s">
        <v>16</v>
      </c>
      <c r="E153" s="114" t="s">
        <v>278</v>
      </c>
      <c r="F153" s="18">
        <v>4</v>
      </c>
      <c r="G153" s="7" t="s">
        <v>279</v>
      </c>
      <c r="H153" s="11">
        <v>0</v>
      </c>
      <c r="I153" s="11">
        <v>0</v>
      </c>
      <c r="J153" s="57" t="s">
        <v>26</v>
      </c>
      <c r="K153" s="11">
        <v>3</v>
      </c>
      <c r="L153" s="11">
        <v>0</v>
      </c>
      <c r="M153" s="57" t="s">
        <v>390</v>
      </c>
      <c r="N153" s="11">
        <v>0</v>
      </c>
      <c r="O153" s="11">
        <v>0</v>
      </c>
      <c r="P153" s="57" t="s">
        <v>26</v>
      </c>
      <c r="Q153" s="7">
        <v>0</v>
      </c>
      <c r="R153" s="11">
        <v>4</v>
      </c>
      <c r="S153" s="54" t="s">
        <v>1679</v>
      </c>
      <c r="T153" s="103">
        <v>0</v>
      </c>
      <c r="U153" s="11">
        <v>0</v>
      </c>
      <c r="V153" s="108" t="s">
        <v>1838</v>
      </c>
      <c r="W153" s="3">
        <v>0</v>
      </c>
      <c r="X153" s="3">
        <v>0</v>
      </c>
      <c r="AR153" s="7">
        <f t="shared" si="20"/>
        <v>3</v>
      </c>
      <c r="AS153" s="7">
        <f t="shared" si="21"/>
        <v>4</v>
      </c>
      <c r="AT153" s="19">
        <f>+AR153/AS153</f>
        <v>0.75</v>
      </c>
      <c r="AU153" s="19">
        <f>+AR153/F153</f>
        <v>0.75</v>
      </c>
      <c r="AV153" s="7" t="s">
        <v>2097</v>
      </c>
    </row>
    <row r="154" spans="1:48" ht="15.75" hidden="1" customHeight="1" x14ac:dyDescent="0.25">
      <c r="A154" s="7">
        <v>153</v>
      </c>
      <c r="B154" s="7" t="s">
        <v>263</v>
      </c>
      <c r="C154" s="7" t="s">
        <v>277</v>
      </c>
      <c r="D154" s="7" t="s">
        <v>16</v>
      </c>
      <c r="E154" s="114" t="s">
        <v>280</v>
      </c>
      <c r="F154" s="9">
        <v>1</v>
      </c>
      <c r="G154" s="7" t="s">
        <v>18</v>
      </c>
      <c r="H154" s="7">
        <v>142</v>
      </c>
      <c r="I154" s="7">
        <v>142</v>
      </c>
      <c r="J154" s="60"/>
      <c r="K154" s="16">
        <v>140</v>
      </c>
      <c r="L154" s="7">
        <v>140</v>
      </c>
      <c r="M154" s="58"/>
      <c r="N154" s="7">
        <v>149</v>
      </c>
      <c r="O154" s="7">
        <v>149</v>
      </c>
      <c r="P154" s="59"/>
      <c r="Q154" s="7">
        <v>144</v>
      </c>
      <c r="R154" s="7">
        <v>144</v>
      </c>
      <c r="S154" s="54" t="s">
        <v>1679</v>
      </c>
      <c r="T154" s="3">
        <v>138</v>
      </c>
      <c r="U154" s="3">
        <v>138</v>
      </c>
      <c r="V154" s="108" t="s">
        <v>1839</v>
      </c>
      <c r="W154" s="3">
        <v>157</v>
      </c>
      <c r="X154" s="3">
        <v>157</v>
      </c>
      <c r="AR154" s="7">
        <f t="shared" si="20"/>
        <v>870</v>
      </c>
      <c r="AS154" s="7">
        <f t="shared" si="21"/>
        <v>870</v>
      </c>
      <c r="AT154" s="19">
        <f>AR154/AS154</f>
        <v>1</v>
      </c>
      <c r="AU154" s="19">
        <f>+AT154/F154</f>
        <v>1</v>
      </c>
      <c r="AV154" s="7" t="s">
        <v>2096</v>
      </c>
    </row>
    <row r="155" spans="1:48" ht="15.75" hidden="1" customHeight="1" x14ac:dyDescent="0.25">
      <c r="A155" s="7">
        <v>154</v>
      </c>
      <c r="B155" s="7" t="s">
        <v>263</v>
      </c>
      <c r="C155" s="7" t="s">
        <v>277</v>
      </c>
      <c r="D155" s="7" t="s">
        <v>16</v>
      </c>
      <c r="E155" s="114" t="s">
        <v>281</v>
      </c>
      <c r="F155" s="9">
        <v>1</v>
      </c>
      <c r="G155" s="7" t="s">
        <v>18</v>
      </c>
      <c r="H155" s="7">
        <v>326</v>
      </c>
      <c r="I155" s="7">
        <v>326</v>
      </c>
      <c r="J155" s="60"/>
      <c r="K155" s="16">
        <v>255</v>
      </c>
      <c r="L155" s="7">
        <v>255</v>
      </c>
      <c r="M155" s="58"/>
      <c r="N155" s="7">
        <v>340</v>
      </c>
      <c r="O155" s="7">
        <v>340</v>
      </c>
      <c r="P155" s="59"/>
      <c r="Q155" s="7">
        <v>278</v>
      </c>
      <c r="R155" s="7">
        <v>278</v>
      </c>
      <c r="S155" s="54" t="s">
        <v>1679</v>
      </c>
      <c r="T155" s="3">
        <v>316</v>
      </c>
      <c r="U155" s="3">
        <v>316</v>
      </c>
      <c r="V155" s="108" t="s">
        <v>1840</v>
      </c>
      <c r="W155" s="3">
        <v>347</v>
      </c>
      <c r="X155" s="3">
        <v>347</v>
      </c>
      <c r="AR155" s="7">
        <f t="shared" si="20"/>
        <v>1862</v>
      </c>
      <c r="AS155" s="7">
        <f t="shared" si="21"/>
        <v>1862</v>
      </c>
      <c r="AT155" s="19">
        <f>AR155/AS155</f>
        <v>1</v>
      </c>
      <c r="AU155" s="19">
        <f>+AT155/F155</f>
        <v>1</v>
      </c>
      <c r="AV155" s="7" t="s">
        <v>2096</v>
      </c>
    </row>
    <row r="156" spans="1:48" ht="15.75" hidden="1" customHeight="1" x14ac:dyDescent="0.25">
      <c r="A156" s="7">
        <v>155</v>
      </c>
      <c r="B156" s="7" t="s">
        <v>263</v>
      </c>
      <c r="C156" s="7" t="s">
        <v>277</v>
      </c>
      <c r="D156" s="7" t="s">
        <v>16</v>
      </c>
      <c r="E156" s="114" t="s">
        <v>282</v>
      </c>
      <c r="F156" s="9">
        <v>1</v>
      </c>
      <c r="G156" s="7" t="s">
        <v>18</v>
      </c>
      <c r="H156" s="7">
        <v>572</v>
      </c>
      <c r="I156" s="7">
        <v>572</v>
      </c>
      <c r="J156" s="60"/>
      <c r="K156" s="16">
        <v>450</v>
      </c>
      <c r="L156" s="7">
        <v>450</v>
      </c>
      <c r="M156" s="58"/>
      <c r="N156" s="7">
        <v>367</v>
      </c>
      <c r="O156" s="7">
        <v>367</v>
      </c>
      <c r="P156" s="59"/>
      <c r="Q156" s="7">
        <v>398</v>
      </c>
      <c r="R156" s="7">
        <v>398</v>
      </c>
      <c r="S156" s="54" t="s">
        <v>1679</v>
      </c>
      <c r="T156" s="28">
        <v>230</v>
      </c>
      <c r="U156" s="3">
        <v>230</v>
      </c>
      <c r="V156" s="108" t="s">
        <v>1841</v>
      </c>
      <c r="W156" s="3">
        <v>239</v>
      </c>
      <c r="X156" s="3">
        <v>239</v>
      </c>
      <c r="AR156" s="7">
        <f t="shared" si="20"/>
        <v>2256</v>
      </c>
      <c r="AS156" s="7">
        <f t="shared" si="21"/>
        <v>2256</v>
      </c>
      <c r="AT156" s="19">
        <f>AR156/AS156</f>
        <v>1</v>
      </c>
      <c r="AU156" s="19">
        <f>+AT156/F156</f>
        <v>1</v>
      </c>
      <c r="AV156" s="7" t="s">
        <v>2096</v>
      </c>
    </row>
    <row r="157" spans="1:48" ht="15.75" hidden="1" customHeight="1" x14ac:dyDescent="0.25">
      <c r="A157" s="7">
        <v>156</v>
      </c>
      <c r="B157" s="7" t="s">
        <v>263</v>
      </c>
      <c r="C157" s="7" t="s">
        <v>283</v>
      </c>
      <c r="D157" s="7" t="s">
        <v>16</v>
      </c>
      <c r="E157" s="114" t="s">
        <v>284</v>
      </c>
      <c r="F157" s="9">
        <v>1</v>
      </c>
      <c r="G157" s="7" t="s">
        <v>18</v>
      </c>
      <c r="H157" s="7">
        <v>20</v>
      </c>
      <c r="I157" s="7">
        <v>20</v>
      </c>
      <c r="J157" s="60"/>
      <c r="K157" s="15">
        <v>20</v>
      </c>
      <c r="L157" s="7">
        <v>20</v>
      </c>
      <c r="M157" s="58"/>
      <c r="P157" s="59"/>
      <c r="Q157" s="7">
        <v>82</v>
      </c>
      <c r="R157" s="7">
        <v>70</v>
      </c>
      <c r="S157" s="48" t="s">
        <v>1680</v>
      </c>
      <c r="T157" s="28">
        <v>22</v>
      </c>
      <c r="U157" s="3">
        <v>20</v>
      </c>
      <c r="V157" s="134"/>
      <c r="AR157" s="7">
        <f t="shared" si="20"/>
        <v>144</v>
      </c>
      <c r="AS157" s="7">
        <f t="shared" si="21"/>
        <v>130</v>
      </c>
      <c r="AT157" s="66">
        <f>AR157/AS157</f>
        <v>1.1076923076923078</v>
      </c>
      <c r="AU157" s="19">
        <f>+AT157/F157</f>
        <v>1.1076923076923078</v>
      </c>
      <c r="AV157" s="7" t="s">
        <v>2096</v>
      </c>
    </row>
    <row r="158" spans="1:48" ht="15.75" hidden="1" customHeight="1" x14ac:dyDescent="0.25">
      <c r="A158" s="7">
        <v>157</v>
      </c>
      <c r="B158" s="7" t="s">
        <v>263</v>
      </c>
      <c r="C158" s="7" t="s">
        <v>283</v>
      </c>
      <c r="D158" s="7" t="s">
        <v>16</v>
      </c>
      <c r="E158" s="114" t="s">
        <v>285</v>
      </c>
      <c r="F158" s="7">
        <v>12</v>
      </c>
      <c r="G158" s="7" t="s">
        <v>113</v>
      </c>
      <c r="H158" s="7">
        <v>1</v>
      </c>
      <c r="I158" s="11">
        <v>1</v>
      </c>
      <c r="J158" s="60"/>
      <c r="K158" s="15">
        <v>1</v>
      </c>
      <c r="L158" s="11">
        <v>1</v>
      </c>
      <c r="M158" s="58" t="s">
        <v>406</v>
      </c>
      <c r="N158" s="7">
        <v>1</v>
      </c>
      <c r="O158" s="11">
        <v>1</v>
      </c>
      <c r="P158" s="59"/>
      <c r="Q158" s="7">
        <v>1</v>
      </c>
      <c r="R158" s="7">
        <v>1</v>
      </c>
      <c r="S158" s="54" t="s">
        <v>1681</v>
      </c>
      <c r="T158" s="28">
        <v>1</v>
      </c>
      <c r="U158" s="3">
        <v>1</v>
      </c>
      <c r="V158" s="134"/>
      <c r="W158" s="3">
        <v>1</v>
      </c>
      <c r="X158" s="3">
        <v>1</v>
      </c>
      <c r="AR158" s="7">
        <f t="shared" si="20"/>
        <v>6</v>
      </c>
      <c r="AS158" s="7">
        <f t="shared" si="21"/>
        <v>6</v>
      </c>
      <c r="AT158" s="19">
        <f>+AR158/AS158</f>
        <v>1</v>
      </c>
      <c r="AU158" s="19">
        <f>+AR158/F158</f>
        <v>0.5</v>
      </c>
      <c r="AV158" s="7" t="s">
        <v>2096</v>
      </c>
    </row>
    <row r="159" spans="1:48" ht="15.75" hidden="1" customHeight="1" x14ac:dyDescent="0.25">
      <c r="A159" s="7">
        <v>158</v>
      </c>
      <c r="B159" s="7" t="s">
        <v>263</v>
      </c>
      <c r="C159" s="7" t="s">
        <v>283</v>
      </c>
      <c r="D159" s="7" t="s">
        <v>16</v>
      </c>
      <c r="E159" s="114" t="s">
        <v>286</v>
      </c>
      <c r="F159" s="7">
        <v>12</v>
      </c>
      <c r="G159" s="7" t="s">
        <v>79</v>
      </c>
      <c r="H159" s="7">
        <v>1</v>
      </c>
      <c r="I159" s="11">
        <v>1</v>
      </c>
      <c r="J159" s="60"/>
      <c r="K159" s="15">
        <v>1</v>
      </c>
      <c r="L159" s="11">
        <v>1</v>
      </c>
      <c r="M159" s="58" t="s">
        <v>396</v>
      </c>
      <c r="N159" s="7">
        <v>1</v>
      </c>
      <c r="O159" s="11">
        <v>1</v>
      </c>
      <c r="P159" s="59"/>
      <c r="Q159" s="7">
        <v>1</v>
      </c>
      <c r="R159" s="7">
        <v>1</v>
      </c>
      <c r="S159" s="54" t="s">
        <v>1682</v>
      </c>
      <c r="T159" s="28">
        <v>1</v>
      </c>
      <c r="U159" s="3">
        <v>1</v>
      </c>
      <c r="V159" s="134"/>
      <c r="W159" s="3">
        <v>1</v>
      </c>
      <c r="X159" s="3">
        <v>1</v>
      </c>
      <c r="AR159" s="7">
        <f t="shared" si="20"/>
        <v>6</v>
      </c>
      <c r="AS159" s="7">
        <f t="shared" si="21"/>
        <v>6</v>
      </c>
      <c r="AT159" s="19">
        <f>+AR159/AS159</f>
        <v>1</v>
      </c>
      <c r="AU159" s="19">
        <f>+AR159/F159</f>
        <v>0.5</v>
      </c>
      <c r="AV159" s="7" t="s">
        <v>2096</v>
      </c>
    </row>
    <row r="160" spans="1:48" ht="15.75" hidden="1" customHeight="1" x14ac:dyDescent="0.25">
      <c r="A160" s="7">
        <v>159</v>
      </c>
      <c r="B160" s="7" t="s">
        <v>263</v>
      </c>
      <c r="C160" s="7" t="s">
        <v>283</v>
      </c>
      <c r="D160" s="7" t="s">
        <v>16</v>
      </c>
      <c r="E160" s="114" t="s">
        <v>287</v>
      </c>
      <c r="F160" s="9">
        <v>1</v>
      </c>
      <c r="G160" s="7" t="s">
        <v>18</v>
      </c>
      <c r="H160" s="7">
        <v>7</v>
      </c>
      <c r="I160" s="7">
        <v>7</v>
      </c>
      <c r="J160" s="60"/>
      <c r="K160" s="15">
        <v>13</v>
      </c>
      <c r="L160" s="7">
        <v>13</v>
      </c>
      <c r="M160" s="58" t="s">
        <v>387</v>
      </c>
      <c r="N160" s="7">
        <v>12</v>
      </c>
      <c r="O160" s="7">
        <v>12</v>
      </c>
      <c r="P160" s="59"/>
      <c r="Q160" s="7">
        <v>3</v>
      </c>
      <c r="R160" s="7">
        <v>3</v>
      </c>
      <c r="S160" s="54" t="s">
        <v>1683</v>
      </c>
      <c r="T160" s="28">
        <v>3</v>
      </c>
      <c r="U160" s="3">
        <v>3</v>
      </c>
      <c r="V160" s="134"/>
      <c r="AR160" s="7">
        <f t="shared" si="20"/>
        <v>38</v>
      </c>
      <c r="AS160" s="7">
        <f t="shared" si="21"/>
        <v>38</v>
      </c>
      <c r="AT160" s="19">
        <f>AR160/AS160</f>
        <v>1</v>
      </c>
      <c r="AU160" s="19">
        <f>+AT160/F160</f>
        <v>1</v>
      </c>
      <c r="AV160" s="7" t="s">
        <v>2096</v>
      </c>
    </row>
    <row r="161" spans="1:48" ht="15.75" hidden="1" customHeight="1" x14ac:dyDescent="0.25">
      <c r="A161" s="7">
        <v>160</v>
      </c>
      <c r="B161" s="7" t="s">
        <v>263</v>
      </c>
      <c r="C161" s="7" t="s">
        <v>283</v>
      </c>
      <c r="D161" s="7" t="s">
        <v>16</v>
      </c>
      <c r="E161" s="114" t="s">
        <v>288</v>
      </c>
      <c r="F161" s="9">
        <v>1</v>
      </c>
      <c r="G161" s="7" t="s">
        <v>18</v>
      </c>
      <c r="H161" s="7">
        <v>0</v>
      </c>
      <c r="I161" s="7">
        <v>0</v>
      </c>
      <c r="J161" s="60"/>
      <c r="K161" s="15">
        <v>1</v>
      </c>
      <c r="L161" s="7">
        <v>1</v>
      </c>
      <c r="M161" s="58" t="s">
        <v>388</v>
      </c>
      <c r="N161" s="7">
        <v>0</v>
      </c>
      <c r="O161" s="7">
        <v>0</v>
      </c>
      <c r="P161" s="59"/>
      <c r="Q161" s="7">
        <v>2</v>
      </c>
      <c r="R161" s="7">
        <v>2</v>
      </c>
      <c r="S161" s="49" t="s">
        <v>1684</v>
      </c>
      <c r="T161" s="28">
        <v>0</v>
      </c>
      <c r="U161" s="3">
        <v>0</v>
      </c>
      <c r="V161" s="134"/>
      <c r="W161" s="3">
        <v>5</v>
      </c>
      <c r="X161" s="3">
        <v>5</v>
      </c>
      <c r="AR161" s="7">
        <f t="shared" si="20"/>
        <v>8</v>
      </c>
      <c r="AS161" s="7">
        <f t="shared" si="21"/>
        <v>8</v>
      </c>
      <c r="AT161" s="19">
        <f>AR161/AS161</f>
        <v>1</v>
      </c>
      <c r="AU161" s="19">
        <f>+AT161/F161</f>
        <v>1</v>
      </c>
      <c r="AV161" s="7" t="s">
        <v>2096</v>
      </c>
    </row>
    <row r="162" spans="1:48" ht="15.75" hidden="1" customHeight="1" x14ac:dyDescent="0.25">
      <c r="A162" s="7">
        <v>161</v>
      </c>
      <c r="B162" s="7" t="s">
        <v>263</v>
      </c>
      <c r="C162" s="7" t="s">
        <v>283</v>
      </c>
      <c r="D162" s="7" t="s">
        <v>16</v>
      </c>
      <c r="E162" s="114" t="s">
        <v>289</v>
      </c>
      <c r="F162" s="9">
        <v>1</v>
      </c>
      <c r="G162" s="7" t="s">
        <v>18</v>
      </c>
      <c r="H162" s="7">
        <v>0</v>
      </c>
      <c r="I162" s="7">
        <v>0</v>
      </c>
      <c r="J162" s="60"/>
      <c r="K162" s="7">
        <v>76</v>
      </c>
      <c r="L162" s="7">
        <v>76</v>
      </c>
      <c r="M162" s="58" t="s">
        <v>361</v>
      </c>
      <c r="N162" s="7">
        <v>80</v>
      </c>
      <c r="O162" s="7">
        <v>80</v>
      </c>
      <c r="P162" s="59"/>
      <c r="Q162" s="7">
        <v>2</v>
      </c>
      <c r="R162" s="7">
        <v>2</v>
      </c>
      <c r="S162" s="49" t="s">
        <v>1685</v>
      </c>
      <c r="T162" s="28">
        <v>73</v>
      </c>
      <c r="U162" s="3">
        <v>73</v>
      </c>
      <c r="V162" s="134"/>
      <c r="AR162" s="7">
        <f t="shared" si="20"/>
        <v>231</v>
      </c>
      <c r="AS162" s="7">
        <f t="shared" si="21"/>
        <v>231</v>
      </c>
      <c r="AT162" s="19">
        <f>AR162/AS162</f>
        <v>1</v>
      </c>
      <c r="AU162" s="19">
        <f>+AT162/F162</f>
        <v>1</v>
      </c>
      <c r="AV162" s="7" t="s">
        <v>2096</v>
      </c>
    </row>
    <row r="163" spans="1:48" ht="15.75" hidden="1" customHeight="1" x14ac:dyDescent="0.25">
      <c r="A163" s="7">
        <v>162</v>
      </c>
      <c r="B163" s="7" t="s">
        <v>263</v>
      </c>
      <c r="C163" s="7" t="s">
        <v>290</v>
      </c>
      <c r="D163" s="7" t="s">
        <v>16</v>
      </c>
      <c r="E163" s="114" t="s">
        <v>291</v>
      </c>
      <c r="F163" s="7">
        <v>60</v>
      </c>
      <c r="G163" s="7" t="s">
        <v>117</v>
      </c>
      <c r="H163" s="12">
        <v>11</v>
      </c>
      <c r="I163" s="11">
        <v>5</v>
      </c>
      <c r="J163" s="60"/>
      <c r="K163" s="7">
        <v>4</v>
      </c>
      <c r="L163" s="11">
        <v>5</v>
      </c>
      <c r="M163" s="58" t="s">
        <v>397</v>
      </c>
      <c r="N163" s="7">
        <v>5</v>
      </c>
      <c r="O163" s="11">
        <v>5</v>
      </c>
      <c r="P163" s="59"/>
      <c r="Q163" s="7">
        <v>3</v>
      </c>
      <c r="R163" s="11">
        <v>5</v>
      </c>
      <c r="S163" s="48"/>
      <c r="T163" s="28">
        <v>5</v>
      </c>
      <c r="U163" s="11">
        <v>5</v>
      </c>
      <c r="V163" s="134"/>
      <c r="W163" s="3">
        <v>4</v>
      </c>
      <c r="X163" s="3">
        <v>4</v>
      </c>
      <c r="AR163" s="7">
        <f t="shared" si="20"/>
        <v>32</v>
      </c>
      <c r="AS163" s="7">
        <f t="shared" si="21"/>
        <v>29</v>
      </c>
      <c r="AT163" s="66">
        <f t="shared" ref="AT163:AT168" si="22">+AR163/AS163</f>
        <v>1.103448275862069</v>
      </c>
      <c r="AU163" s="19">
        <f t="shared" ref="AU163:AU168" si="23">+AR163/F163</f>
        <v>0.53333333333333333</v>
      </c>
      <c r="AV163" s="7" t="s">
        <v>2096</v>
      </c>
    </row>
    <row r="164" spans="1:48" ht="15.75" hidden="1" customHeight="1" x14ac:dyDescent="0.25">
      <c r="A164" s="7">
        <v>164</v>
      </c>
      <c r="B164" s="7" t="s">
        <v>263</v>
      </c>
      <c r="C164" s="7" t="s">
        <v>292</v>
      </c>
      <c r="D164" s="7" t="s">
        <v>16</v>
      </c>
      <c r="E164" s="62" t="s">
        <v>2002</v>
      </c>
      <c r="F164" s="7">
        <v>75</v>
      </c>
      <c r="G164" s="7" t="s">
        <v>293</v>
      </c>
      <c r="H164" s="7">
        <v>0</v>
      </c>
      <c r="I164" s="11">
        <v>6</v>
      </c>
      <c r="J164" s="60"/>
      <c r="K164" s="7">
        <v>0</v>
      </c>
      <c r="L164" s="11">
        <v>7</v>
      </c>
      <c r="M164" s="58"/>
      <c r="N164" s="7">
        <v>0</v>
      </c>
      <c r="O164" s="11">
        <v>7</v>
      </c>
      <c r="P164" s="59"/>
      <c r="Q164" s="7">
        <v>0</v>
      </c>
      <c r="R164" s="7">
        <v>0</v>
      </c>
      <c r="S164" s="48"/>
      <c r="T164" s="28">
        <v>8</v>
      </c>
      <c r="U164" s="3">
        <v>5</v>
      </c>
      <c r="V164" s="108" t="s">
        <v>1842</v>
      </c>
      <c r="W164" s="3">
        <v>8</v>
      </c>
      <c r="X164" s="3">
        <v>8</v>
      </c>
      <c r="AR164" s="7">
        <f t="shared" si="20"/>
        <v>16</v>
      </c>
      <c r="AS164" s="7">
        <f t="shared" si="21"/>
        <v>33</v>
      </c>
      <c r="AT164" s="19">
        <f t="shared" si="22"/>
        <v>0.48484848484848486</v>
      </c>
      <c r="AU164" s="19">
        <f t="shared" si="23"/>
        <v>0.21333333333333335</v>
      </c>
      <c r="AV164" s="7" t="s">
        <v>2098</v>
      </c>
    </row>
    <row r="165" spans="1:48" ht="15.75" hidden="1" customHeight="1" x14ac:dyDescent="0.25">
      <c r="A165" s="7">
        <v>168</v>
      </c>
      <c r="B165" s="7" t="s">
        <v>263</v>
      </c>
      <c r="C165" s="7" t="s">
        <v>292</v>
      </c>
      <c r="D165" s="7" t="s">
        <v>16</v>
      </c>
      <c r="E165" s="114" t="s">
        <v>294</v>
      </c>
      <c r="F165" s="7">
        <v>10</v>
      </c>
      <c r="G165" s="7" t="s">
        <v>293</v>
      </c>
      <c r="H165" s="7">
        <v>1</v>
      </c>
      <c r="I165" s="11">
        <v>1</v>
      </c>
      <c r="J165" s="60"/>
      <c r="K165" s="7">
        <v>1</v>
      </c>
      <c r="L165" s="11">
        <v>1</v>
      </c>
      <c r="M165" s="58" t="s">
        <v>398</v>
      </c>
      <c r="N165" s="7">
        <v>3</v>
      </c>
      <c r="O165" s="11">
        <v>1</v>
      </c>
      <c r="P165" s="59"/>
      <c r="Q165" s="7">
        <v>3</v>
      </c>
      <c r="R165" s="7">
        <v>1</v>
      </c>
      <c r="S165" s="48"/>
      <c r="T165" s="28">
        <v>0</v>
      </c>
      <c r="U165" s="3">
        <v>1</v>
      </c>
      <c r="V165" s="134"/>
      <c r="W165" s="3">
        <v>1</v>
      </c>
      <c r="X165" s="3">
        <v>1</v>
      </c>
      <c r="AR165" s="7">
        <f t="shared" si="20"/>
        <v>9</v>
      </c>
      <c r="AS165" s="7">
        <f t="shared" si="21"/>
        <v>6</v>
      </c>
      <c r="AT165" s="66">
        <f t="shared" si="22"/>
        <v>1.5</v>
      </c>
      <c r="AU165" s="19">
        <f t="shared" si="23"/>
        <v>0.9</v>
      </c>
      <c r="AV165" s="7" t="s">
        <v>2096</v>
      </c>
    </row>
    <row r="166" spans="1:48" ht="15.75" hidden="1" customHeight="1" x14ac:dyDescent="0.25">
      <c r="A166" s="7">
        <v>169</v>
      </c>
      <c r="B166" s="7" t="s">
        <v>263</v>
      </c>
      <c r="C166" s="7" t="s">
        <v>292</v>
      </c>
      <c r="D166" s="7" t="s">
        <v>16</v>
      </c>
      <c r="E166" s="47" t="s">
        <v>295</v>
      </c>
      <c r="F166" s="7">
        <v>10</v>
      </c>
      <c r="G166" s="7" t="s">
        <v>293</v>
      </c>
      <c r="H166" s="11">
        <v>0</v>
      </c>
      <c r="I166" s="11">
        <v>0</v>
      </c>
      <c r="J166" s="57" t="s">
        <v>26</v>
      </c>
      <c r="K166" s="7">
        <v>2</v>
      </c>
      <c r="L166" s="11">
        <v>1</v>
      </c>
      <c r="M166" s="58" t="s">
        <v>395</v>
      </c>
      <c r="N166" s="7">
        <v>2</v>
      </c>
      <c r="O166" s="11">
        <v>1</v>
      </c>
      <c r="P166" s="59"/>
      <c r="Q166" s="7">
        <v>1</v>
      </c>
      <c r="R166" s="7">
        <v>1</v>
      </c>
      <c r="S166" s="48"/>
      <c r="T166" s="28">
        <v>2</v>
      </c>
      <c r="U166" s="3">
        <v>1</v>
      </c>
      <c r="V166" s="108" t="s">
        <v>1843</v>
      </c>
      <c r="W166" s="3">
        <v>0</v>
      </c>
      <c r="X166" s="3">
        <v>0</v>
      </c>
      <c r="AR166" s="7">
        <f t="shared" si="20"/>
        <v>7</v>
      </c>
      <c r="AS166" s="7">
        <f t="shared" si="21"/>
        <v>4</v>
      </c>
      <c r="AT166" s="66">
        <f t="shared" si="22"/>
        <v>1.75</v>
      </c>
      <c r="AU166" s="19">
        <f t="shared" si="23"/>
        <v>0.7</v>
      </c>
      <c r="AV166" s="7" t="s">
        <v>2096</v>
      </c>
    </row>
    <row r="167" spans="1:48" ht="15.75" hidden="1" customHeight="1" x14ac:dyDescent="0.25">
      <c r="A167" s="7">
        <v>170</v>
      </c>
      <c r="B167" s="7" t="s">
        <v>263</v>
      </c>
      <c r="C167" s="7" t="s">
        <v>292</v>
      </c>
      <c r="D167" s="7" t="s">
        <v>16</v>
      </c>
      <c r="E167" s="47" t="s">
        <v>296</v>
      </c>
      <c r="F167" s="7">
        <v>30</v>
      </c>
      <c r="G167" s="7" t="s">
        <v>297</v>
      </c>
      <c r="H167" s="12">
        <v>3</v>
      </c>
      <c r="I167" s="11">
        <v>1</v>
      </c>
      <c r="J167" s="60"/>
      <c r="K167" s="7">
        <v>3</v>
      </c>
      <c r="L167" s="11">
        <v>2</v>
      </c>
      <c r="M167" s="58" t="s">
        <v>401</v>
      </c>
      <c r="N167" s="7">
        <v>4</v>
      </c>
      <c r="O167" s="11">
        <v>3</v>
      </c>
      <c r="P167" s="59"/>
      <c r="Q167" s="7">
        <v>1</v>
      </c>
      <c r="R167" s="7">
        <v>4</v>
      </c>
      <c r="S167" s="48"/>
      <c r="T167" s="28">
        <v>5</v>
      </c>
      <c r="U167" s="3">
        <v>2</v>
      </c>
      <c r="V167" s="108" t="s">
        <v>1844</v>
      </c>
      <c r="W167" s="3">
        <v>5</v>
      </c>
      <c r="X167" s="3">
        <v>5</v>
      </c>
      <c r="AR167" s="7">
        <f t="shared" si="20"/>
        <v>21</v>
      </c>
      <c r="AS167" s="7">
        <f t="shared" si="21"/>
        <v>17</v>
      </c>
      <c r="AT167" s="66">
        <f t="shared" si="22"/>
        <v>1.2352941176470589</v>
      </c>
      <c r="AU167" s="19">
        <f t="shared" si="23"/>
        <v>0.7</v>
      </c>
      <c r="AV167" s="7" t="s">
        <v>2096</v>
      </c>
    </row>
    <row r="168" spans="1:48" ht="15.75" hidden="1" customHeight="1" x14ac:dyDescent="0.25">
      <c r="A168" s="7">
        <v>174</v>
      </c>
      <c r="B168" s="7" t="s">
        <v>263</v>
      </c>
      <c r="C168" s="7" t="s">
        <v>292</v>
      </c>
      <c r="D168" s="7" t="s">
        <v>16</v>
      </c>
      <c r="E168" s="47" t="s">
        <v>299</v>
      </c>
      <c r="F168" s="7">
        <v>1</v>
      </c>
      <c r="G168" s="7" t="s">
        <v>298</v>
      </c>
      <c r="H168" s="11">
        <v>0</v>
      </c>
      <c r="I168" s="11">
        <v>0</v>
      </c>
      <c r="J168" s="57" t="s">
        <v>26</v>
      </c>
      <c r="K168" s="11">
        <v>0</v>
      </c>
      <c r="L168" s="11">
        <v>0</v>
      </c>
      <c r="M168" s="51" t="s">
        <v>26</v>
      </c>
      <c r="N168" s="11">
        <v>0</v>
      </c>
      <c r="O168" s="11">
        <v>0</v>
      </c>
      <c r="P168" s="57" t="s">
        <v>26</v>
      </c>
      <c r="Q168" s="7">
        <v>0</v>
      </c>
      <c r="R168" s="7">
        <v>0</v>
      </c>
      <c r="S168" s="48"/>
      <c r="T168" s="28">
        <v>0</v>
      </c>
      <c r="U168" s="3">
        <v>0</v>
      </c>
      <c r="V168" s="134"/>
      <c r="W168" s="3">
        <v>0</v>
      </c>
      <c r="X168" s="3">
        <v>0</v>
      </c>
      <c r="AR168" s="7">
        <f t="shared" si="20"/>
        <v>0</v>
      </c>
      <c r="AS168" s="7">
        <f t="shared" si="21"/>
        <v>0</v>
      </c>
      <c r="AT168" s="19" t="e">
        <f t="shared" si="22"/>
        <v>#DIV/0!</v>
      </c>
      <c r="AU168" s="19">
        <f t="shared" si="23"/>
        <v>0</v>
      </c>
      <c r="AV168" s="7" t="s">
        <v>2094</v>
      </c>
    </row>
    <row r="169" spans="1:48" ht="15.75" hidden="1" customHeight="1" x14ac:dyDescent="0.25">
      <c r="A169" s="7">
        <v>180</v>
      </c>
      <c r="B169" s="7" t="s">
        <v>263</v>
      </c>
      <c r="C169" s="7" t="s">
        <v>292</v>
      </c>
      <c r="D169" s="7" t="s">
        <v>16</v>
      </c>
      <c r="E169" s="114" t="s">
        <v>300</v>
      </c>
      <c r="F169" s="9">
        <v>1</v>
      </c>
      <c r="G169" s="7" t="s">
        <v>18</v>
      </c>
      <c r="H169" s="7">
        <v>21</v>
      </c>
      <c r="I169" s="7">
        <v>21</v>
      </c>
      <c r="J169" s="60"/>
      <c r="K169" s="7">
        <v>27</v>
      </c>
      <c r="L169" s="7">
        <v>27</v>
      </c>
      <c r="M169" s="58" t="s">
        <v>389</v>
      </c>
      <c r="N169" s="7">
        <v>34</v>
      </c>
      <c r="O169" s="7">
        <v>34</v>
      </c>
      <c r="P169" s="59"/>
      <c r="Q169" s="7">
        <v>18</v>
      </c>
      <c r="R169" s="7">
        <v>18</v>
      </c>
      <c r="S169" s="48"/>
      <c r="T169" s="28">
        <v>64</v>
      </c>
      <c r="U169" s="3">
        <v>64</v>
      </c>
      <c r="V169" s="108" t="s">
        <v>1845</v>
      </c>
      <c r="W169" s="3">
        <v>72</v>
      </c>
      <c r="X169" s="3">
        <v>72</v>
      </c>
      <c r="AR169" s="7">
        <f t="shared" si="20"/>
        <v>236</v>
      </c>
      <c r="AS169" s="7">
        <f t="shared" si="21"/>
        <v>236</v>
      </c>
      <c r="AT169" s="19">
        <f t="shared" ref="AT169:AT184" si="24">AR169/AS169</f>
        <v>1</v>
      </c>
      <c r="AU169" s="19">
        <f t="shared" ref="AU169:AU184" si="25">+AT169/F169</f>
        <v>1</v>
      </c>
      <c r="AV169" s="7" t="s">
        <v>2096</v>
      </c>
    </row>
    <row r="170" spans="1:48" ht="15.75" hidden="1" customHeight="1" x14ac:dyDescent="0.25">
      <c r="A170" s="7">
        <v>182</v>
      </c>
      <c r="B170" s="7" t="s">
        <v>263</v>
      </c>
      <c r="C170" s="7" t="s">
        <v>292</v>
      </c>
      <c r="D170" s="7" t="s">
        <v>16</v>
      </c>
      <c r="E170" s="67" t="s">
        <v>2003</v>
      </c>
      <c r="F170" s="9">
        <v>1</v>
      </c>
      <c r="G170" s="7" t="s">
        <v>18</v>
      </c>
      <c r="H170" s="7">
        <v>4</v>
      </c>
      <c r="I170" s="7">
        <v>4</v>
      </c>
      <c r="J170" s="60"/>
      <c r="K170" s="7">
        <v>5</v>
      </c>
      <c r="L170" s="7">
        <v>5</v>
      </c>
      <c r="M170" s="58" t="s">
        <v>394</v>
      </c>
      <c r="N170" s="7">
        <v>3</v>
      </c>
      <c r="O170" s="7">
        <v>3</v>
      </c>
      <c r="P170" s="59"/>
      <c r="Q170" s="7">
        <v>7</v>
      </c>
      <c r="R170" s="7">
        <v>7</v>
      </c>
      <c r="S170" s="48"/>
      <c r="T170" s="28">
        <v>38</v>
      </c>
      <c r="U170" s="3">
        <v>38</v>
      </c>
      <c r="V170" s="108" t="s">
        <v>1846</v>
      </c>
      <c r="W170" s="3">
        <v>25</v>
      </c>
      <c r="X170" s="3">
        <v>25</v>
      </c>
      <c r="AR170" s="7">
        <f t="shared" si="20"/>
        <v>82</v>
      </c>
      <c r="AS170" s="7">
        <f t="shared" si="21"/>
        <v>82</v>
      </c>
      <c r="AT170" s="19">
        <f t="shared" si="24"/>
        <v>1</v>
      </c>
      <c r="AU170" s="19">
        <f t="shared" si="25"/>
        <v>1</v>
      </c>
      <c r="AV170" s="7" t="s">
        <v>2096</v>
      </c>
    </row>
    <row r="171" spans="1:48" ht="15.75" hidden="1" customHeight="1" x14ac:dyDescent="0.25">
      <c r="A171" s="7">
        <v>184</v>
      </c>
      <c r="B171" s="7" t="s">
        <v>263</v>
      </c>
      <c r="C171" s="7" t="s">
        <v>292</v>
      </c>
      <c r="D171" s="7" t="s">
        <v>16</v>
      </c>
      <c r="E171" s="114" t="s">
        <v>301</v>
      </c>
      <c r="F171" s="9">
        <v>1</v>
      </c>
      <c r="G171" s="7" t="s">
        <v>18</v>
      </c>
      <c r="H171" s="7">
        <v>38</v>
      </c>
      <c r="I171" s="7">
        <v>38</v>
      </c>
      <c r="J171" s="60"/>
      <c r="K171" s="7">
        <v>32</v>
      </c>
      <c r="L171" s="7">
        <v>32</v>
      </c>
      <c r="M171" s="58" t="s">
        <v>373</v>
      </c>
      <c r="N171" s="7">
        <v>35</v>
      </c>
      <c r="O171" s="7">
        <v>35</v>
      </c>
      <c r="P171" s="59"/>
      <c r="Q171" s="7">
        <v>3</v>
      </c>
      <c r="R171" s="7">
        <v>3</v>
      </c>
      <c r="S171" s="48"/>
      <c r="T171" s="28">
        <v>3</v>
      </c>
      <c r="U171" s="3">
        <v>3</v>
      </c>
      <c r="V171" s="108" t="s">
        <v>1847</v>
      </c>
      <c r="W171" s="3">
        <v>2</v>
      </c>
      <c r="X171" s="3">
        <v>2</v>
      </c>
      <c r="AR171" s="7">
        <f t="shared" si="20"/>
        <v>113</v>
      </c>
      <c r="AS171" s="7">
        <f t="shared" si="21"/>
        <v>113</v>
      </c>
      <c r="AT171" s="19">
        <f t="shared" si="24"/>
        <v>1</v>
      </c>
      <c r="AU171" s="19">
        <f t="shared" si="25"/>
        <v>1</v>
      </c>
      <c r="AV171" s="7" t="s">
        <v>2096</v>
      </c>
    </row>
    <row r="172" spans="1:48" ht="15.75" hidden="1" customHeight="1" x14ac:dyDescent="0.25">
      <c r="A172" s="7">
        <v>185</v>
      </c>
      <c r="B172" s="7" t="s">
        <v>263</v>
      </c>
      <c r="C172" s="7" t="s">
        <v>292</v>
      </c>
      <c r="D172" s="7" t="s">
        <v>16</v>
      </c>
      <c r="E172" s="114" t="s">
        <v>302</v>
      </c>
      <c r="F172" s="9">
        <v>1</v>
      </c>
      <c r="G172" s="7" t="s">
        <v>18</v>
      </c>
      <c r="H172" s="7">
        <v>11</v>
      </c>
      <c r="I172" s="7">
        <v>11</v>
      </c>
      <c r="J172" s="60"/>
      <c r="K172" s="7">
        <v>4</v>
      </c>
      <c r="L172" s="7">
        <v>4</v>
      </c>
      <c r="M172" s="58" t="s">
        <v>404</v>
      </c>
      <c r="N172" s="7">
        <v>5</v>
      </c>
      <c r="O172" s="7">
        <v>5</v>
      </c>
      <c r="P172" s="59"/>
      <c r="Q172" s="7">
        <v>3</v>
      </c>
      <c r="R172" s="7">
        <v>3</v>
      </c>
      <c r="S172" s="48"/>
      <c r="T172" s="28">
        <v>2</v>
      </c>
      <c r="U172" s="3">
        <v>2</v>
      </c>
      <c r="V172" s="108" t="s">
        <v>1848</v>
      </c>
      <c r="W172" s="3">
        <v>13</v>
      </c>
      <c r="X172" s="3">
        <v>13</v>
      </c>
      <c r="AR172" s="7">
        <f t="shared" si="20"/>
        <v>38</v>
      </c>
      <c r="AS172" s="7">
        <f t="shared" si="21"/>
        <v>38</v>
      </c>
      <c r="AT172" s="19">
        <f t="shared" si="24"/>
        <v>1</v>
      </c>
      <c r="AU172" s="19">
        <f t="shared" si="25"/>
        <v>1</v>
      </c>
      <c r="AV172" s="7" t="s">
        <v>2096</v>
      </c>
    </row>
    <row r="173" spans="1:48" ht="15.75" hidden="1" customHeight="1" x14ac:dyDescent="0.25">
      <c r="A173" s="7">
        <v>186</v>
      </c>
      <c r="B173" s="7" t="s">
        <v>263</v>
      </c>
      <c r="C173" s="7" t="s">
        <v>303</v>
      </c>
      <c r="D173" s="7" t="s">
        <v>16</v>
      </c>
      <c r="E173" s="114" t="s">
        <v>304</v>
      </c>
      <c r="F173" s="9">
        <v>1</v>
      </c>
      <c r="G173" s="7" t="s">
        <v>18</v>
      </c>
      <c r="H173" s="7">
        <v>53</v>
      </c>
      <c r="I173" s="7">
        <v>53</v>
      </c>
      <c r="J173" s="60"/>
      <c r="K173" s="7">
        <v>76</v>
      </c>
      <c r="L173" s="7">
        <v>76</v>
      </c>
      <c r="M173" s="58" t="s">
        <v>371</v>
      </c>
      <c r="N173" s="7">
        <v>48</v>
      </c>
      <c r="O173" s="7">
        <v>48</v>
      </c>
      <c r="P173" s="59"/>
      <c r="Q173" s="7">
        <v>24</v>
      </c>
      <c r="R173" s="7">
        <v>24</v>
      </c>
      <c r="S173" s="48"/>
      <c r="T173" s="28">
        <v>33</v>
      </c>
      <c r="U173" s="3">
        <v>33</v>
      </c>
      <c r="V173" s="108" t="s">
        <v>1849</v>
      </c>
      <c r="W173" s="3">
        <v>61</v>
      </c>
      <c r="X173" s="3">
        <v>61</v>
      </c>
      <c r="AR173" s="7">
        <f t="shared" si="20"/>
        <v>295</v>
      </c>
      <c r="AS173" s="7">
        <f t="shared" si="21"/>
        <v>295</v>
      </c>
      <c r="AT173" s="19">
        <f t="shared" si="24"/>
        <v>1</v>
      </c>
      <c r="AU173" s="19">
        <f t="shared" si="25"/>
        <v>1</v>
      </c>
      <c r="AV173" s="7" t="s">
        <v>2096</v>
      </c>
    </row>
    <row r="174" spans="1:48" ht="15.75" hidden="1" customHeight="1" x14ac:dyDescent="0.25">
      <c r="A174" s="7">
        <v>187</v>
      </c>
      <c r="B174" s="7" t="s">
        <v>263</v>
      </c>
      <c r="C174" s="7" t="s">
        <v>303</v>
      </c>
      <c r="D174" s="7" t="s">
        <v>16</v>
      </c>
      <c r="E174" s="114" t="s">
        <v>305</v>
      </c>
      <c r="F174" s="9">
        <v>1</v>
      </c>
      <c r="G174" s="7" t="s">
        <v>18</v>
      </c>
      <c r="H174" s="7">
        <v>304</v>
      </c>
      <c r="I174" s="7">
        <v>304</v>
      </c>
      <c r="J174" s="60"/>
      <c r="K174" s="7">
        <v>322</v>
      </c>
      <c r="L174" s="7">
        <v>322</v>
      </c>
      <c r="M174" s="58" t="s">
        <v>369</v>
      </c>
      <c r="N174" s="7">
        <v>219</v>
      </c>
      <c r="O174" s="7">
        <v>219</v>
      </c>
      <c r="P174" s="59"/>
      <c r="Q174" s="7">
        <v>232</v>
      </c>
      <c r="R174" s="7">
        <v>232</v>
      </c>
      <c r="S174" s="48"/>
      <c r="T174" s="28">
        <v>271</v>
      </c>
      <c r="U174" s="3">
        <v>271</v>
      </c>
      <c r="V174" s="108" t="s">
        <v>1850</v>
      </c>
      <c r="W174" s="3">
        <v>184</v>
      </c>
      <c r="X174" s="3">
        <v>184</v>
      </c>
      <c r="AR174" s="7">
        <f t="shared" si="20"/>
        <v>1532</v>
      </c>
      <c r="AS174" s="7">
        <f t="shared" si="21"/>
        <v>1532</v>
      </c>
      <c r="AT174" s="19">
        <f t="shared" si="24"/>
        <v>1</v>
      </c>
      <c r="AU174" s="19">
        <f t="shared" si="25"/>
        <v>1</v>
      </c>
      <c r="AV174" s="7" t="s">
        <v>2096</v>
      </c>
    </row>
    <row r="175" spans="1:48" ht="15.75" hidden="1" customHeight="1" x14ac:dyDescent="0.25">
      <c r="A175" s="7">
        <v>188</v>
      </c>
      <c r="B175" s="7" t="s">
        <v>263</v>
      </c>
      <c r="C175" s="7" t="s">
        <v>303</v>
      </c>
      <c r="D175" s="7" t="s">
        <v>16</v>
      </c>
      <c r="E175" s="114" t="s">
        <v>306</v>
      </c>
      <c r="F175" s="9">
        <v>1</v>
      </c>
      <c r="G175" s="7" t="s">
        <v>18</v>
      </c>
      <c r="H175" s="7">
        <v>7</v>
      </c>
      <c r="I175" s="7">
        <v>7</v>
      </c>
      <c r="J175" s="60"/>
      <c r="K175" s="7">
        <v>37</v>
      </c>
      <c r="L175" s="7">
        <v>37</v>
      </c>
      <c r="M175" s="58" t="s">
        <v>367</v>
      </c>
      <c r="N175" s="7">
        <v>15</v>
      </c>
      <c r="O175" s="7">
        <v>15</v>
      </c>
      <c r="P175" s="59"/>
      <c r="Q175" s="7">
        <v>14</v>
      </c>
      <c r="R175" s="7">
        <v>14</v>
      </c>
      <c r="S175" s="48"/>
      <c r="T175" s="28">
        <v>8</v>
      </c>
      <c r="U175" s="3">
        <v>8</v>
      </c>
      <c r="V175" s="108" t="s">
        <v>1851</v>
      </c>
      <c r="W175" s="3">
        <v>16</v>
      </c>
      <c r="X175" s="3">
        <v>16</v>
      </c>
      <c r="AR175" s="7">
        <f t="shared" si="20"/>
        <v>97</v>
      </c>
      <c r="AS175" s="7">
        <f t="shared" si="21"/>
        <v>97</v>
      </c>
      <c r="AT175" s="19">
        <f t="shared" si="24"/>
        <v>1</v>
      </c>
      <c r="AU175" s="19">
        <f t="shared" si="25"/>
        <v>1</v>
      </c>
      <c r="AV175" s="7" t="s">
        <v>2096</v>
      </c>
    </row>
    <row r="176" spans="1:48" ht="15.75" hidden="1" customHeight="1" x14ac:dyDescent="0.25">
      <c r="A176" s="7">
        <v>189</v>
      </c>
      <c r="B176" s="7" t="s">
        <v>263</v>
      </c>
      <c r="C176" s="7" t="s">
        <v>303</v>
      </c>
      <c r="D176" s="7" t="s">
        <v>16</v>
      </c>
      <c r="E176" s="114" t="s">
        <v>307</v>
      </c>
      <c r="F176" s="9">
        <v>1</v>
      </c>
      <c r="G176" s="7" t="s">
        <v>18</v>
      </c>
      <c r="H176" s="7">
        <v>48</v>
      </c>
      <c r="I176" s="7">
        <v>48</v>
      </c>
      <c r="J176" s="60"/>
      <c r="K176" s="7">
        <v>87</v>
      </c>
      <c r="L176" s="7">
        <v>87</v>
      </c>
      <c r="M176" s="58" t="s">
        <v>365</v>
      </c>
      <c r="N176" s="7">
        <v>109</v>
      </c>
      <c r="O176" s="7">
        <v>109</v>
      </c>
      <c r="P176" s="59"/>
      <c r="Q176" s="7">
        <v>104</v>
      </c>
      <c r="R176" s="7">
        <v>104</v>
      </c>
      <c r="S176" s="48"/>
      <c r="T176" s="28">
        <v>128</v>
      </c>
      <c r="U176" s="3">
        <v>128</v>
      </c>
      <c r="V176" s="108" t="s">
        <v>1852</v>
      </c>
      <c r="W176" s="3">
        <v>85</v>
      </c>
      <c r="X176" s="3">
        <v>85</v>
      </c>
      <c r="AR176" s="7">
        <f t="shared" ref="AR176:AR207" si="26">H176+K176+N176+Q176+T176+W176</f>
        <v>561</v>
      </c>
      <c r="AS176" s="7">
        <f t="shared" ref="AS176:AS207" si="27">I176+L176+O176+R176+U176+X176</f>
        <v>561</v>
      </c>
      <c r="AT176" s="19">
        <f t="shared" si="24"/>
        <v>1</v>
      </c>
      <c r="AU176" s="19">
        <f t="shared" si="25"/>
        <v>1</v>
      </c>
      <c r="AV176" s="7" t="s">
        <v>2096</v>
      </c>
    </row>
    <row r="177" spans="1:48" ht="15.75" hidden="1" customHeight="1" x14ac:dyDescent="0.25">
      <c r="A177" s="7">
        <v>190</v>
      </c>
      <c r="B177" s="7" t="s">
        <v>263</v>
      </c>
      <c r="C177" s="7" t="s">
        <v>303</v>
      </c>
      <c r="D177" s="7" t="s">
        <v>16</v>
      </c>
      <c r="E177" s="114" t="s">
        <v>308</v>
      </c>
      <c r="F177" s="9">
        <v>1</v>
      </c>
      <c r="G177" s="7" t="s">
        <v>18</v>
      </c>
      <c r="H177" s="7">
        <v>11</v>
      </c>
      <c r="I177" s="7">
        <v>11</v>
      </c>
      <c r="J177" s="60"/>
      <c r="K177" s="7">
        <v>19</v>
      </c>
      <c r="L177" s="7">
        <v>19</v>
      </c>
      <c r="M177" s="58" t="s">
        <v>366</v>
      </c>
      <c r="N177" s="7">
        <v>14</v>
      </c>
      <c r="O177" s="7">
        <v>14</v>
      </c>
      <c r="P177" s="59"/>
      <c r="Q177" s="7">
        <v>3</v>
      </c>
      <c r="R177" s="7">
        <v>3</v>
      </c>
      <c r="S177" s="48"/>
      <c r="T177" s="28">
        <v>11</v>
      </c>
      <c r="U177" s="3">
        <v>11</v>
      </c>
      <c r="V177" s="108" t="s">
        <v>1853</v>
      </c>
      <c r="W177" s="3">
        <v>8</v>
      </c>
      <c r="X177" s="3">
        <v>8</v>
      </c>
      <c r="AR177" s="7">
        <f t="shared" si="26"/>
        <v>66</v>
      </c>
      <c r="AS177" s="7">
        <f t="shared" si="27"/>
        <v>66</v>
      </c>
      <c r="AT177" s="19">
        <f t="shared" si="24"/>
        <v>1</v>
      </c>
      <c r="AU177" s="19">
        <f t="shared" si="25"/>
        <v>1</v>
      </c>
      <c r="AV177" s="7" t="s">
        <v>2096</v>
      </c>
    </row>
    <row r="178" spans="1:48" ht="15.75" hidden="1" customHeight="1" x14ac:dyDescent="0.25">
      <c r="A178" s="7">
        <v>191</v>
      </c>
      <c r="B178" s="7" t="s">
        <v>263</v>
      </c>
      <c r="C178" s="7" t="s">
        <v>303</v>
      </c>
      <c r="D178" s="7" t="s">
        <v>16</v>
      </c>
      <c r="E178" s="114" t="s">
        <v>309</v>
      </c>
      <c r="F178" s="9">
        <v>1</v>
      </c>
      <c r="G178" s="7" t="s">
        <v>18</v>
      </c>
      <c r="H178" s="7">
        <v>59</v>
      </c>
      <c r="I178" s="7">
        <v>59</v>
      </c>
      <c r="J178" s="60"/>
      <c r="K178" s="7">
        <v>45</v>
      </c>
      <c r="L178" s="7">
        <v>45</v>
      </c>
      <c r="M178" s="58" t="s">
        <v>402</v>
      </c>
      <c r="N178" s="7">
        <v>34</v>
      </c>
      <c r="O178" s="7">
        <v>34</v>
      </c>
      <c r="P178" s="59"/>
      <c r="Q178" s="7">
        <v>39</v>
      </c>
      <c r="R178" s="7">
        <v>39</v>
      </c>
      <c r="S178" s="48"/>
      <c r="T178" s="28">
        <v>93</v>
      </c>
      <c r="U178" s="3">
        <v>93</v>
      </c>
      <c r="V178" s="108" t="s">
        <v>1854</v>
      </c>
      <c r="W178" s="3">
        <v>17</v>
      </c>
      <c r="X178" s="3">
        <v>17</v>
      </c>
      <c r="AR178" s="7">
        <f t="shared" si="26"/>
        <v>287</v>
      </c>
      <c r="AS178" s="7">
        <f t="shared" si="27"/>
        <v>287</v>
      </c>
      <c r="AT178" s="19">
        <f t="shared" si="24"/>
        <v>1</v>
      </c>
      <c r="AU178" s="19">
        <f t="shared" si="25"/>
        <v>1</v>
      </c>
      <c r="AV178" s="7" t="s">
        <v>2096</v>
      </c>
    </row>
    <row r="179" spans="1:48" ht="15.75" hidden="1" customHeight="1" x14ac:dyDescent="0.25">
      <c r="A179" s="7">
        <v>192</v>
      </c>
      <c r="B179" s="7" t="s">
        <v>263</v>
      </c>
      <c r="C179" s="7" t="s">
        <v>303</v>
      </c>
      <c r="D179" s="7" t="s">
        <v>16</v>
      </c>
      <c r="E179" s="114" t="s">
        <v>310</v>
      </c>
      <c r="F179" s="9">
        <v>1</v>
      </c>
      <c r="G179" s="7" t="s">
        <v>18</v>
      </c>
      <c r="H179" s="7">
        <v>134</v>
      </c>
      <c r="I179" s="7">
        <v>134</v>
      </c>
      <c r="J179" s="60"/>
      <c r="K179" s="7">
        <v>199</v>
      </c>
      <c r="L179" s="7">
        <v>199</v>
      </c>
      <c r="M179" s="58" t="s">
        <v>370</v>
      </c>
      <c r="N179" s="7">
        <v>274</v>
      </c>
      <c r="O179" s="7">
        <v>274</v>
      </c>
      <c r="P179" s="59"/>
      <c r="Q179" s="7">
        <v>224</v>
      </c>
      <c r="R179" s="7">
        <v>224</v>
      </c>
      <c r="S179" s="48"/>
      <c r="T179" s="28">
        <v>276</v>
      </c>
      <c r="U179" s="3">
        <v>276</v>
      </c>
      <c r="V179" s="108" t="s">
        <v>1855</v>
      </c>
      <c r="W179" s="3">
        <v>147</v>
      </c>
      <c r="X179" s="3">
        <v>147</v>
      </c>
      <c r="AR179" s="7">
        <f t="shared" si="26"/>
        <v>1254</v>
      </c>
      <c r="AS179" s="7">
        <f t="shared" si="27"/>
        <v>1254</v>
      </c>
      <c r="AT179" s="19">
        <f t="shared" si="24"/>
        <v>1</v>
      </c>
      <c r="AU179" s="19">
        <f t="shared" si="25"/>
        <v>1</v>
      </c>
      <c r="AV179" s="7" t="s">
        <v>2096</v>
      </c>
    </row>
    <row r="180" spans="1:48" ht="15.75" hidden="1" customHeight="1" x14ac:dyDescent="0.25">
      <c r="A180" s="7">
        <v>193</v>
      </c>
      <c r="B180" s="7" t="s">
        <v>263</v>
      </c>
      <c r="C180" s="7" t="s">
        <v>303</v>
      </c>
      <c r="D180" s="7" t="s">
        <v>16</v>
      </c>
      <c r="E180" s="114" t="s">
        <v>311</v>
      </c>
      <c r="F180" s="9">
        <v>1</v>
      </c>
      <c r="G180" s="7" t="s">
        <v>18</v>
      </c>
      <c r="H180" s="7">
        <v>151</v>
      </c>
      <c r="I180" s="7">
        <v>151</v>
      </c>
      <c r="J180" s="60"/>
      <c r="K180" s="7">
        <v>305</v>
      </c>
      <c r="L180" s="7">
        <v>305</v>
      </c>
      <c r="M180" s="58" t="s">
        <v>368</v>
      </c>
      <c r="N180" s="7">
        <v>391</v>
      </c>
      <c r="O180" s="7">
        <v>391</v>
      </c>
      <c r="P180" s="59"/>
      <c r="Q180" s="7">
        <v>290</v>
      </c>
      <c r="R180" s="7">
        <v>290</v>
      </c>
      <c r="S180" s="48"/>
      <c r="T180" s="28">
        <v>544</v>
      </c>
      <c r="U180" s="3">
        <v>544</v>
      </c>
      <c r="V180" s="108" t="s">
        <v>1856</v>
      </c>
      <c r="W180" s="3">
        <v>392</v>
      </c>
      <c r="X180" s="3">
        <v>392</v>
      </c>
      <c r="AR180" s="7">
        <f t="shared" si="26"/>
        <v>2073</v>
      </c>
      <c r="AS180" s="7">
        <f t="shared" si="27"/>
        <v>2073</v>
      </c>
      <c r="AT180" s="19">
        <f t="shared" si="24"/>
        <v>1</v>
      </c>
      <c r="AU180" s="19">
        <f t="shared" si="25"/>
        <v>1</v>
      </c>
      <c r="AV180" s="7" t="s">
        <v>2096</v>
      </c>
    </row>
    <row r="181" spans="1:48" ht="15.75" hidden="1" customHeight="1" x14ac:dyDescent="0.25">
      <c r="A181" s="7">
        <v>194</v>
      </c>
      <c r="B181" s="7" t="s">
        <v>263</v>
      </c>
      <c r="C181" s="7" t="s">
        <v>303</v>
      </c>
      <c r="D181" s="7" t="s">
        <v>16</v>
      </c>
      <c r="E181" s="114" t="s">
        <v>312</v>
      </c>
      <c r="F181" s="9">
        <v>1</v>
      </c>
      <c r="G181" s="7" t="s">
        <v>18</v>
      </c>
      <c r="H181" s="7">
        <v>179</v>
      </c>
      <c r="I181" s="7">
        <v>179</v>
      </c>
      <c r="J181" s="60"/>
      <c r="K181" s="7">
        <v>230</v>
      </c>
      <c r="L181" s="7">
        <v>230</v>
      </c>
      <c r="M181" s="58" t="s">
        <v>372</v>
      </c>
      <c r="N181" s="7">
        <v>262</v>
      </c>
      <c r="O181" s="7">
        <v>262</v>
      </c>
      <c r="P181" s="59"/>
      <c r="Q181" s="7">
        <v>160</v>
      </c>
      <c r="R181" s="7">
        <v>160</v>
      </c>
      <c r="S181" s="48"/>
      <c r="T181" s="28">
        <v>344</v>
      </c>
      <c r="U181" s="3">
        <v>344</v>
      </c>
      <c r="V181" s="108" t="s">
        <v>1857</v>
      </c>
      <c r="W181" s="3">
        <v>215</v>
      </c>
      <c r="X181" s="3">
        <v>215</v>
      </c>
      <c r="AR181" s="7">
        <f t="shared" si="26"/>
        <v>1390</v>
      </c>
      <c r="AS181" s="7">
        <f t="shared" si="27"/>
        <v>1390</v>
      </c>
      <c r="AT181" s="19">
        <f t="shared" si="24"/>
        <v>1</v>
      </c>
      <c r="AU181" s="19">
        <f t="shared" si="25"/>
        <v>1</v>
      </c>
      <c r="AV181" s="7" t="s">
        <v>2096</v>
      </c>
    </row>
    <row r="182" spans="1:48" ht="15.75" hidden="1" customHeight="1" x14ac:dyDescent="0.25">
      <c r="A182" s="7">
        <v>195</v>
      </c>
      <c r="B182" s="7" t="s">
        <v>263</v>
      </c>
      <c r="C182" s="7" t="s">
        <v>303</v>
      </c>
      <c r="D182" s="7" t="s">
        <v>16</v>
      </c>
      <c r="E182" s="47" t="s">
        <v>313</v>
      </c>
      <c r="F182" s="9">
        <v>1</v>
      </c>
      <c r="G182" s="7" t="s">
        <v>18</v>
      </c>
      <c r="H182" s="7">
        <v>8</v>
      </c>
      <c r="I182" s="7">
        <v>8</v>
      </c>
      <c r="J182" s="60"/>
      <c r="K182" s="7">
        <v>20</v>
      </c>
      <c r="L182" s="7">
        <v>20</v>
      </c>
      <c r="M182" s="58" t="s">
        <v>393</v>
      </c>
      <c r="N182" s="7">
        <v>18</v>
      </c>
      <c r="O182" s="7">
        <v>18</v>
      </c>
      <c r="P182" s="59"/>
      <c r="Q182" s="7">
        <v>20</v>
      </c>
      <c r="R182" s="7">
        <v>20</v>
      </c>
      <c r="S182" s="48"/>
      <c r="T182" s="28">
        <v>22</v>
      </c>
      <c r="U182" s="3">
        <v>22</v>
      </c>
      <c r="V182" s="108" t="s">
        <v>1858</v>
      </c>
      <c r="W182" s="3">
        <v>27</v>
      </c>
      <c r="X182" s="3">
        <v>27</v>
      </c>
      <c r="AR182" s="7">
        <f t="shared" si="26"/>
        <v>115</v>
      </c>
      <c r="AS182" s="7">
        <f t="shared" si="27"/>
        <v>115</v>
      </c>
      <c r="AT182" s="19">
        <f t="shared" si="24"/>
        <v>1</v>
      </c>
      <c r="AU182" s="19">
        <f t="shared" si="25"/>
        <v>1</v>
      </c>
      <c r="AV182" s="7" t="s">
        <v>2096</v>
      </c>
    </row>
    <row r="183" spans="1:48" ht="15.75" hidden="1" customHeight="1" x14ac:dyDescent="0.25">
      <c r="A183" s="7">
        <v>196</v>
      </c>
      <c r="B183" s="7" t="s">
        <v>263</v>
      </c>
      <c r="C183" s="7" t="s">
        <v>303</v>
      </c>
      <c r="D183" s="7" t="s">
        <v>16</v>
      </c>
      <c r="E183" s="47" t="s">
        <v>314</v>
      </c>
      <c r="F183" s="9">
        <v>1</v>
      </c>
      <c r="G183" s="7" t="s">
        <v>18</v>
      </c>
      <c r="H183" s="7">
        <v>0</v>
      </c>
      <c r="I183" s="7">
        <v>0</v>
      </c>
      <c r="J183" s="60"/>
      <c r="K183" s="7">
        <v>0</v>
      </c>
      <c r="L183" s="7">
        <v>0</v>
      </c>
      <c r="M183" s="58"/>
      <c r="N183" s="7">
        <v>0</v>
      </c>
      <c r="O183" s="7">
        <v>0</v>
      </c>
      <c r="P183" s="59"/>
      <c r="Q183" s="7">
        <v>0</v>
      </c>
      <c r="R183" s="7">
        <v>0</v>
      </c>
      <c r="S183" s="48"/>
      <c r="T183" s="28">
        <v>0</v>
      </c>
      <c r="U183" s="3">
        <v>0</v>
      </c>
      <c r="V183" s="134"/>
      <c r="W183" s="3">
        <v>0</v>
      </c>
      <c r="X183" s="3">
        <v>0</v>
      </c>
      <c r="AR183" s="7">
        <f t="shared" si="26"/>
        <v>0</v>
      </c>
      <c r="AS183" s="7">
        <f t="shared" si="27"/>
        <v>0</v>
      </c>
      <c r="AT183" s="19" t="e">
        <f t="shared" si="24"/>
        <v>#DIV/0!</v>
      </c>
      <c r="AU183" s="19" t="e">
        <f t="shared" si="25"/>
        <v>#DIV/0!</v>
      </c>
      <c r="AV183" s="7" t="s">
        <v>2095</v>
      </c>
    </row>
    <row r="184" spans="1:48" ht="15.75" hidden="1" customHeight="1" x14ac:dyDescent="0.25">
      <c r="A184" s="7">
        <v>197</v>
      </c>
      <c r="B184" s="7" t="s">
        <v>263</v>
      </c>
      <c r="C184" s="7" t="s">
        <v>303</v>
      </c>
      <c r="D184" s="7" t="s">
        <v>16</v>
      </c>
      <c r="E184" s="47" t="s">
        <v>315</v>
      </c>
      <c r="F184" s="9">
        <v>1</v>
      </c>
      <c r="G184" s="7" t="s">
        <v>18</v>
      </c>
      <c r="H184" s="7">
        <v>1</v>
      </c>
      <c r="I184" s="7">
        <v>1</v>
      </c>
      <c r="J184" s="60"/>
      <c r="K184" s="7">
        <v>1</v>
      </c>
      <c r="L184" s="7">
        <v>1</v>
      </c>
      <c r="M184" s="58" t="s">
        <v>400</v>
      </c>
      <c r="N184" s="7">
        <v>0</v>
      </c>
      <c r="O184" s="7">
        <v>0</v>
      </c>
      <c r="P184" s="59"/>
      <c r="Q184" s="7">
        <v>0</v>
      </c>
      <c r="R184" s="7">
        <v>0</v>
      </c>
      <c r="S184" s="48"/>
      <c r="T184" s="28">
        <v>0</v>
      </c>
      <c r="U184" s="3">
        <v>0</v>
      </c>
      <c r="V184" s="134"/>
      <c r="W184" s="3">
        <v>0</v>
      </c>
      <c r="X184" s="3">
        <v>0</v>
      </c>
      <c r="AR184" s="7">
        <f t="shared" si="26"/>
        <v>2</v>
      </c>
      <c r="AS184" s="7">
        <f t="shared" si="27"/>
        <v>2</v>
      </c>
      <c r="AT184" s="19">
        <f t="shared" si="24"/>
        <v>1</v>
      </c>
      <c r="AU184" s="19">
        <f t="shared" si="25"/>
        <v>1</v>
      </c>
      <c r="AV184" s="7" t="s">
        <v>2096</v>
      </c>
    </row>
    <row r="185" spans="1:48" ht="15.75" hidden="1" customHeight="1" x14ac:dyDescent="0.25">
      <c r="A185" s="7">
        <v>198</v>
      </c>
      <c r="B185" s="7" t="s">
        <v>263</v>
      </c>
      <c r="C185" s="7" t="s">
        <v>316</v>
      </c>
      <c r="D185" s="7" t="s">
        <v>16</v>
      </c>
      <c r="E185" s="47" t="s">
        <v>317</v>
      </c>
      <c r="F185" s="7">
        <v>12</v>
      </c>
      <c r="G185" s="7" t="s">
        <v>102</v>
      </c>
      <c r="H185" s="7">
        <v>1</v>
      </c>
      <c r="I185" s="11">
        <v>1</v>
      </c>
      <c r="J185" s="60"/>
      <c r="K185" s="7">
        <v>1</v>
      </c>
      <c r="L185" s="11">
        <v>1</v>
      </c>
      <c r="M185" s="58"/>
      <c r="N185" s="7">
        <v>1</v>
      </c>
      <c r="O185" s="11">
        <v>1</v>
      </c>
      <c r="P185" s="59"/>
      <c r="Q185" s="7">
        <v>1</v>
      </c>
      <c r="R185" s="7">
        <v>1</v>
      </c>
      <c r="S185" s="54" t="s">
        <v>1686</v>
      </c>
      <c r="T185" s="28">
        <v>1</v>
      </c>
      <c r="U185" s="3">
        <v>1</v>
      </c>
      <c r="V185" s="134"/>
      <c r="W185" s="3">
        <v>1</v>
      </c>
      <c r="X185" s="3">
        <v>1</v>
      </c>
      <c r="AR185" s="7">
        <f t="shared" si="26"/>
        <v>6</v>
      </c>
      <c r="AS185" s="7">
        <f t="shared" si="27"/>
        <v>6</v>
      </c>
      <c r="AT185" s="19">
        <f>+AR185/AS185</f>
        <v>1</v>
      </c>
      <c r="AU185" s="19">
        <f>+AR185/F185</f>
        <v>0.5</v>
      </c>
      <c r="AV185" s="7" t="s">
        <v>2096</v>
      </c>
    </row>
    <row r="186" spans="1:48" ht="15.75" hidden="1" customHeight="1" x14ac:dyDescent="0.25">
      <c r="A186" s="7">
        <v>199</v>
      </c>
      <c r="B186" s="7" t="s">
        <v>263</v>
      </c>
      <c r="C186" s="7" t="s">
        <v>316</v>
      </c>
      <c r="D186" s="7" t="s">
        <v>16</v>
      </c>
      <c r="E186" s="47" t="s">
        <v>318</v>
      </c>
      <c r="F186" s="7">
        <v>120</v>
      </c>
      <c r="G186" s="7" t="s">
        <v>107</v>
      </c>
      <c r="H186" s="18">
        <v>12</v>
      </c>
      <c r="I186" s="11">
        <v>10</v>
      </c>
      <c r="J186" s="60"/>
      <c r="K186" s="7">
        <v>12</v>
      </c>
      <c r="L186" s="11">
        <v>10</v>
      </c>
      <c r="M186" s="58"/>
      <c r="O186" s="11">
        <v>10</v>
      </c>
      <c r="P186" s="59"/>
      <c r="S186" s="49" t="s">
        <v>1687</v>
      </c>
      <c r="T186" s="28">
        <v>8</v>
      </c>
      <c r="U186" s="3">
        <v>8</v>
      </c>
      <c r="V186" s="134"/>
      <c r="W186" s="3">
        <v>11</v>
      </c>
      <c r="X186" s="3">
        <v>11</v>
      </c>
      <c r="AR186" s="7">
        <f t="shared" si="26"/>
        <v>43</v>
      </c>
      <c r="AS186" s="7">
        <f t="shared" si="27"/>
        <v>49</v>
      </c>
      <c r="AT186" s="19">
        <f>+AR186/AS186</f>
        <v>0.87755102040816324</v>
      </c>
      <c r="AU186" s="19">
        <f>+AR186/F186</f>
        <v>0.35833333333333334</v>
      </c>
      <c r="AV186" s="7" t="s">
        <v>2096</v>
      </c>
    </row>
    <row r="187" spans="1:48" ht="15.75" hidden="1" customHeight="1" x14ac:dyDescent="0.25">
      <c r="A187" s="7">
        <v>200</v>
      </c>
      <c r="B187" s="7" t="s">
        <v>263</v>
      </c>
      <c r="C187" s="7" t="s">
        <v>316</v>
      </c>
      <c r="D187" s="7" t="s">
        <v>16</v>
      </c>
      <c r="E187" s="47" t="s">
        <v>319</v>
      </c>
      <c r="F187" s="7">
        <v>120</v>
      </c>
      <c r="G187" s="7" t="s">
        <v>320</v>
      </c>
      <c r="H187" s="18">
        <v>12</v>
      </c>
      <c r="I187" s="11">
        <v>10</v>
      </c>
      <c r="J187" s="60"/>
      <c r="K187" s="7">
        <v>12</v>
      </c>
      <c r="L187" s="11">
        <v>10</v>
      </c>
      <c r="M187" s="58" t="s">
        <v>391</v>
      </c>
      <c r="O187" s="11">
        <v>10</v>
      </c>
      <c r="P187" s="59"/>
      <c r="Q187" s="7">
        <v>11</v>
      </c>
      <c r="R187" s="7">
        <v>11</v>
      </c>
      <c r="S187" s="54" t="s">
        <v>1688</v>
      </c>
      <c r="T187" s="28">
        <v>12</v>
      </c>
      <c r="U187" s="3">
        <v>12</v>
      </c>
      <c r="V187" s="134"/>
      <c r="W187" s="3">
        <v>14</v>
      </c>
      <c r="X187" s="3">
        <v>14</v>
      </c>
      <c r="AR187" s="7">
        <f t="shared" si="26"/>
        <v>61</v>
      </c>
      <c r="AS187" s="7">
        <f t="shared" si="27"/>
        <v>67</v>
      </c>
      <c r="AT187" s="19">
        <f>+AR187/AS187</f>
        <v>0.91044776119402981</v>
      </c>
      <c r="AU187" s="19">
        <f>+AR187/F187</f>
        <v>0.5083333333333333</v>
      </c>
      <c r="AV187" s="7" t="s">
        <v>2096</v>
      </c>
    </row>
    <row r="188" spans="1:48" ht="15.75" hidden="1" customHeight="1" x14ac:dyDescent="0.25">
      <c r="A188" s="7">
        <v>201</v>
      </c>
      <c r="B188" s="7" t="s">
        <v>263</v>
      </c>
      <c r="C188" s="7" t="s">
        <v>316</v>
      </c>
      <c r="D188" s="7" t="s">
        <v>16</v>
      </c>
      <c r="E188" s="47" t="s">
        <v>321</v>
      </c>
      <c r="F188" s="7">
        <v>3</v>
      </c>
      <c r="G188" s="7" t="s">
        <v>107</v>
      </c>
      <c r="H188" s="11">
        <v>3</v>
      </c>
      <c r="I188" s="11">
        <v>3</v>
      </c>
      <c r="J188" s="60"/>
      <c r="K188" s="11">
        <v>0</v>
      </c>
      <c r="L188" s="11">
        <v>0</v>
      </c>
      <c r="M188" s="57" t="s">
        <v>26</v>
      </c>
      <c r="N188" s="11">
        <v>0</v>
      </c>
      <c r="O188" s="11">
        <v>0</v>
      </c>
      <c r="P188" s="57" t="s">
        <v>26</v>
      </c>
      <c r="Q188" s="7">
        <v>1</v>
      </c>
      <c r="R188" s="7">
        <v>1</v>
      </c>
      <c r="S188" s="49" t="s">
        <v>1689</v>
      </c>
      <c r="T188" s="28">
        <v>0</v>
      </c>
      <c r="U188" s="3">
        <v>0</v>
      </c>
      <c r="V188" s="134"/>
      <c r="W188" s="3">
        <v>0</v>
      </c>
      <c r="X188" s="3">
        <v>0</v>
      </c>
      <c r="AR188" s="7">
        <f t="shared" si="26"/>
        <v>4</v>
      </c>
      <c r="AS188" s="7">
        <f t="shared" si="27"/>
        <v>4</v>
      </c>
      <c r="AT188" s="19">
        <f>+AR188/AS188</f>
        <v>1</v>
      </c>
      <c r="AU188" s="19">
        <f>+AR188/F188</f>
        <v>1.3333333333333333</v>
      </c>
      <c r="AV188" s="7" t="s">
        <v>2096</v>
      </c>
    </row>
    <row r="189" spans="1:48" ht="15.75" hidden="1" customHeight="1" x14ac:dyDescent="0.25">
      <c r="A189" s="7">
        <v>202</v>
      </c>
      <c r="B189" s="7" t="s">
        <v>263</v>
      </c>
      <c r="C189" s="7" t="s">
        <v>316</v>
      </c>
      <c r="D189" s="7" t="s">
        <v>16</v>
      </c>
      <c r="E189" s="47" t="s">
        <v>81</v>
      </c>
      <c r="F189" s="7">
        <v>12</v>
      </c>
      <c r="G189" s="7" t="s">
        <v>82</v>
      </c>
      <c r="H189" s="7">
        <v>1</v>
      </c>
      <c r="I189" s="11">
        <v>1</v>
      </c>
      <c r="J189" s="60"/>
      <c r="K189" s="7">
        <v>1</v>
      </c>
      <c r="L189" s="11">
        <v>1</v>
      </c>
      <c r="M189" s="58" t="s">
        <v>378</v>
      </c>
      <c r="N189" s="18">
        <v>0</v>
      </c>
      <c r="O189" s="11">
        <v>1</v>
      </c>
      <c r="P189" s="59"/>
      <c r="Q189" s="7">
        <v>1</v>
      </c>
      <c r="R189" s="7">
        <v>1</v>
      </c>
      <c r="S189" s="54" t="s">
        <v>1690</v>
      </c>
      <c r="T189" s="28">
        <v>18</v>
      </c>
      <c r="U189" s="3">
        <v>23</v>
      </c>
      <c r="V189" s="134"/>
      <c r="W189" s="3">
        <v>17</v>
      </c>
      <c r="X189" s="3">
        <v>23</v>
      </c>
      <c r="AR189" s="7">
        <f t="shared" si="26"/>
        <v>38</v>
      </c>
      <c r="AS189" s="7">
        <f t="shared" si="27"/>
        <v>50</v>
      </c>
      <c r="AT189" s="19">
        <f>+AR189/AS189</f>
        <v>0.76</v>
      </c>
      <c r="AU189" s="19">
        <f>+AR189/F189</f>
        <v>3.1666666666666665</v>
      </c>
      <c r="AV189" s="7" t="s">
        <v>2097</v>
      </c>
    </row>
    <row r="190" spans="1:48" ht="15.75" hidden="1" customHeight="1" x14ac:dyDescent="0.25">
      <c r="A190" s="7">
        <v>203</v>
      </c>
      <c r="B190" s="7" t="s">
        <v>263</v>
      </c>
      <c r="C190" s="7" t="s">
        <v>316</v>
      </c>
      <c r="D190" s="7" t="s">
        <v>16</v>
      </c>
      <c r="E190" s="47" t="s">
        <v>322</v>
      </c>
      <c r="F190" s="9">
        <v>1</v>
      </c>
      <c r="G190" s="7" t="s">
        <v>18</v>
      </c>
      <c r="H190" s="7">
        <v>19</v>
      </c>
      <c r="I190" s="7">
        <v>19</v>
      </c>
      <c r="J190" s="60"/>
      <c r="K190" s="7">
        <v>13</v>
      </c>
      <c r="L190" s="7">
        <v>13</v>
      </c>
      <c r="M190" s="58" t="s">
        <v>362</v>
      </c>
      <c r="N190" s="7">
        <v>0</v>
      </c>
      <c r="O190" s="7">
        <v>0</v>
      </c>
      <c r="P190" s="59"/>
      <c r="Q190" s="7">
        <v>9</v>
      </c>
      <c r="R190" s="7">
        <v>9</v>
      </c>
      <c r="S190" s="49" t="s">
        <v>1690</v>
      </c>
      <c r="T190" s="28">
        <v>23</v>
      </c>
      <c r="U190" s="3">
        <v>23</v>
      </c>
      <c r="V190" s="134"/>
      <c r="W190" s="3">
        <v>23</v>
      </c>
      <c r="X190" s="3">
        <v>23</v>
      </c>
      <c r="AR190" s="7">
        <f t="shared" si="26"/>
        <v>87</v>
      </c>
      <c r="AS190" s="7">
        <f t="shared" si="27"/>
        <v>87</v>
      </c>
      <c r="AT190" s="19">
        <f t="shared" ref="AT190:AT196" si="28">AR190/AS190</f>
        <v>1</v>
      </c>
      <c r="AU190" s="19">
        <f t="shared" ref="AU190:AU196" si="29">+AT190/F190</f>
        <v>1</v>
      </c>
      <c r="AV190" s="7" t="s">
        <v>2096</v>
      </c>
    </row>
    <row r="191" spans="1:48" ht="15.75" hidden="1" customHeight="1" x14ac:dyDescent="0.25">
      <c r="A191" s="7">
        <v>204</v>
      </c>
      <c r="B191" s="7" t="s">
        <v>263</v>
      </c>
      <c r="C191" s="7" t="s">
        <v>323</v>
      </c>
      <c r="D191" s="7" t="s">
        <v>16</v>
      </c>
      <c r="E191" s="47" t="s">
        <v>324</v>
      </c>
      <c r="F191" s="9">
        <v>1</v>
      </c>
      <c r="G191" s="7" t="s">
        <v>18</v>
      </c>
      <c r="H191" s="7">
        <v>10</v>
      </c>
      <c r="I191" s="7">
        <v>10</v>
      </c>
      <c r="J191" s="60"/>
      <c r="K191" s="7">
        <v>6</v>
      </c>
      <c r="L191" s="7">
        <v>6</v>
      </c>
      <c r="M191" s="58" t="s">
        <v>364</v>
      </c>
      <c r="N191" s="7">
        <v>15</v>
      </c>
      <c r="O191" s="7">
        <v>15</v>
      </c>
      <c r="P191" s="59"/>
      <c r="Q191" s="7">
        <v>15</v>
      </c>
      <c r="R191" s="7">
        <v>15</v>
      </c>
      <c r="S191" s="54" t="s">
        <v>1691</v>
      </c>
      <c r="T191" s="28">
        <v>45</v>
      </c>
      <c r="U191" s="3">
        <v>45</v>
      </c>
      <c r="V191" s="108" t="s">
        <v>1859</v>
      </c>
      <c r="W191" s="3">
        <v>59</v>
      </c>
      <c r="X191" s="3">
        <v>59</v>
      </c>
      <c r="AR191" s="7">
        <f t="shared" si="26"/>
        <v>150</v>
      </c>
      <c r="AS191" s="7">
        <f t="shared" si="27"/>
        <v>150</v>
      </c>
      <c r="AT191" s="19">
        <f t="shared" si="28"/>
        <v>1</v>
      </c>
      <c r="AU191" s="19">
        <f t="shared" si="29"/>
        <v>1</v>
      </c>
      <c r="AV191" s="7" t="s">
        <v>2096</v>
      </c>
    </row>
    <row r="192" spans="1:48" ht="15.75" hidden="1" customHeight="1" x14ac:dyDescent="0.25">
      <c r="A192" s="7">
        <v>205</v>
      </c>
      <c r="B192" s="7" t="s">
        <v>263</v>
      </c>
      <c r="C192" s="7" t="s">
        <v>323</v>
      </c>
      <c r="D192" s="7" t="s">
        <v>16</v>
      </c>
      <c r="E192" s="47" t="s">
        <v>325</v>
      </c>
      <c r="F192" s="9">
        <v>1</v>
      </c>
      <c r="G192" s="7" t="s">
        <v>18</v>
      </c>
      <c r="H192" s="7">
        <v>3107</v>
      </c>
      <c r="I192" s="7">
        <v>3107</v>
      </c>
      <c r="J192" s="60"/>
      <c r="K192" s="7">
        <v>3230</v>
      </c>
      <c r="L192" s="7">
        <v>3230</v>
      </c>
      <c r="M192" s="58" t="s">
        <v>363</v>
      </c>
      <c r="N192" s="7">
        <v>2927</v>
      </c>
      <c r="O192" s="7">
        <v>2927</v>
      </c>
      <c r="P192" s="59"/>
      <c r="Q192" s="7">
        <v>3298</v>
      </c>
      <c r="R192" s="7">
        <v>3298</v>
      </c>
      <c r="S192" s="54" t="s">
        <v>1692</v>
      </c>
      <c r="T192" s="28">
        <v>3568</v>
      </c>
      <c r="U192" s="3">
        <v>3568</v>
      </c>
      <c r="V192" s="108" t="s">
        <v>1859</v>
      </c>
      <c r="W192" s="3">
        <v>3360</v>
      </c>
      <c r="X192" s="3">
        <v>3360</v>
      </c>
      <c r="AR192" s="7">
        <f t="shared" si="26"/>
        <v>19490</v>
      </c>
      <c r="AS192" s="7">
        <f t="shared" si="27"/>
        <v>19490</v>
      </c>
      <c r="AT192" s="19">
        <f t="shared" si="28"/>
        <v>1</v>
      </c>
      <c r="AU192" s="19">
        <f t="shared" si="29"/>
        <v>1</v>
      </c>
      <c r="AV192" s="7" t="s">
        <v>2096</v>
      </c>
    </row>
    <row r="193" spans="1:48" ht="15.75" hidden="1" customHeight="1" x14ac:dyDescent="0.25">
      <c r="A193" s="7">
        <v>206</v>
      </c>
      <c r="B193" s="7" t="s">
        <v>263</v>
      </c>
      <c r="C193" s="7" t="s">
        <v>323</v>
      </c>
      <c r="D193" s="7" t="s">
        <v>16</v>
      </c>
      <c r="E193" s="47" t="s">
        <v>326</v>
      </c>
      <c r="F193" s="9">
        <v>1</v>
      </c>
      <c r="G193" s="7" t="s">
        <v>18</v>
      </c>
      <c r="H193" s="7">
        <v>1393</v>
      </c>
      <c r="I193" s="7">
        <v>1393</v>
      </c>
      <c r="J193" s="60"/>
      <c r="K193" s="7">
        <v>1571</v>
      </c>
      <c r="L193" s="7">
        <v>1571</v>
      </c>
      <c r="M193" s="58" t="s">
        <v>374</v>
      </c>
      <c r="N193" s="7">
        <v>1520</v>
      </c>
      <c r="O193" s="7">
        <v>1520</v>
      </c>
      <c r="P193" s="59"/>
      <c r="Q193" s="7">
        <v>1430</v>
      </c>
      <c r="R193" s="7">
        <v>1430</v>
      </c>
      <c r="S193" s="54" t="s">
        <v>1693</v>
      </c>
      <c r="T193" s="28">
        <v>864</v>
      </c>
      <c r="U193" s="3">
        <v>864</v>
      </c>
      <c r="V193" s="108" t="s">
        <v>1859</v>
      </c>
      <c r="W193" s="3">
        <v>830</v>
      </c>
      <c r="X193" s="3">
        <v>830</v>
      </c>
      <c r="AR193" s="7">
        <f t="shared" si="26"/>
        <v>7608</v>
      </c>
      <c r="AS193" s="7">
        <f t="shared" si="27"/>
        <v>7608</v>
      </c>
      <c r="AT193" s="19">
        <f t="shared" si="28"/>
        <v>1</v>
      </c>
      <c r="AU193" s="19">
        <f t="shared" si="29"/>
        <v>1</v>
      </c>
      <c r="AV193" s="7" t="s">
        <v>2096</v>
      </c>
    </row>
    <row r="194" spans="1:48" ht="15.75" hidden="1" customHeight="1" x14ac:dyDescent="0.25">
      <c r="A194" s="7">
        <v>207</v>
      </c>
      <c r="B194" s="7" t="s">
        <v>263</v>
      </c>
      <c r="C194" s="7" t="s">
        <v>323</v>
      </c>
      <c r="D194" s="7" t="s">
        <v>16</v>
      </c>
      <c r="E194" s="47" t="s">
        <v>327</v>
      </c>
      <c r="F194" s="9">
        <v>1</v>
      </c>
      <c r="G194" s="7" t="s">
        <v>18</v>
      </c>
      <c r="H194" s="7">
        <v>94</v>
      </c>
      <c r="I194" s="7">
        <v>94</v>
      </c>
      <c r="J194" s="60"/>
      <c r="K194" s="7">
        <v>239</v>
      </c>
      <c r="L194" s="7">
        <v>239</v>
      </c>
      <c r="M194" s="58" t="s">
        <v>377</v>
      </c>
      <c r="N194" s="7">
        <v>108</v>
      </c>
      <c r="O194" s="7">
        <v>108</v>
      </c>
      <c r="P194" s="59"/>
      <c r="Q194" s="7">
        <v>75</v>
      </c>
      <c r="R194" s="7">
        <v>75</v>
      </c>
      <c r="S194" s="54" t="s">
        <v>1694</v>
      </c>
      <c r="T194" s="28">
        <v>86</v>
      </c>
      <c r="U194" s="3">
        <v>86</v>
      </c>
      <c r="V194" s="108" t="s">
        <v>1859</v>
      </c>
      <c r="W194" s="3">
        <v>65</v>
      </c>
      <c r="X194" s="3">
        <v>65</v>
      </c>
      <c r="AR194" s="7">
        <f t="shared" si="26"/>
        <v>667</v>
      </c>
      <c r="AS194" s="7">
        <f t="shared" si="27"/>
        <v>667</v>
      </c>
      <c r="AT194" s="19">
        <f t="shared" si="28"/>
        <v>1</v>
      </c>
      <c r="AU194" s="19">
        <f t="shared" si="29"/>
        <v>1</v>
      </c>
      <c r="AV194" s="7" t="s">
        <v>2096</v>
      </c>
    </row>
    <row r="195" spans="1:48" ht="15.75" hidden="1" customHeight="1" x14ac:dyDescent="0.25">
      <c r="A195" s="7">
        <v>208</v>
      </c>
      <c r="B195" s="7" t="s">
        <v>263</v>
      </c>
      <c r="C195" s="7" t="s">
        <v>323</v>
      </c>
      <c r="D195" s="7" t="s">
        <v>16</v>
      </c>
      <c r="E195" s="47" t="s">
        <v>328</v>
      </c>
      <c r="F195" s="9">
        <v>1</v>
      </c>
      <c r="G195" s="7" t="s">
        <v>18</v>
      </c>
      <c r="H195" s="7">
        <v>52</v>
      </c>
      <c r="I195" s="7">
        <v>52</v>
      </c>
      <c r="J195" s="60"/>
      <c r="K195" s="7">
        <v>67</v>
      </c>
      <c r="L195" s="7">
        <v>67</v>
      </c>
      <c r="M195" s="58" t="s">
        <v>375</v>
      </c>
      <c r="N195" s="7">
        <v>79</v>
      </c>
      <c r="O195" s="7">
        <v>79</v>
      </c>
      <c r="P195" s="59"/>
      <c r="Q195" s="7">
        <v>28</v>
      </c>
      <c r="R195" s="7">
        <v>28</v>
      </c>
      <c r="S195" s="54" t="s">
        <v>1695</v>
      </c>
      <c r="T195" s="28">
        <v>35</v>
      </c>
      <c r="U195" s="3">
        <v>35</v>
      </c>
      <c r="V195" s="108" t="s">
        <v>1859</v>
      </c>
      <c r="W195" s="3">
        <v>48</v>
      </c>
      <c r="X195" s="3">
        <v>48</v>
      </c>
      <c r="AR195" s="7">
        <f t="shared" si="26"/>
        <v>309</v>
      </c>
      <c r="AS195" s="7">
        <f t="shared" si="27"/>
        <v>309</v>
      </c>
      <c r="AT195" s="19">
        <f t="shared" si="28"/>
        <v>1</v>
      </c>
      <c r="AU195" s="19">
        <f t="shared" si="29"/>
        <v>1</v>
      </c>
      <c r="AV195" s="7" t="s">
        <v>2096</v>
      </c>
    </row>
    <row r="196" spans="1:48" ht="15.75" hidden="1" customHeight="1" x14ac:dyDescent="0.25">
      <c r="A196" s="7">
        <v>209</v>
      </c>
      <c r="B196" s="7" t="s">
        <v>263</v>
      </c>
      <c r="C196" s="7" t="s">
        <v>323</v>
      </c>
      <c r="D196" s="7" t="s">
        <v>16</v>
      </c>
      <c r="E196" s="47" t="s">
        <v>329</v>
      </c>
      <c r="F196" s="9">
        <v>1</v>
      </c>
      <c r="G196" s="7" t="s">
        <v>18</v>
      </c>
      <c r="H196" s="7">
        <v>497</v>
      </c>
      <c r="I196" s="7">
        <v>497</v>
      </c>
      <c r="J196" s="60"/>
      <c r="K196" s="7">
        <v>217</v>
      </c>
      <c r="L196" s="7">
        <v>217</v>
      </c>
      <c r="M196" s="58"/>
      <c r="N196" s="7">
        <v>223</v>
      </c>
      <c r="O196" s="7">
        <v>223</v>
      </c>
      <c r="P196" s="59"/>
      <c r="Q196" s="7">
        <v>322</v>
      </c>
      <c r="R196" s="7">
        <v>322</v>
      </c>
      <c r="S196" s="54" t="s">
        <v>1696</v>
      </c>
      <c r="T196" s="28">
        <v>372</v>
      </c>
      <c r="U196" s="3">
        <v>372</v>
      </c>
      <c r="V196" s="108" t="s">
        <v>1859</v>
      </c>
      <c r="W196" s="3">
        <v>441</v>
      </c>
      <c r="X196" s="3">
        <v>441</v>
      </c>
      <c r="AR196" s="7">
        <f t="shared" si="26"/>
        <v>2072</v>
      </c>
      <c r="AS196" s="7">
        <f t="shared" si="27"/>
        <v>2072</v>
      </c>
      <c r="AT196" s="19">
        <f t="shared" si="28"/>
        <v>1</v>
      </c>
      <c r="AU196" s="19">
        <f t="shared" si="29"/>
        <v>1</v>
      </c>
      <c r="AV196" s="7" t="s">
        <v>2096</v>
      </c>
    </row>
    <row r="197" spans="1:48" ht="15.75" hidden="1" customHeight="1" x14ac:dyDescent="0.25">
      <c r="A197" s="7">
        <v>210</v>
      </c>
      <c r="B197" s="7" t="s">
        <v>263</v>
      </c>
      <c r="C197" s="7" t="s">
        <v>330</v>
      </c>
      <c r="D197" s="7" t="s">
        <v>16</v>
      </c>
      <c r="E197" s="47" t="s">
        <v>331</v>
      </c>
      <c r="F197" s="7">
        <v>1800</v>
      </c>
      <c r="G197" s="7" t="s">
        <v>332</v>
      </c>
      <c r="H197" s="18">
        <v>181</v>
      </c>
      <c r="I197" s="11">
        <v>150</v>
      </c>
      <c r="J197" s="60"/>
      <c r="K197" s="7">
        <v>171</v>
      </c>
      <c r="L197" s="11">
        <v>150</v>
      </c>
      <c r="M197" s="58" t="s">
        <v>382</v>
      </c>
      <c r="N197" s="7">
        <v>188</v>
      </c>
      <c r="O197" s="11">
        <v>150</v>
      </c>
      <c r="P197" s="59"/>
      <c r="Q197" s="7">
        <v>145</v>
      </c>
      <c r="R197" s="11">
        <v>150</v>
      </c>
      <c r="S197" s="48"/>
      <c r="T197" s="28">
        <v>162</v>
      </c>
      <c r="U197" s="11">
        <v>150</v>
      </c>
      <c r="V197" s="134"/>
      <c r="W197" s="3">
        <v>173</v>
      </c>
      <c r="X197" s="3">
        <v>173</v>
      </c>
      <c r="AR197" s="7">
        <f t="shared" si="26"/>
        <v>1020</v>
      </c>
      <c r="AS197" s="7">
        <f t="shared" si="27"/>
        <v>923</v>
      </c>
      <c r="AT197" s="66">
        <f>+AR197/AS197</f>
        <v>1.1050920910075839</v>
      </c>
      <c r="AU197" s="19">
        <f>+AR197/F197</f>
        <v>0.56666666666666665</v>
      </c>
      <c r="AV197" s="7" t="s">
        <v>2096</v>
      </c>
    </row>
    <row r="198" spans="1:48" ht="15.75" hidden="1" customHeight="1" x14ac:dyDescent="0.25">
      <c r="A198" s="7">
        <v>211</v>
      </c>
      <c r="B198" s="7" t="s">
        <v>263</v>
      </c>
      <c r="C198" s="7" t="s">
        <v>330</v>
      </c>
      <c r="D198" s="7" t="s">
        <v>16</v>
      </c>
      <c r="E198" s="47" t="s">
        <v>333</v>
      </c>
      <c r="F198" s="7">
        <v>48</v>
      </c>
      <c r="G198" s="7" t="s">
        <v>334</v>
      </c>
      <c r="H198" s="7">
        <v>4</v>
      </c>
      <c r="I198" s="11">
        <v>4</v>
      </c>
      <c r="J198" s="60"/>
      <c r="K198" s="7">
        <v>4</v>
      </c>
      <c r="L198" s="11">
        <v>4</v>
      </c>
      <c r="M198" s="58" t="s">
        <v>383</v>
      </c>
      <c r="N198" s="7">
        <v>4</v>
      </c>
      <c r="O198" s="11">
        <v>4</v>
      </c>
      <c r="P198" s="59"/>
      <c r="Q198" s="7">
        <v>4</v>
      </c>
      <c r="R198" s="7">
        <v>4</v>
      </c>
      <c r="S198" s="48"/>
      <c r="T198" s="28">
        <v>4</v>
      </c>
      <c r="U198" s="3">
        <v>4</v>
      </c>
      <c r="V198" s="134"/>
      <c r="W198" s="3">
        <v>4</v>
      </c>
      <c r="X198" s="3">
        <v>4</v>
      </c>
      <c r="AR198" s="7">
        <f t="shared" si="26"/>
        <v>24</v>
      </c>
      <c r="AS198" s="7">
        <f t="shared" si="27"/>
        <v>24</v>
      </c>
      <c r="AT198" s="19">
        <f>+AR198/AS198</f>
        <v>1</v>
      </c>
      <c r="AU198" s="19">
        <f>+AR198/F198</f>
        <v>0.5</v>
      </c>
      <c r="AV198" s="7" t="s">
        <v>2096</v>
      </c>
    </row>
    <row r="199" spans="1:48" ht="15.75" hidden="1" customHeight="1" x14ac:dyDescent="0.25">
      <c r="A199" s="7">
        <v>212</v>
      </c>
      <c r="B199" s="7" t="s">
        <v>263</v>
      </c>
      <c r="C199" s="7" t="s">
        <v>330</v>
      </c>
      <c r="D199" s="7" t="s">
        <v>16</v>
      </c>
      <c r="E199" s="47" t="s">
        <v>335</v>
      </c>
      <c r="F199" s="9">
        <v>1</v>
      </c>
      <c r="G199" s="7" t="s">
        <v>18</v>
      </c>
      <c r="H199" s="7">
        <v>129</v>
      </c>
      <c r="I199" s="7">
        <v>129</v>
      </c>
      <c r="J199" s="60"/>
      <c r="K199" s="7">
        <v>271</v>
      </c>
      <c r="L199" s="7">
        <v>271</v>
      </c>
      <c r="M199" s="58" t="s">
        <v>381</v>
      </c>
      <c r="N199" s="7">
        <v>165</v>
      </c>
      <c r="O199" s="7">
        <v>165</v>
      </c>
      <c r="P199" s="59"/>
      <c r="Q199" s="7">
        <v>105</v>
      </c>
      <c r="R199" s="7">
        <v>105</v>
      </c>
      <c r="S199" s="48"/>
      <c r="T199" s="28">
        <v>211</v>
      </c>
      <c r="U199" s="3">
        <v>211</v>
      </c>
      <c r="V199" s="134"/>
      <c r="W199" s="3">
        <v>144</v>
      </c>
      <c r="X199" s="3">
        <v>144</v>
      </c>
      <c r="AR199" s="7">
        <f t="shared" si="26"/>
        <v>1025</v>
      </c>
      <c r="AS199" s="7">
        <f t="shared" si="27"/>
        <v>1025</v>
      </c>
      <c r="AT199" s="19">
        <f>AR199/AS199</f>
        <v>1</v>
      </c>
      <c r="AU199" s="19">
        <f>+AT199/F199</f>
        <v>1</v>
      </c>
      <c r="AV199" s="7" t="s">
        <v>2096</v>
      </c>
    </row>
    <row r="200" spans="1:48" ht="15.75" hidden="1" customHeight="1" x14ac:dyDescent="0.25">
      <c r="A200" s="7">
        <v>213</v>
      </c>
      <c r="B200" s="7" t="s">
        <v>263</v>
      </c>
      <c r="C200" s="7" t="s">
        <v>330</v>
      </c>
      <c r="D200" s="7" t="s">
        <v>16</v>
      </c>
      <c r="E200" s="47" t="s">
        <v>336</v>
      </c>
      <c r="F200" s="9">
        <v>1</v>
      </c>
      <c r="G200" s="7" t="s">
        <v>18</v>
      </c>
      <c r="H200" s="7">
        <v>43</v>
      </c>
      <c r="I200" s="7">
        <v>43</v>
      </c>
      <c r="J200" s="60"/>
      <c r="K200" s="7">
        <v>27</v>
      </c>
      <c r="L200" s="7">
        <v>27</v>
      </c>
      <c r="M200" s="58" t="s">
        <v>376</v>
      </c>
      <c r="N200" s="7">
        <v>15</v>
      </c>
      <c r="O200" s="7">
        <v>15</v>
      </c>
      <c r="P200" s="59"/>
      <c r="Q200" s="7">
        <v>7</v>
      </c>
      <c r="R200" s="7">
        <v>7</v>
      </c>
      <c r="S200" s="48"/>
      <c r="T200" s="28">
        <v>8</v>
      </c>
      <c r="U200" s="3">
        <v>8</v>
      </c>
      <c r="V200" s="134"/>
      <c r="W200" s="3">
        <v>4</v>
      </c>
      <c r="X200" s="3">
        <v>4</v>
      </c>
      <c r="AR200" s="7">
        <f t="shared" si="26"/>
        <v>104</v>
      </c>
      <c r="AS200" s="7">
        <f t="shared" si="27"/>
        <v>104</v>
      </c>
      <c r="AT200" s="19">
        <f>AR200/AS200</f>
        <v>1</v>
      </c>
      <c r="AU200" s="19">
        <f>+AT200/F200</f>
        <v>1</v>
      </c>
      <c r="AV200" s="7" t="s">
        <v>2096</v>
      </c>
    </row>
    <row r="201" spans="1:48" ht="15.75" hidden="1" customHeight="1" x14ac:dyDescent="0.25">
      <c r="A201" s="7">
        <v>214</v>
      </c>
      <c r="B201" s="7" t="s">
        <v>263</v>
      </c>
      <c r="C201" s="7" t="s">
        <v>330</v>
      </c>
      <c r="D201" s="7" t="s">
        <v>16</v>
      </c>
      <c r="E201" s="47" t="s">
        <v>337</v>
      </c>
      <c r="F201" s="7">
        <v>2</v>
      </c>
      <c r="G201" s="7" t="s">
        <v>70</v>
      </c>
      <c r="H201" s="11">
        <v>0</v>
      </c>
      <c r="I201" s="11">
        <v>0</v>
      </c>
      <c r="J201" s="57" t="s">
        <v>26</v>
      </c>
      <c r="K201" s="11">
        <v>0</v>
      </c>
      <c r="L201" s="11">
        <v>0</v>
      </c>
      <c r="M201" s="57" t="s">
        <v>26</v>
      </c>
      <c r="N201" s="11">
        <v>1</v>
      </c>
      <c r="O201" s="11">
        <v>1</v>
      </c>
      <c r="P201" s="59"/>
      <c r="Q201" s="7">
        <v>0</v>
      </c>
      <c r="R201" s="7">
        <v>0</v>
      </c>
      <c r="S201" s="48"/>
      <c r="T201" s="28">
        <v>0</v>
      </c>
      <c r="U201" s="3">
        <v>0</v>
      </c>
      <c r="V201" s="134"/>
      <c r="W201" s="3">
        <v>0</v>
      </c>
      <c r="X201" s="3">
        <v>0</v>
      </c>
      <c r="AR201" s="7">
        <f t="shared" si="26"/>
        <v>1</v>
      </c>
      <c r="AS201" s="7">
        <f t="shared" si="27"/>
        <v>1</v>
      </c>
      <c r="AT201" s="19">
        <f>+AR201/AS201</f>
        <v>1</v>
      </c>
      <c r="AU201" s="19">
        <f>+AR201/F201</f>
        <v>0.5</v>
      </c>
      <c r="AV201" s="7" t="s">
        <v>2096</v>
      </c>
    </row>
    <row r="202" spans="1:48" ht="15.75" hidden="1" customHeight="1" x14ac:dyDescent="0.25">
      <c r="A202" s="7">
        <v>215</v>
      </c>
      <c r="B202" s="7" t="s">
        <v>263</v>
      </c>
      <c r="C202" s="7" t="s">
        <v>338</v>
      </c>
      <c r="D202" s="7" t="s">
        <v>16</v>
      </c>
      <c r="E202" s="47" t="s">
        <v>339</v>
      </c>
      <c r="F202" s="9">
        <v>1</v>
      </c>
      <c r="G202" s="7" t="s">
        <v>18</v>
      </c>
      <c r="H202" s="7">
        <v>21</v>
      </c>
      <c r="I202" s="7">
        <v>21</v>
      </c>
      <c r="J202" s="60"/>
      <c r="K202" s="7">
        <v>27</v>
      </c>
      <c r="L202" s="7">
        <v>27</v>
      </c>
      <c r="M202" s="58"/>
      <c r="N202" s="7">
        <v>24</v>
      </c>
      <c r="O202" s="7">
        <v>24</v>
      </c>
      <c r="P202" s="59"/>
      <c r="Q202" s="7">
        <v>28</v>
      </c>
      <c r="R202" s="7">
        <v>28</v>
      </c>
      <c r="S202" s="48"/>
      <c r="T202" s="28">
        <v>37</v>
      </c>
      <c r="U202" s="3">
        <v>37</v>
      </c>
      <c r="V202" s="134"/>
      <c r="W202" s="3">
        <v>65</v>
      </c>
      <c r="X202" s="3">
        <v>65</v>
      </c>
      <c r="AR202" s="7">
        <f t="shared" si="26"/>
        <v>202</v>
      </c>
      <c r="AS202" s="7">
        <f t="shared" si="27"/>
        <v>202</v>
      </c>
      <c r="AT202" s="19">
        <f t="shared" ref="AT202:AT207" si="30">AR202/AS202</f>
        <v>1</v>
      </c>
      <c r="AU202" s="19">
        <f t="shared" ref="AU202:AU207" si="31">+AT202/F202</f>
        <v>1</v>
      </c>
      <c r="AV202" s="7" t="s">
        <v>2096</v>
      </c>
    </row>
    <row r="203" spans="1:48" ht="15.75" hidden="1" customHeight="1" x14ac:dyDescent="0.25">
      <c r="A203" s="7">
        <v>216</v>
      </c>
      <c r="B203" s="7" t="s">
        <v>263</v>
      </c>
      <c r="C203" s="7" t="s">
        <v>338</v>
      </c>
      <c r="D203" s="7" t="s">
        <v>16</v>
      </c>
      <c r="E203" s="47" t="s">
        <v>340</v>
      </c>
      <c r="F203" s="9">
        <v>1</v>
      </c>
      <c r="G203" s="7" t="s">
        <v>18</v>
      </c>
      <c r="H203" s="7">
        <v>132</v>
      </c>
      <c r="I203" s="7">
        <v>132</v>
      </c>
      <c r="J203" s="60"/>
      <c r="K203" s="7">
        <v>91</v>
      </c>
      <c r="L203" s="7">
        <v>91</v>
      </c>
      <c r="M203" s="58"/>
      <c r="N203" s="7">
        <v>127</v>
      </c>
      <c r="O203" s="7">
        <v>127</v>
      </c>
      <c r="P203" s="59"/>
      <c r="Q203" s="7">
        <v>122</v>
      </c>
      <c r="R203" s="7">
        <v>122</v>
      </c>
      <c r="S203" s="48"/>
      <c r="T203" s="28">
        <v>93</v>
      </c>
      <c r="U203" s="3">
        <v>93</v>
      </c>
      <c r="V203" s="134"/>
      <c r="W203" s="3">
        <v>104</v>
      </c>
      <c r="X203" s="3">
        <v>104</v>
      </c>
      <c r="AR203" s="7">
        <f t="shared" si="26"/>
        <v>669</v>
      </c>
      <c r="AS203" s="7">
        <f t="shared" si="27"/>
        <v>669</v>
      </c>
      <c r="AT203" s="19">
        <f t="shared" si="30"/>
        <v>1</v>
      </c>
      <c r="AU203" s="19">
        <f t="shared" si="31"/>
        <v>1</v>
      </c>
      <c r="AV203" s="7" t="s">
        <v>2096</v>
      </c>
    </row>
    <row r="204" spans="1:48" ht="15.75" hidden="1" customHeight="1" x14ac:dyDescent="0.25">
      <c r="A204" s="7">
        <v>217</v>
      </c>
      <c r="B204" s="7" t="s">
        <v>263</v>
      </c>
      <c r="C204" s="7" t="s">
        <v>338</v>
      </c>
      <c r="D204" s="7" t="s">
        <v>16</v>
      </c>
      <c r="E204" s="47" t="s">
        <v>341</v>
      </c>
      <c r="F204" s="9">
        <v>1</v>
      </c>
      <c r="G204" s="7" t="s">
        <v>18</v>
      </c>
      <c r="H204" s="7">
        <v>103</v>
      </c>
      <c r="I204" s="7">
        <v>103</v>
      </c>
      <c r="J204" s="60"/>
      <c r="K204" s="7">
        <v>130</v>
      </c>
      <c r="L204" s="7">
        <v>130</v>
      </c>
      <c r="M204" s="58"/>
      <c r="N204" s="7">
        <v>152</v>
      </c>
      <c r="O204" s="7">
        <v>152</v>
      </c>
      <c r="P204" s="59"/>
      <c r="Q204" s="7">
        <v>95</v>
      </c>
      <c r="R204" s="7">
        <v>95</v>
      </c>
      <c r="S204" s="48"/>
      <c r="T204" s="28">
        <v>73</v>
      </c>
      <c r="U204" s="3">
        <v>73</v>
      </c>
      <c r="V204" s="134"/>
      <c r="W204" s="3">
        <v>117</v>
      </c>
      <c r="X204" s="3">
        <v>117</v>
      </c>
      <c r="AR204" s="7">
        <f t="shared" si="26"/>
        <v>670</v>
      </c>
      <c r="AS204" s="7">
        <f t="shared" si="27"/>
        <v>670</v>
      </c>
      <c r="AT204" s="19">
        <f t="shared" si="30"/>
        <v>1</v>
      </c>
      <c r="AU204" s="19">
        <f t="shared" si="31"/>
        <v>1</v>
      </c>
      <c r="AV204" s="7" t="s">
        <v>2096</v>
      </c>
    </row>
    <row r="205" spans="1:48" ht="15.75" hidden="1" customHeight="1" x14ac:dyDescent="0.25">
      <c r="A205" s="7">
        <v>218</v>
      </c>
      <c r="B205" s="7" t="s">
        <v>263</v>
      </c>
      <c r="C205" s="7" t="s">
        <v>338</v>
      </c>
      <c r="D205" s="7" t="s">
        <v>16</v>
      </c>
      <c r="E205" s="47" t="s">
        <v>342</v>
      </c>
      <c r="F205" s="9">
        <v>1</v>
      </c>
      <c r="G205" s="7" t="s">
        <v>18</v>
      </c>
      <c r="H205" s="7">
        <v>54</v>
      </c>
      <c r="I205" s="7">
        <v>54</v>
      </c>
      <c r="J205" s="60"/>
      <c r="K205" s="7">
        <v>43</v>
      </c>
      <c r="L205" s="7">
        <v>43</v>
      </c>
      <c r="M205" s="58"/>
      <c r="N205" s="7">
        <v>34</v>
      </c>
      <c r="O205" s="7">
        <v>34</v>
      </c>
      <c r="P205" s="59"/>
      <c r="Q205" s="7">
        <v>37</v>
      </c>
      <c r="R205" s="7">
        <v>37</v>
      </c>
      <c r="S205" s="48"/>
      <c r="T205" s="28">
        <v>42</v>
      </c>
      <c r="U205" s="3">
        <v>42</v>
      </c>
      <c r="V205" s="134"/>
      <c r="W205" s="3">
        <v>59</v>
      </c>
      <c r="X205" s="3">
        <v>59</v>
      </c>
      <c r="AR205" s="7">
        <f t="shared" si="26"/>
        <v>269</v>
      </c>
      <c r="AS205" s="7">
        <f t="shared" si="27"/>
        <v>269</v>
      </c>
      <c r="AT205" s="19">
        <f t="shared" si="30"/>
        <v>1</v>
      </c>
      <c r="AU205" s="19">
        <f t="shared" si="31"/>
        <v>1</v>
      </c>
      <c r="AV205" s="7" t="s">
        <v>2096</v>
      </c>
    </row>
    <row r="206" spans="1:48" ht="15.75" hidden="1" customHeight="1" x14ac:dyDescent="0.25">
      <c r="A206" s="7">
        <v>219</v>
      </c>
      <c r="B206" s="7" t="s">
        <v>263</v>
      </c>
      <c r="C206" s="7" t="s">
        <v>338</v>
      </c>
      <c r="D206" s="7" t="s">
        <v>16</v>
      </c>
      <c r="E206" s="47" t="s">
        <v>343</v>
      </c>
      <c r="F206" s="9">
        <v>1</v>
      </c>
      <c r="G206" s="7" t="s">
        <v>18</v>
      </c>
      <c r="H206" s="7">
        <v>9</v>
      </c>
      <c r="I206" s="7">
        <v>9</v>
      </c>
      <c r="J206" s="60"/>
      <c r="K206" s="7">
        <v>155</v>
      </c>
      <c r="L206" s="7">
        <v>155</v>
      </c>
      <c r="M206" s="58"/>
      <c r="N206" s="7">
        <v>365</v>
      </c>
      <c r="O206" s="7">
        <v>365</v>
      </c>
      <c r="P206" s="59"/>
      <c r="Q206" s="7">
        <v>67</v>
      </c>
      <c r="R206" s="7">
        <v>67</v>
      </c>
      <c r="S206" s="48"/>
      <c r="T206" s="28">
        <v>4</v>
      </c>
      <c r="U206" s="3">
        <v>4</v>
      </c>
      <c r="V206" s="134"/>
      <c r="W206" s="3">
        <v>0</v>
      </c>
      <c r="X206" s="3">
        <v>0</v>
      </c>
      <c r="AR206" s="7">
        <f t="shared" si="26"/>
        <v>600</v>
      </c>
      <c r="AS206" s="7">
        <f t="shared" si="27"/>
        <v>600</v>
      </c>
      <c r="AT206" s="19">
        <f t="shared" si="30"/>
        <v>1</v>
      </c>
      <c r="AU206" s="19">
        <f t="shared" si="31"/>
        <v>1</v>
      </c>
      <c r="AV206" s="7" t="s">
        <v>2096</v>
      </c>
    </row>
    <row r="207" spans="1:48" ht="15.75" hidden="1" customHeight="1" x14ac:dyDescent="0.25">
      <c r="A207" s="7">
        <v>220</v>
      </c>
      <c r="B207" s="7" t="s">
        <v>263</v>
      </c>
      <c r="C207" s="7" t="s">
        <v>338</v>
      </c>
      <c r="D207" s="7" t="s">
        <v>16</v>
      </c>
      <c r="E207" s="47" t="s">
        <v>344</v>
      </c>
      <c r="F207" s="9">
        <v>1</v>
      </c>
      <c r="G207" s="7" t="s">
        <v>18</v>
      </c>
      <c r="H207" s="7">
        <v>313</v>
      </c>
      <c r="I207" s="7">
        <v>313</v>
      </c>
      <c r="J207" s="60"/>
      <c r="K207" s="7">
        <v>370</v>
      </c>
      <c r="L207" s="7">
        <v>370</v>
      </c>
      <c r="M207" s="58"/>
      <c r="N207" s="7">
        <v>492</v>
      </c>
      <c r="O207" s="7">
        <v>492</v>
      </c>
      <c r="P207" s="59"/>
      <c r="Q207" s="7">
        <v>517</v>
      </c>
      <c r="R207" s="7">
        <v>517</v>
      </c>
      <c r="S207" s="48"/>
      <c r="T207" s="28">
        <v>552</v>
      </c>
      <c r="U207" s="3">
        <v>552</v>
      </c>
      <c r="V207" s="134"/>
      <c r="W207" s="3">
        <v>708</v>
      </c>
      <c r="X207" s="3">
        <v>708</v>
      </c>
      <c r="AR207" s="7">
        <f t="shared" si="26"/>
        <v>2952</v>
      </c>
      <c r="AS207" s="7">
        <f t="shared" si="27"/>
        <v>2952</v>
      </c>
      <c r="AT207" s="19">
        <f t="shared" si="30"/>
        <v>1</v>
      </c>
      <c r="AU207" s="19">
        <f t="shared" si="31"/>
        <v>1</v>
      </c>
      <c r="AV207" s="7" t="s">
        <v>2096</v>
      </c>
    </row>
    <row r="208" spans="1:48" ht="15.75" hidden="1" customHeight="1" x14ac:dyDescent="0.25">
      <c r="A208" s="7">
        <v>221</v>
      </c>
      <c r="B208" s="7" t="s">
        <v>263</v>
      </c>
      <c r="C208" s="7" t="s">
        <v>345</v>
      </c>
      <c r="D208" s="7" t="s">
        <v>16</v>
      </c>
      <c r="E208" s="47" t="s">
        <v>346</v>
      </c>
      <c r="F208" s="7">
        <v>3</v>
      </c>
      <c r="G208" s="7" t="s">
        <v>70</v>
      </c>
      <c r="H208" s="11">
        <v>0</v>
      </c>
      <c r="I208" s="11">
        <v>0</v>
      </c>
      <c r="J208" s="57" t="s">
        <v>26</v>
      </c>
      <c r="K208" s="7">
        <v>3</v>
      </c>
      <c r="L208" s="11">
        <v>3</v>
      </c>
      <c r="M208" s="58" t="s">
        <v>385</v>
      </c>
      <c r="N208" s="11">
        <v>0</v>
      </c>
      <c r="O208" s="11">
        <v>0</v>
      </c>
      <c r="P208" s="57" t="s">
        <v>26</v>
      </c>
      <c r="Q208" s="7">
        <v>0</v>
      </c>
      <c r="R208" s="7">
        <v>0</v>
      </c>
      <c r="S208" s="48"/>
      <c r="T208" s="28">
        <v>0</v>
      </c>
      <c r="U208" s="3">
        <v>0</v>
      </c>
      <c r="V208" s="134"/>
      <c r="W208" s="3">
        <v>0</v>
      </c>
      <c r="X208" s="3">
        <v>0</v>
      </c>
      <c r="AR208" s="7">
        <f t="shared" ref="AR208:AR236" si="32">H208+K208+N208+Q208+T208+W208</f>
        <v>3</v>
      </c>
      <c r="AS208" s="7">
        <f t="shared" ref="AS208:AS236" si="33">I208+L208+O208+R208+U208+X208</f>
        <v>3</v>
      </c>
      <c r="AT208" s="19">
        <f t="shared" ref="AT208:AT215" si="34">+AR208/AS208</f>
        <v>1</v>
      </c>
      <c r="AU208" s="19">
        <f t="shared" ref="AU208:AU215" si="35">+AR208/F208</f>
        <v>1</v>
      </c>
      <c r="AV208" s="7" t="s">
        <v>2096</v>
      </c>
    </row>
    <row r="209" spans="1:48" ht="15.75" hidden="1" customHeight="1" x14ac:dyDescent="0.25">
      <c r="A209" s="7">
        <v>222</v>
      </c>
      <c r="B209" s="7" t="s">
        <v>263</v>
      </c>
      <c r="C209" s="7" t="s">
        <v>345</v>
      </c>
      <c r="D209" s="7" t="s">
        <v>16</v>
      </c>
      <c r="E209" s="47" t="s">
        <v>347</v>
      </c>
      <c r="F209" s="7">
        <v>3</v>
      </c>
      <c r="G209" s="7" t="s">
        <v>70</v>
      </c>
      <c r="H209" s="11">
        <v>0</v>
      </c>
      <c r="I209" s="11">
        <v>0</v>
      </c>
      <c r="J209" s="57" t="s">
        <v>26</v>
      </c>
      <c r="K209" s="11">
        <v>0</v>
      </c>
      <c r="L209" s="11">
        <v>0</v>
      </c>
      <c r="M209" s="57" t="s">
        <v>26</v>
      </c>
      <c r="N209" s="7">
        <v>1</v>
      </c>
      <c r="O209" s="11">
        <v>1</v>
      </c>
      <c r="P209" s="59"/>
      <c r="Q209" s="7">
        <v>1</v>
      </c>
      <c r="R209" s="7">
        <v>1</v>
      </c>
      <c r="S209" s="48"/>
      <c r="T209" s="28">
        <v>0</v>
      </c>
      <c r="U209" s="3">
        <v>0</v>
      </c>
      <c r="V209" s="134"/>
      <c r="W209" s="3">
        <v>0</v>
      </c>
      <c r="X209" s="3">
        <v>0</v>
      </c>
      <c r="AR209" s="7">
        <f t="shared" si="32"/>
        <v>2</v>
      </c>
      <c r="AS209" s="7">
        <f t="shared" si="33"/>
        <v>2</v>
      </c>
      <c r="AT209" s="19">
        <f t="shared" si="34"/>
        <v>1</v>
      </c>
      <c r="AU209" s="19">
        <f t="shared" si="35"/>
        <v>0.66666666666666663</v>
      </c>
      <c r="AV209" s="7" t="s">
        <v>2096</v>
      </c>
    </row>
    <row r="210" spans="1:48" ht="15.75" hidden="1" customHeight="1" x14ac:dyDescent="0.25">
      <c r="A210" s="7">
        <v>223</v>
      </c>
      <c r="B210" s="7" t="s">
        <v>263</v>
      </c>
      <c r="C210" s="7" t="s">
        <v>345</v>
      </c>
      <c r="D210" s="7" t="s">
        <v>16</v>
      </c>
      <c r="E210" s="47" t="s">
        <v>348</v>
      </c>
      <c r="F210" s="7">
        <v>3</v>
      </c>
      <c r="G210" s="7" t="s">
        <v>70</v>
      </c>
      <c r="H210" s="11">
        <v>0</v>
      </c>
      <c r="I210" s="11">
        <v>0</v>
      </c>
      <c r="J210" s="57" t="s">
        <v>26</v>
      </c>
      <c r="K210" s="11">
        <v>0</v>
      </c>
      <c r="L210" s="11">
        <v>0</v>
      </c>
      <c r="M210" s="57" t="s">
        <v>26</v>
      </c>
      <c r="N210" s="11">
        <v>0</v>
      </c>
      <c r="O210" s="11">
        <v>0</v>
      </c>
      <c r="P210" s="57" t="s">
        <v>26</v>
      </c>
      <c r="Q210" s="7">
        <v>0</v>
      </c>
      <c r="R210" s="7">
        <v>0</v>
      </c>
      <c r="S210" s="48"/>
      <c r="T210" s="28">
        <v>1</v>
      </c>
      <c r="U210" s="3">
        <v>1</v>
      </c>
      <c r="V210" s="134"/>
      <c r="W210" s="3">
        <v>0</v>
      </c>
      <c r="X210" s="3">
        <v>0</v>
      </c>
      <c r="AR210" s="7">
        <f t="shared" si="32"/>
        <v>1</v>
      </c>
      <c r="AS210" s="7">
        <f t="shared" si="33"/>
        <v>1</v>
      </c>
      <c r="AT210" s="19">
        <f t="shared" si="34"/>
        <v>1</v>
      </c>
      <c r="AU210" s="19">
        <f t="shared" si="35"/>
        <v>0.33333333333333331</v>
      </c>
      <c r="AV210" s="7" t="s">
        <v>2096</v>
      </c>
    </row>
    <row r="211" spans="1:48" ht="15.75" hidden="1" customHeight="1" x14ac:dyDescent="0.25">
      <c r="A211" s="7">
        <v>224</v>
      </c>
      <c r="B211" s="7" t="s">
        <v>263</v>
      </c>
      <c r="C211" s="7" t="s">
        <v>345</v>
      </c>
      <c r="D211" s="7" t="s">
        <v>16</v>
      </c>
      <c r="E211" s="47" t="s">
        <v>349</v>
      </c>
      <c r="F211" s="7">
        <v>3</v>
      </c>
      <c r="G211" s="7" t="s">
        <v>70</v>
      </c>
      <c r="H211" s="11">
        <v>0</v>
      </c>
      <c r="I211" s="11">
        <v>0</v>
      </c>
      <c r="J211" s="57" t="s">
        <v>26</v>
      </c>
      <c r="K211" s="11">
        <v>0</v>
      </c>
      <c r="L211" s="11">
        <v>0</v>
      </c>
      <c r="M211" s="57" t="s">
        <v>26</v>
      </c>
      <c r="N211" s="11">
        <v>0</v>
      </c>
      <c r="O211" s="11">
        <v>0</v>
      </c>
      <c r="P211" s="57" t="s">
        <v>26</v>
      </c>
      <c r="Q211" s="7">
        <v>0</v>
      </c>
      <c r="R211" s="7">
        <v>0</v>
      </c>
      <c r="S211" s="48"/>
      <c r="T211" s="28">
        <v>0</v>
      </c>
      <c r="U211" s="3">
        <v>0</v>
      </c>
      <c r="V211" s="134"/>
      <c r="W211" s="3">
        <v>1</v>
      </c>
      <c r="X211" s="3">
        <v>1</v>
      </c>
      <c r="AR211" s="7">
        <f t="shared" si="32"/>
        <v>1</v>
      </c>
      <c r="AS211" s="7">
        <f t="shared" si="33"/>
        <v>1</v>
      </c>
      <c r="AT211" s="19">
        <f t="shared" si="34"/>
        <v>1</v>
      </c>
      <c r="AU211" s="19">
        <f t="shared" si="35"/>
        <v>0.33333333333333331</v>
      </c>
      <c r="AV211" s="7" t="s">
        <v>2096</v>
      </c>
    </row>
    <row r="212" spans="1:48" ht="15.75" hidden="1" customHeight="1" x14ac:dyDescent="0.25">
      <c r="A212" s="7">
        <v>225</v>
      </c>
      <c r="B212" s="7" t="s">
        <v>263</v>
      </c>
      <c r="C212" s="7" t="s">
        <v>345</v>
      </c>
      <c r="D212" s="7" t="s">
        <v>16</v>
      </c>
      <c r="E212" s="47" t="s">
        <v>350</v>
      </c>
      <c r="F212" s="7">
        <v>3</v>
      </c>
      <c r="G212" s="7" t="s">
        <v>70</v>
      </c>
      <c r="H212" s="11">
        <v>0</v>
      </c>
      <c r="I212" s="11">
        <v>0</v>
      </c>
      <c r="J212" s="57" t="s">
        <v>26</v>
      </c>
      <c r="K212" s="11">
        <v>0</v>
      </c>
      <c r="L212" s="11">
        <v>0</v>
      </c>
      <c r="M212" s="57" t="s">
        <v>26</v>
      </c>
      <c r="N212" s="11">
        <v>0</v>
      </c>
      <c r="O212" s="11">
        <v>0</v>
      </c>
      <c r="P212" s="57" t="s">
        <v>26</v>
      </c>
      <c r="Q212" s="7">
        <v>0</v>
      </c>
      <c r="R212" s="7">
        <v>0</v>
      </c>
      <c r="S212" s="48"/>
      <c r="T212" s="28">
        <v>0</v>
      </c>
      <c r="U212" s="3">
        <v>0</v>
      </c>
      <c r="V212" s="134"/>
      <c r="W212" s="3">
        <v>0</v>
      </c>
      <c r="X212" s="3">
        <v>0</v>
      </c>
      <c r="AR212" s="7">
        <f t="shared" si="32"/>
        <v>0</v>
      </c>
      <c r="AS212" s="7">
        <f t="shared" si="33"/>
        <v>0</v>
      </c>
      <c r="AT212" s="19" t="e">
        <f t="shared" si="34"/>
        <v>#DIV/0!</v>
      </c>
      <c r="AU212" s="19">
        <f t="shared" si="35"/>
        <v>0</v>
      </c>
      <c r="AV212" s="7" t="s">
        <v>2094</v>
      </c>
    </row>
    <row r="213" spans="1:48" ht="15.75" hidden="1" customHeight="1" x14ac:dyDescent="0.25">
      <c r="A213" s="7">
        <v>226</v>
      </c>
      <c r="B213" s="7" t="s">
        <v>263</v>
      </c>
      <c r="C213" s="7" t="s">
        <v>345</v>
      </c>
      <c r="D213" s="7" t="s">
        <v>16</v>
      </c>
      <c r="E213" s="47" t="s">
        <v>351</v>
      </c>
      <c r="F213" s="7">
        <v>3</v>
      </c>
      <c r="G213" s="7" t="s">
        <v>70</v>
      </c>
      <c r="H213" s="11">
        <v>0</v>
      </c>
      <c r="I213" s="11">
        <v>0</v>
      </c>
      <c r="J213" s="57" t="s">
        <v>26</v>
      </c>
      <c r="K213" s="11">
        <v>0</v>
      </c>
      <c r="L213" s="11">
        <v>0</v>
      </c>
      <c r="M213" s="57" t="s">
        <v>26</v>
      </c>
      <c r="N213" s="11">
        <v>1</v>
      </c>
      <c r="O213" s="11">
        <v>1</v>
      </c>
      <c r="P213" s="59"/>
      <c r="Q213" s="7">
        <v>1</v>
      </c>
      <c r="R213" s="7">
        <v>1</v>
      </c>
      <c r="S213" s="48"/>
      <c r="T213" s="28">
        <v>1</v>
      </c>
      <c r="U213" s="3">
        <v>1</v>
      </c>
      <c r="V213" s="134"/>
      <c r="W213" s="3">
        <v>0</v>
      </c>
      <c r="X213" s="3">
        <v>0</v>
      </c>
      <c r="AR213" s="7">
        <f t="shared" si="32"/>
        <v>3</v>
      </c>
      <c r="AS213" s="7">
        <f t="shared" si="33"/>
        <v>3</v>
      </c>
      <c r="AT213" s="19">
        <f t="shared" si="34"/>
        <v>1</v>
      </c>
      <c r="AU213" s="19">
        <f t="shared" si="35"/>
        <v>1</v>
      </c>
      <c r="AV213" s="7" t="s">
        <v>2096</v>
      </c>
    </row>
    <row r="214" spans="1:48" ht="15.75" hidden="1" customHeight="1" x14ac:dyDescent="0.25">
      <c r="A214" s="7">
        <v>227</v>
      </c>
      <c r="B214" s="7" t="s">
        <v>263</v>
      </c>
      <c r="C214" s="7" t="s">
        <v>345</v>
      </c>
      <c r="D214" s="7" t="s">
        <v>16</v>
      </c>
      <c r="E214" s="47" t="s">
        <v>352</v>
      </c>
      <c r="F214" s="7">
        <v>3</v>
      </c>
      <c r="G214" s="7" t="s">
        <v>70</v>
      </c>
      <c r="H214" s="11">
        <v>0</v>
      </c>
      <c r="I214" s="11">
        <v>0</v>
      </c>
      <c r="J214" s="57" t="s">
        <v>26</v>
      </c>
      <c r="K214" s="11">
        <v>0</v>
      </c>
      <c r="L214" s="11">
        <v>0</v>
      </c>
      <c r="M214" s="57" t="s">
        <v>26</v>
      </c>
      <c r="N214" s="11">
        <v>0</v>
      </c>
      <c r="O214" s="11">
        <v>0</v>
      </c>
      <c r="P214" s="57" t="s">
        <v>26</v>
      </c>
      <c r="Q214" s="7">
        <v>0</v>
      </c>
      <c r="R214" s="7">
        <v>0</v>
      </c>
      <c r="S214" s="48"/>
      <c r="T214" s="28">
        <v>0</v>
      </c>
      <c r="U214" s="3">
        <v>0</v>
      </c>
      <c r="V214" s="134"/>
      <c r="W214" s="3">
        <v>0</v>
      </c>
      <c r="X214" s="3">
        <v>0</v>
      </c>
      <c r="AR214" s="7">
        <f t="shared" si="32"/>
        <v>0</v>
      </c>
      <c r="AS214" s="7">
        <f t="shared" si="33"/>
        <v>0</v>
      </c>
      <c r="AT214" s="19" t="e">
        <f t="shared" si="34"/>
        <v>#DIV/0!</v>
      </c>
      <c r="AU214" s="19">
        <f t="shared" si="35"/>
        <v>0</v>
      </c>
      <c r="AV214" s="7" t="s">
        <v>2094</v>
      </c>
    </row>
    <row r="215" spans="1:48" ht="15.75" hidden="1" customHeight="1" x14ac:dyDescent="0.25">
      <c r="A215" s="7">
        <v>228</v>
      </c>
      <c r="B215" s="7" t="s">
        <v>263</v>
      </c>
      <c r="C215" s="7" t="s">
        <v>345</v>
      </c>
      <c r="D215" s="7" t="s">
        <v>16</v>
      </c>
      <c r="E215" s="47" t="s">
        <v>353</v>
      </c>
      <c r="F215" s="7">
        <v>3</v>
      </c>
      <c r="G215" s="7" t="s">
        <v>70</v>
      </c>
      <c r="H215" s="11">
        <v>0</v>
      </c>
      <c r="I215" s="11">
        <v>0</v>
      </c>
      <c r="J215" s="57" t="s">
        <v>26</v>
      </c>
      <c r="K215" s="11">
        <v>0</v>
      </c>
      <c r="L215" s="11">
        <v>0</v>
      </c>
      <c r="M215" s="57" t="s">
        <v>26</v>
      </c>
      <c r="N215" s="11">
        <v>0</v>
      </c>
      <c r="O215" s="11">
        <v>0</v>
      </c>
      <c r="P215" s="57" t="s">
        <v>26</v>
      </c>
      <c r="Q215" s="7">
        <v>0</v>
      </c>
      <c r="R215" s="7">
        <v>0</v>
      </c>
      <c r="S215" s="48"/>
      <c r="T215" s="28">
        <v>0</v>
      </c>
      <c r="U215" s="3">
        <v>0</v>
      </c>
      <c r="V215" s="134"/>
      <c r="W215" s="3">
        <v>0</v>
      </c>
      <c r="X215" s="3">
        <v>0</v>
      </c>
      <c r="AR215" s="7">
        <f t="shared" si="32"/>
        <v>0</v>
      </c>
      <c r="AS215" s="7">
        <f t="shared" si="33"/>
        <v>0</v>
      </c>
      <c r="AT215" s="19" t="e">
        <f t="shared" si="34"/>
        <v>#DIV/0!</v>
      </c>
      <c r="AU215" s="19">
        <f t="shared" si="35"/>
        <v>0</v>
      </c>
      <c r="AV215" s="7" t="s">
        <v>2094</v>
      </c>
    </row>
    <row r="216" spans="1:48" ht="15.75" hidden="1" customHeight="1" x14ac:dyDescent="0.25">
      <c r="A216" s="7">
        <v>229</v>
      </c>
      <c r="B216" s="7" t="s">
        <v>263</v>
      </c>
      <c r="C216" s="7" t="s">
        <v>345</v>
      </c>
      <c r="D216" s="7" t="s">
        <v>16</v>
      </c>
      <c r="E216" s="47" t="s">
        <v>354</v>
      </c>
      <c r="F216" s="9">
        <v>1</v>
      </c>
      <c r="G216" s="7" t="s">
        <v>18</v>
      </c>
      <c r="H216" s="7">
        <v>0</v>
      </c>
      <c r="I216" s="7">
        <v>0</v>
      </c>
      <c r="J216" s="60"/>
      <c r="K216" s="7">
        <v>0</v>
      </c>
      <c r="L216" s="7">
        <v>0</v>
      </c>
      <c r="M216" s="58"/>
      <c r="N216" s="7">
        <v>0</v>
      </c>
      <c r="O216" s="7">
        <v>0</v>
      </c>
      <c r="P216" s="59"/>
      <c r="Q216" s="7">
        <v>0</v>
      </c>
      <c r="R216" s="7">
        <v>0</v>
      </c>
      <c r="S216" s="48"/>
      <c r="T216" s="28">
        <v>0</v>
      </c>
      <c r="U216" s="3">
        <v>0</v>
      </c>
      <c r="V216" s="134"/>
      <c r="W216" s="3">
        <v>0</v>
      </c>
      <c r="X216" s="3">
        <v>0</v>
      </c>
      <c r="AR216" s="7">
        <f t="shared" si="32"/>
        <v>0</v>
      </c>
      <c r="AS216" s="7">
        <f t="shared" si="33"/>
        <v>0</v>
      </c>
      <c r="AT216" s="19" t="e">
        <f>AR216/AS216</f>
        <v>#DIV/0!</v>
      </c>
      <c r="AU216" s="19" t="e">
        <f>+AT216/F216</f>
        <v>#DIV/0!</v>
      </c>
      <c r="AV216" s="7" t="s">
        <v>2095</v>
      </c>
    </row>
    <row r="217" spans="1:48" ht="15.75" hidden="1" customHeight="1" x14ac:dyDescent="0.25">
      <c r="A217" s="7">
        <v>230</v>
      </c>
      <c r="B217" s="7" t="s">
        <v>263</v>
      </c>
      <c r="C217" s="7" t="s">
        <v>345</v>
      </c>
      <c r="D217" s="7" t="s">
        <v>16</v>
      </c>
      <c r="E217" s="47" t="s">
        <v>355</v>
      </c>
      <c r="F217" s="9">
        <v>1</v>
      </c>
      <c r="G217" s="7" t="s">
        <v>18</v>
      </c>
      <c r="H217" s="7">
        <v>0</v>
      </c>
      <c r="I217" s="7">
        <v>0</v>
      </c>
      <c r="J217" s="60"/>
      <c r="K217" s="7">
        <v>0</v>
      </c>
      <c r="L217" s="7">
        <v>0</v>
      </c>
      <c r="M217" s="58"/>
      <c r="N217" s="7">
        <v>0</v>
      </c>
      <c r="O217" s="7">
        <v>0</v>
      </c>
      <c r="P217" s="59"/>
      <c r="Q217" s="7">
        <v>0</v>
      </c>
      <c r="R217" s="7">
        <v>0</v>
      </c>
      <c r="S217" s="48"/>
      <c r="T217" s="28">
        <v>0</v>
      </c>
      <c r="U217" s="3">
        <v>0</v>
      </c>
      <c r="V217" s="134"/>
      <c r="W217" s="3">
        <v>0</v>
      </c>
      <c r="X217" s="3">
        <v>0</v>
      </c>
      <c r="AR217" s="7">
        <f t="shared" si="32"/>
        <v>0</v>
      </c>
      <c r="AS217" s="7">
        <f t="shared" si="33"/>
        <v>0</v>
      </c>
      <c r="AT217" s="19" t="e">
        <f>AR217/AS217</f>
        <v>#DIV/0!</v>
      </c>
      <c r="AU217" s="19" t="e">
        <f>+AT217/F217</f>
        <v>#DIV/0!</v>
      </c>
      <c r="AV217" s="7" t="s">
        <v>2095</v>
      </c>
    </row>
    <row r="218" spans="1:48" ht="15.75" hidden="1" customHeight="1" x14ac:dyDescent="0.25">
      <c r="A218" s="7">
        <v>231</v>
      </c>
      <c r="B218" s="7" t="s">
        <v>263</v>
      </c>
      <c r="C218" s="7" t="s">
        <v>356</v>
      </c>
      <c r="D218" s="7" t="s">
        <v>16</v>
      </c>
      <c r="E218" s="47" t="s">
        <v>357</v>
      </c>
      <c r="F218" s="9">
        <v>1</v>
      </c>
      <c r="G218" s="7" t="s">
        <v>18</v>
      </c>
      <c r="H218" s="7">
        <v>138</v>
      </c>
      <c r="I218" s="7">
        <v>138</v>
      </c>
      <c r="J218" s="60"/>
      <c r="K218" s="7">
        <v>145</v>
      </c>
      <c r="L218" s="7">
        <v>145</v>
      </c>
      <c r="M218" s="58" t="s">
        <v>403</v>
      </c>
      <c r="N218" s="7">
        <v>89</v>
      </c>
      <c r="O218" s="7">
        <v>89</v>
      </c>
      <c r="P218" s="59"/>
      <c r="Q218" s="7">
        <v>119</v>
      </c>
      <c r="R218" s="7">
        <v>119</v>
      </c>
      <c r="S218" s="48"/>
      <c r="T218" s="28">
        <v>133</v>
      </c>
      <c r="U218" s="3">
        <v>133</v>
      </c>
      <c r="V218" s="108" t="s">
        <v>1860</v>
      </c>
      <c r="W218" s="3">
        <v>101</v>
      </c>
      <c r="X218" s="3">
        <v>101</v>
      </c>
      <c r="AR218" s="7">
        <f t="shared" si="32"/>
        <v>725</v>
      </c>
      <c r="AS218" s="7">
        <f t="shared" si="33"/>
        <v>725</v>
      </c>
      <c r="AT218" s="19">
        <f>AR218/AS218</f>
        <v>1</v>
      </c>
      <c r="AU218" s="19">
        <f>+AT218/F218</f>
        <v>1</v>
      </c>
      <c r="AV218" s="7" t="s">
        <v>2096</v>
      </c>
    </row>
    <row r="219" spans="1:48" ht="15.75" hidden="1" customHeight="1" x14ac:dyDescent="0.25">
      <c r="A219" s="7">
        <v>232</v>
      </c>
      <c r="B219" s="7" t="s">
        <v>263</v>
      </c>
      <c r="C219" s="7" t="s">
        <v>356</v>
      </c>
      <c r="D219" s="7" t="s">
        <v>16</v>
      </c>
      <c r="E219" s="47" t="s">
        <v>358</v>
      </c>
      <c r="F219" s="9">
        <v>1</v>
      </c>
      <c r="G219" s="7" t="s">
        <v>18</v>
      </c>
      <c r="H219" s="7">
        <v>7</v>
      </c>
      <c r="I219" s="7">
        <v>7</v>
      </c>
      <c r="J219" s="60"/>
      <c r="K219" s="7">
        <v>19</v>
      </c>
      <c r="L219" s="7">
        <v>19</v>
      </c>
      <c r="M219" s="58" t="s">
        <v>384</v>
      </c>
      <c r="N219" s="7">
        <v>7</v>
      </c>
      <c r="O219" s="7">
        <v>7</v>
      </c>
      <c r="P219" s="59"/>
      <c r="Q219" s="7">
        <v>7</v>
      </c>
      <c r="R219" s="7">
        <v>7</v>
      </c>
      <c r="S219" s="48"/>
      <c r="T219" s="28">
        <v>35</v>
      </c>
      <c r="U219" s="3">
        <v>35</v>
      </c>
      <c r="V219" s="108" t="s">
        <v>1861</v>
      </c>
      <c r="W219" s="3">
        <v>25</v>
      </c>
      <c r="X219" s="3">
        <v>25</v>
      </c>
      <c r="AR219" s="7">
        <f t="shared" si="32"/>
        <v>100</v>
      </c>
      <c r="AS219" s="7">
        <f t="shared" si="33"/>
        <v>100</v>
      </c>
      <c r="AT219" s="19">
        <f>AR219/AS219</f>
        <v>1</v>
      </c>
      <c r="AU219" s="19">
        <f>+AT219/F219</f>
        <v>1</v>
      </c>
      <c r="AV219" s="7" t="s">
        <v>2096</v>
      </c>
    </row>
    <row r="220" spans="1:48" ht="15.75" hidden="1" customHeight="1" x14ac:dyDescent="0.25">
      <c r="A220" s="7">
        <v>233</v>
      </c>
      <c r="B220" s="7" t="s">
        <v>263</v>
      </c>
      <c r="C220" s="7" t="s">
        <v>356</v>
      </c>
      <c r="D220" s="7" t="s">
        <v>16</v>
      </c>
      <c r="E220" s="47" t="s">
        <v>359</v>
      </c>
      <c r="F220" s="9">
        <v>1</v>
      </c>
      <c r="G220" s="7" t="s">
        <v>18</v>
      </c>
      <c r="H220" s="7">
        <v>1</v>
      </c>
      <c r="I220" s="7">
        <v>1</v>
      </c>
      <c r="J220" s="60"/>
      <c r="K220" s="7">
        <v>0</v>
      </c>
      <c r="L220" s="7">
        <v>0</v>
      </c>
      <c r="M220" s="58"/>
      <c r="P220" s="59"/>
      <c r="Q220" s="7">
        <v>0</v>
      </c>
      <c r="R220" s="7">
        <v>0</v>
      </c>
      <c r="S220" s="48"/>
      <c r="T220" s="28">
        <v>0</v>
      </c>
      <c r="U220" s="3">
        <v>0</v>
      </c>
      <c r="V220" s="134"/>
      <c r="W220" s="3">
        <v>2</v>
      </c>
      <c r="X220" s="3">
        <v>2</v>
      </c>
      <c r="AR220" s="7">
        <f t="shared" si="32"/>
        <v>3</v>
      </c>
      <c r="AS220" s="7">
        <f t="shared" si="33"/>
        <v>3</v>
      </c>
      <c r="AT220" s="19">
        <f>AR220/AS220</f>
        <v>1</v>
      </c>
      <c r="AU220" s="19">
        <f>+AT220/F220</f>
        <v>1</v>
      </c>
      <c r="AV220" s="7" t="s">
        <v>2096</v>
      </c>
    </row>
    <row r="221" spans="1:48" ht="15.75" hidden="1" customHeight="1" x14ac:dyDescent="0.25">
      <c r="A221" s="7">
        <v>234</v>
      </c>
      <c r="B221" s="7" t="s">
        <v>263</v>
      </c>
      <c r="C221" s="7" t="s">
        <v>356</v>
      </c>
      <c r="D221" s="7" t="s">
        <v>16</v>
      </c>
      <c r="E221" s="47" t="s">
        <v>360</v>
      </c>
      <c r="F221" s="7">
        <v>1</v>
      </c>
      <c r="G221" s="7" t="s">
        <v>89</v>
      </c>
      <c r="H221" s="11">
        <v>0</v>
      </c>
      <c r="I221" s="11">
        <v>0</v>
      </c>
      <c r="J221" s="57" t="s">
        <v>26</v>
      </c>
      <c r="K221" s="11">
        <v>0</v>
      </c>
      <c r="L221" s="11">
        <v>0</v>
      </c>
      <c r="M221" s="57" t="s">
        <v>26</v>
      </c>
      <c r="N221" s="11">
        <v>0</v>
      </c>
      <c r="O221" s="11">
        <v>0</v>
      </c>
      <c r="P221" s="57" t="s">
        <v>26</v>
      </c>
      <c r="Q221" s="7">
        <v>0</v>
      </c>
      <c r="R221" s="7">
        <v>0</v>
      </c>
      <c r="S221" s="48"/>
      <c r="T221" s="28">
        <v>0</v>
      </c>
      <c r="U221" s="3">
        <v>0</v>
      </c>
      <c r="V221" s="134"/>
      <c r="W221" s="3">
        <v>0</v>
      </c>
      <c r="X221" s="3">
        <v>0</v>
      </c>
      <c r="AR221" s="7">
        <f t="shared" si="32"/>
        <v>0</v>
      </c>
      <c r="AS221" s="7">
        <f t="shared" si="33"/>
        <v>0</v>
      </c>
      <c r="AT221" s="19" t="e">
        <f>+AR221/AS221</f>
        <v>#DIV/0!</v>
      </c>
      <c r="AU221" s="19">
        <f>+AR221/F221</f>
        <v>0</v>
      </c>
      <c r="AV221" s="7" t="s">
        <v>2094</v>
      </c>
    </row>
    <row r="222" spans="1:48" ht="15.75" hidden="1" customHeight="1" x14ac:dyDescent="0.25">
      <c r="A222" s="7">
        <v>235</v>
      </c>
      <c r="B222" s="7" t="s">
        <v>407</v>
      </c>
      <c r="C222" s="7" t="s">
        <v>408</v>
      </c>
      <c r="D222" s="7" t="s">
        <v>16</v>
      </c>
      <c r="E222" s="114" t="s">
        <v>409</v>
      </c>
      <c r="F222" s="7">
        <v>120</v>
      </c>
      <c r="G222" s="7" t="s">
        <v>410</v>
      </c>
      <c r="H222" s="29">
        <v>8</v>
      </c>
      <c r="I222" s="10">
        <v>10</v>
      </c>
      <c r="J222" s="53" t="s">
        <v>411</v>
      </c>
      <c r="K222" s="29">
        <v>8</v>
      </c>
      <c r="L222" s="11">
        <v>10</v>
      </c>
      <c r="M222" s="123" t="s">
        <v>439</v>
      </c>
      <c r="N222" s="7">
        <v>9</v>
      </c>
      <c r="O222" s="10">
        <v>10</v>
      </c>
      <c r="P222" s="126" t="s">
        <v>1468</v>
      </c>
      <c r="Q222" s="7">
        <v>5</v>
      </c>
      <c r="R222" s="7">
        <v>10</v>
      </c>
      <c r="S222" s="54" t="s">
        <v>439</v>
      </c>
      <c r="T222" s="104">
        <v>8</v>
      </c>
      <c r="U222" s="7">
        <v>10</v>
      </c>
      <c r="V222" s="47" t="s">
        <v>415</v>
      </c>
      <c r="W222" s="7">
        <v>9</v>
      </c>
      <c r="X222" s="7">
        <v>10</v>
      </c>
      <c r="Y222" s="47" t="s">
        <v>415</v>
      </c>
      <c r="Z222" s="47"/>
      <c r="AA222" s="47"/>
      <c r="AB222" s="47"/>
      <c r="AC222" s="47"/>
      <c r="AD222" s="47"/>
      <c r="AE222" s="47"/>
      <c r="AF222" s="47"/>
      <c r="AG222" s="47"/>
      <c r="AH222" s="47"/>
      <c r="AI222" s="47"/>
      <c r="AJ222" s="47"/>
      <c r="AK222" s="47"/>
      <c r="AL222" s="47"/>
      <c r="AM222" s="47"/>
      <c r="AN222" s="47"/>
      <c r="AR222" s="7">
        <f t="shared" si="32"/>
        <v>47</v>
      </c>
      <c r="AS222" s="7">
        <f t="shared" si="33"/>
        <v>60</v>
      </c>
      <c r="AT222" s="19">
        <f>+AR222/AS222</f>
        <v>0.78333333333333333</v>
      </c>
      <c r="AU222" s="19">
        <f>+AR222/F222</f>
        <v>0.39166666666666666</v>
      </c>
      <c r="AV222" s="7" t="s">
        <v>2097</v>
      </c>
    </row>
    <row r="223" spans="1:48" ht="15.75" hidden="1" customHeight="1" x14ac:dyDescent="0.25">
      <c r="A223" s="7">
        <v>236</v>
      </c>
      <c r="B223" s="7" t="s">
        <v>407</v>
      </c>
      <c r="C223" s="7" t="s">
        <v>408</v>
      </c>
      <c r="D223" s="7" t="s">
        <v>16</v>
      </c>
      <c r="E223" s="47" t="s">
        <v>412</v>
      </c>
      <c r="F223" s="7">
        <v>300</v>
      </c>
      <c r="G223" s="7" t="s">
        <v>413</v>
      </c>
      <c r="H223" s="10">
        <v>0</v>
      </c>
      <c r="I223" s="10">
        <v>0</v>
      </c>
      <c r="J223" s="51" t="s">
        <v>26</v>
      </c>
      <c r="K223" s="10">
        <v>0</v>
      </c>
      <c r="L223" s="11">
        <v>0</v>
      </c>
      <c r="M223" s="51" t="s">
        <v>26</v>
      </c>
      <c r="N223" s="10">
        <v>0</v>
      </c>
      <c r="O223" s="10">
        <v>0</v>
      </c>
      <c r="P223" s="127" t="s">
        <v>26</v>
      </c>
      <c r="Q223" s="11">
        <v>0</v>
      </c>
      <c r="R223" s="11">
        <v>0</v>
      </c>
      <c r="S223" s="57" t="s">
        <v>26</v>
      </c>
      <c r="T223" s="104">
        <v>0</v>
      </c>
      <c r="U223" s="7">
        <v>0</v>
      </c>
      <c r="V223" s="47" t="s">
        <v>1217</v>
      </c>
      <c r="W223" s="7">
        <v>55</v>
      </c>
      <c r="X223" s="7">
        <v>100</v>
      </c>
      <c r="Y223" s="47" t="s">
        <v>2008</v>
      </c>
      <c r="Z223" s="47"/>
      <c r="AA223" s="47"/>
      <c r="AB223" s="47"/>
      <c r="AC223" s="47"/>
      <c r="AD223" s="47"/>
      <c r="AE223" s="47"/>
      <c r="AF223" s="47"/>
      <c r="AG223" s="47"/>
      <c r="AH223" s="47"/>
      <c r="AI223" s="47"/>
      <c r="AJ223" s="47"/>
      <c r="AK223" s="47"/>
      <c r="AL223" s="47"/>
      <c r="AM223" s="47"/>
      <c r="AN223" s="47"/>
      <c r="AR223" s="7">
        <f t="shared" si="32"/>
        <v>55</v>
      </c>
      <c r="AS223" s="7">
        <f t="shared" si="33"/>
        <v>100</v>
      </c>
      <c r="AT223" s="19">
        <f>+AR223/AS223</f>
        <v>0.55000000000000004</v>
      </c>
      <c r="AU223" s="19">
        <f>+AR223/F223</f>
        <v>0.18333333333333332</v>
      </c>
      <c r="AV223" s="7" t="s">
        <v>2097</v>
      </c>
    </row>
    <row r="224" spans="1:48" ht="15.75" hidden="1" customHeight="1" x14ac:dyDescent="0.25">
      <c r="A224" s="7">
        <v>237</v>
      </c>
      <c r="B224" s="7" t="s">
        <v>407</v>
      </c>
      <c r="C224" s="7" t="s">
        <v>408</v>
      </c>
      <c r="D224" s="7" t="s">
        <v>16</v>
      </c>
      <c r="E224" s="114" t="s">
        <v>414</v>
      </c>
      <c r="F224" s="7">
        <v>25</v>
      </c>
      <c r="G224" s="7" t="s">
        <v>298</v>
      </c>
      <c r="H224" s="7">
        <v>1</v>
      </c>
      <c r="I224" s="10">
        <v>2</v>
      </c>
      <c r="J224" s="53" t="s">
        <v>415</v>
      </c>
      <c r="K224" s="7">
        <v>1</v>
      </c>
      <c r="L224" s="11">
        <v>2</v>
      </c>
      <c r="M224" s="123" t="s">
        <v>440</v>
      </c>
      <c r="N224" s="7">
        <v>1</v>
      </c>
      <c r="O224" s="10">
        <v>2</v>
      </c>
      <c r="P224" s="126" t="s">
        <v>415</v>
      </c>
      <c r="Q224" s="7">
        <v>0</v>
      </c>
      <c r="R224" s="7">
        <v>2</v>
      </c>
      <c r="S224" s="47" t="s">
        <v>1513</v>
      </c>
      <c r="T224" s="104">
        <v>2</v>
      </c>
      <c r="U224" s="7">
        <v>2</v>
      </c>
      <c r="V224" s="47" t="s">
        <v>415</v>
      </c>
      <c r="W224" s="7">
        <v>2</v>
      </c>
      <c r="X224" s="7">
        <v>3</v>
      </c>
      <c r="Y224" s="47" t="s">
        <v>415</v>
      </c>
      <c r="Z224" s="47"/>
      <c r="AA224" s="47"/>
      <c r="AB224" s="47"/>
      <c r="AC224" s="47"/>
      <c r="AD224" s="47"/>
      <c r="AE224" s="47"/>
      <c r="AF224" s="47"/>
      <c r="AG224" s="47"/>
      <c r="AH224" s="47"/>
      <c r="AI224" s="47"/>
      <c r="AJ224" s="47"/>
      <c r="AK224" s="47"/>
      <c r="AL224" s="47"/>
      <c r="AM224" s="47"/>
      <c r="AN224" s="47"/>
      <c r="AR224" s="7">
        <f t="shared" si="32"/>
        <v>7</v>
      </c>
      <c r="AS224" s="7">
        <f t="shared" si="33"/>
        <v>13</v>
      </c>
      <c r="AT224" s="19">
        <f>+AR224/AS224</f>
        <v>0.53846153846153844</v>
      </c>
      <c r="AU224" s="19">
        <f>+AR224/F224</f>
        <v>0.28000000000000003</v>
      </c>
      <c r="AV224" s="7" t="s">
        <v>2097</v>
      </c>
    </row>
    <row r="225" spans="1:48" ht="15.75" hidden="1" customHeight="1" x14ac:dyDescent="0.25">
      <c r="A225" s="7">
        <v>238</v>
      </c>
      <c r="B225" s="7" t="s">
        <v>407</v>
      </c>
      <c r="C225" s="7" t="s">
        <v>408</v>
      </c>
      <c r="D225" s="7" t="s">
        <v>16</v>
      </c>
      <c r="E225" s="114" t="s">
        <v>416</v>
      </c>
      <c r="F225" s="7">
        <v>40</v>
      </c>
      <c r="G225" s="7" t="s">
        <v>417</v>
      </c>
      <c r="H225" s="7">
        <v>3</v>
      </c>
      <c r="I225" s="10">
        <v>3</v>
      </c>
      <c r="J225" s="53" t="s">
        <v>418</v>
      </c>
      <c r="K225" s="7">
        <v>3</v>
      </c>
      <c r="L225" s="11">
        <v>3</v>
      </c>
      <c r="M225" s="123" t="s">
        <v>418</v>
      </c>
      <c r="N225" s="7">
        <v>5</v>
      </c>
      <c r="O225" s="10">
        <v>3</v>
      </c>
      <c r="P225" s="126" t="s">
        <v>418</v>
      </c>
      <c r="Q225" s="7">
        <v>3</v>
      </c>
      <c r="R225" s="7">
        <v>3</v>
      </c>
      <c r="S225" s="54" t="s">
        <v>1514</v>
      </c>
      <c r="T225" s="104">
        <v>8</v>
      </c>
      <c r="U225" s="7">
        <v>4</v>
      </c>
      <c r="V225" s="47" t="s">
        <v>1904</v>
      </c>
      <c r="W225" s="7">
        <v>8</v>
      </c>
      <c r="X225" s="7">
        <v>4</v>
      </c>
      <c r="Y225" s="47" t="s">
        <v>1904</v>
      </c>
      <c r="Z225" s="47"/>
      <c r="AA225" s="47"/>
      <c r="AB225" s="47"/>
      <c r="AC225" s="47"/>
      <c r="AD225" s="47"/>
      <c r="AE225" s="47"/>
      <c r="AF225" s="47"/>
      <c r="AG225" s="47"/>
      <c r="AH225" s="47"/>
      <c r="AI225" s="47"/>
      <c r="AJ225" s="47"/>
      <c r="AK225" s="47"/>
      <c r="AL225" s="47"/>
      <c r="AM225" s="47"/>
      <c r="AN225" s="47"/>
      <c r="AR225" s="7">
        <f t="shared" si="32"/>
        <v>30</v>
      </c>
      <c r="AS225" s="7">
        <f t="shared" si="33"/>
        <v>20</v>
      </c>
      <c r="AT225" s="19">
        <f>+AR225/AS225</f>
        <v>1.5</v>
      </c>
      <c r="AU225" s="19">
        <f>+AR225/F225</f>
        <v>0.75</v>
      </c>
      <c r="AV225" s="7" t="s">
        <v>2096</v>
      </c>
    </row>
    <row r="226" spans="1:48" ht="15.75" hidden="1" customHeight="1" x14ac:dyDescent="0.25">
      <c r="A226" s="7">
        <v>239</v>
      </c>
      <c r="B226" s="7" t="s">
        <v>407</v>
      </c>
      <c r="C226" s="7" t="s">
        <v>419</v>
      </c>
      <c r="D226" s="7" t="s">
        <v>16</v>
      </c>
      <c r="E226" s="114" t="s">
        <v>420</v>
      </c>
      <c r="F226" s="9">
        <v>1</v>
      </c>
      <c r="G226" s="7" t="s">
        <v>18</v>
      </c>
      <c r="H226" s="7">
        <v>222</v>
      </c>
      <c r="I226" s="7">
        <v>222</v>
      </c>
      <c r="J226" s="53" t="s">
        <v>421</v>
      </c>
      <c r="K226" s="7">
        <v>311</v>
      </c>
      <c r="L226" s="7">
        <v>311</v>
      </c>
      <c r="M226" s="123" t="s">
        <v>441</v>
      </c>
      <c r="N226" s="7">
        <v>303</v>
      </c>
      <c r="O226" s="7">
        <v>303</v>
      </c>
      <c r="P226" s="126" t="s">
        <v>441</v>
      </c>
      <c r="Q226" s="7">
        <v>256</v>
      </c>
      <c r="R226" s="7">
        <v>256</v>
      </c>
      <c r="S226" s="54" t="s">
        <v>1515</v>
      </c>
      <c r="T226" s="104">
        <v>280</v>
      </c>
      <c r="U226" s="7">
        <v>280</v>
      </c>
      <c r="V226" s="47" t="s">
        <v>1515</v>
      </c>
      <c r="W226" s="181">
        <v>306</v>
      </c>
      <c r="X226" s="181">
        <v>306</v>
      </c>
      <c r="Y226" s="47" t="s">
        <v>1515</v>
      </c>
      <c r="Z226" s="47"/>
      <c r="AA226" s="47"/>
      <c r="AB226" s="47"/>
      <c r="AC226" s="47"/>
      <c r="AD226" s="47"/>
      <c r="AE226" s="47"/>
      <c r="AF226" s="47"/>
      <c r="AG226" s="47"/>
      <c r="AH226" s="47"/>
      <c r="AI226" s="47"/>
      <c r="AJ226" s="47"/>
      <c r="AK226" s="47"/>
      <c r="AL226" s="47"/>
      <c r="AM226" s="47"/>
      <c r="AN226" s="47"/>
      <c r="AR226" s="7">
        <f t="shared" si="32"/>
        <v>1678</v>
      </c>
      <c r="AS226" s="7">
        <f t="shared" si="33"/>
        <v>1678</v>
      </c>
      <c r="AT226" s="19">
        <f>AR226/AS226</f>
        <v>1</v>
      </c>
      <c r="AU226" s="19">
        <f>+AT226/F226</f>
        <v>1</v>
      </c>
      <c r="AV226" s="7" t="s">
        <v>2096</v>
      </c>
    </row>
    <row r="227" spans="1:48" ht="15.75" hidden="1" customHeight="1" x14ac:dyDescent="0.25">
      <c r="A227" s="7">
        <v>240</v>
      </c>
      <c r="B227" s="7" t="s">
        <v>407</v>
      </c>
      <c r="C227" s="7" t="s">
        <v>419</v>
      </c>
      <c r="D227" s="7" t="s">
        <v>16</v>
      </c>
      <c r="E227" s="47" t="s">
        <v>422</v>
      </c>
      <c r="F227" s="9">
        <v>1</v>
      </c>
      <c r="G227" s="7" t="s">
        <v>18</v>
      </c>
      <c r="H227" s="10">
        <v>0</v>
      </c>
      <c r="I227" s="10">
        <v>0</v>
      </c>
      <c r="J227" s="51" t="s">
        <v>26</v>
      </c>
      <c r="K227" s="10">
        <v>0</v>
      </c>
      <c r="L227" s="11">
        <v>0</v>
      </c>
      <c r="M227" s="51" t="s">
        <v>26</v>
      </c>
      <c r="N227" s="7">
        <v>0</v>
      </c>
      <c r="O227" s="7">
        <v>0</v>
      </c>
      <c r="P227" s="126"/>
      <c r="Q227" s="7">
        <v>0</v>
      </c>
      <c r="R227" s="7">
        <v>0</v>
      </c>
      <c r="S227" s="47" t="s">
        <v>1516</v>
      </c>
      <c r="T227" s="104">
        <v>0</v>
      </c>
      <c r="U227" s="7">
        <v>0</v>
      </c>
      <c r="V227" s="47" t="s">
        <v>1905</v>
      </c>
      <c r="W227" s="181">
        <v>0</v>
      </c>
      <c r="X227" s="181">
        <v>0</v>
      </c>
      <c r="Y227" s="47" t="s">
        <v>2009</v>
      </c>
      <c r="Z227" s="47"/>
      <c r="AA227" s="47"/>
      <c r="AB227" s="47"/>
      <c r="AC227" s="47"/>
      <c r="AD227" s="47"/>
      <c r="AE227" s="47"/>
      <c r="AF227" s="47"/>
      <c r="AG227" s="47"/>
      <c r="AH227" s="47"/>
      <c r="AI227" s="47"/>
      <c r="AJ227" s="47"/>
      <c r="AK227" s="47"/>
      <c r="AL227" s="47"/>
      <c r="AM227" s="47"/>
      <c r="AN227" s="47"/>
      <c r="AR227" s="7">
        <f t="shared" si="32"/>
        <v>0</v>
      </c>
      <c r="AS227" s="7">
        <f t="shared" si="33"/>
        <v>0</v>
      </c>
      <c r="AT227" s="19" t="e">
        <f>AR227/AS227</f>
        <v>#DIV/0!</v>
      </c>
      <c r="AU227" s="19" t="e">
        <f>+AT227/F227</f>
        <v>#DIV/0!</v>
      </c>
      <c r="AV227" s="7" t="s">
        <v>2095</v>
      </c>
    </row>
    <row r="228" spans="1:48" ht="15.75" hidden="1" customHeight="1" x14ac:dyDescent="0.25">
      <c r="A228" s="7">
        <v>241</v>
      </c>
      <c r="B228" s="7" t="s">
        <v>407</v>
      </c>
      <c r="C228" s="7" t="s">
        <v>419</v>
      </c>
      <c r="D228" s="7" t="s">
        <v>16</v>
      </c>
      <c r="E228" s="47" t="s">
        <v>423</v>
      </c>
      <c r="F228" s="9">
        <v>1</v>
      </c>
      <c r="G228" s="7" t="s">
        <v>18</v>
      </c>
      <c r="H228" s="10">
        <v>0</v>
      </c>
      <c r="I228" s="10">
        <v>0</v>
      </c>
      <c r="J228" s="51" t="s">
        <v>26</v>
      </c>
      <c r="K228" s="7">
        <v>0</v>
      </c>
      <c r="L228" s="7">
        <v>0</v>
      </c>
      <c r="M228" s="123"/>
      <c r="N228" s="7">
        <v>0</v>
      </c>
      <c r="O228" s="7">
        <v>0</v>
      </c>
      <c r="P228" s="126" t="s">
        <v>1116</v>
      </c>
      <c r="Q228" s="7">
        <v>332</v>
      </c>
      <c r="R228" s="7">
        <v>332</v>
      </c>
      <c r="S228" s="54" t="s">
        <v>1517</v>
      </c>
      <c r="T228" s="104">
        <v>373</v>
      </c>
      <c r="U228" s="7">
        <v>373</v>
      </c>
      <c r="V228" s="47" t="s">
        <v>1906</v>
      </c>
      <c r="W228" s="181">
        <v>238</v>
      </c>
      <c r="X228" s="181">
        <v>238</v>
      </c>
      <c r="Y228" s="47" t="s">
        <v>2010</v>
      </c>
      <c r="Z228" s="47"/>
      <c r="AA228" s="47"/>
      <c r="AB228" s="47"/>
      <c r="AC228" s="47"/>
      <c r="AD228" s="47"/>
      <c r="AE228" s="47"/>
      <c r="AF228" s="47"/>
      <c r="AG228" s="47"/>
      <c r="AH228" s="47"/>
      <c r="AI228" s="47"/>
      <c r="AJ228" s="47"/>
      <c r="AK228" s="47"/>
      <c r="AL228" s="47"/>
      <c r="AM228" s="47"/>
      <c r="AN228" s="47"/>
      <c r="AR228" s="7">
        <f t="shared" si="32"/>
        <v>943</v>
      </c>
      <c r="AS228" s="7">
        <f t="shared" si="33"/>
        <v>943</v>
      </c>
      <c r="AT228" s="19">
        <f>AR228/AS228</f>
        <v>1</v>
      </c>
      <c r="AU228" s="19">
        <f>+AT228/F228</f>
        <v>1</v>
      </c>
      <c r="AV228" s="7" t="s">
        <v>2096</v>
      </c>
    </row>
    <row r="229" spans="1:48" ht="15.75" hidden="1" customHeight="1" x14ac:dyDescent="0.25">
      <c r="A229" s="7">
        <v>242</v>
      </c>
      <c r="B229" s="7" t="s">
        <v>407</v>
      </c>
      <c r="C229" s="7" t="s">
        <v>419</v>
      </c>
      <c r="D229" s="7" t="s">
        <v>16</v>
      </c>
      <c r="E229" s="47" t="s">
        <v>424</v>
      </c>
      <c r="F229" s="9">
        <v>1</v>
      </c>
      <c r="G229" s="7" t="s">
        <v>18</v>
      </c>
      <c r="H229" s="12">
        <v>19</v>
      </c>
      <c r="I229" s="7">
        <v>19</v>
      </c>
      <c r="J229" s="53" t="s">
        <v>421</v>
      </c>
      <c r="K229" s="12">
        <v>37</v>
      </c>
      <c r="L229" s="7">
        <v>37</v>
      </c>
      <c r="M229" s="123" t="s">
        <v>442</v>
      </c>
      <c r="N229" s="12">
        <v>21</v>
      </c>
      <c r="O229" s="7">
        <v>21</v>
      </c>
      <c r="P229" s="126" t="s">
        <v>441</v>
      </c>
      <c r="Q229" s="12">
        <v>8</v>
      </c>
      <c r="R229" s="7">
        <v>8</v>
      </c>
      <c r="S229" s="49" t="s">
        <v>1518</v>
      </c>
      <c r="T229" s="104">
        <v>6</v>
      </c>
      <c r="U229" s="7">
        <v>6</v>
      </c>
      <c r="V229" s="47" t="s">
        <v>1518</v>
      </c>
      <c r="W229" s="181">
        <v>1</v>
      </c>
      <c r="X229" s="181">
        <v>1</v>
      </c>
      <c r="Y229" s="47" t="s">
        <v>1518</v>
      </c>
      <c r="Z229" s="47"/>
      <c r="AA229" s="47"/>
      <c r="AB229" s="47"/>
      <c r="AC229" s="47"/>
      <c r="AD229" s="47"/>
      <c r="AE229" s="47"/>
      <c r="AF229" s="47"/>
      <c r="AG229" s="47"/>
      <c r="AH229" s="47"/>
      <c r="AI229" s="47"/>
      <c r="AJ229" s="47"/>
      <c r="AK229" s="47"/>
      <c r="AL229" s="47"/>
      <c r="AM229" s="47"/>
      <c r="AN229" s="47"/>
      <c r="AR229" s="7">
        <f t="shared" si="32"/>
        <v>92</v>
      </c>
      <c r="AS229" s="7">
        <f t="shared" si="33"/>
        <v>92</v>
      </c>
      <c r="AT229" s="19">
        <f>AR229/AS229</f>
        <v>1</v>
      </c>
      <c r="AU229" s="19">
        <f>+AT229/F229</f>
        <v>1</v>
      </c>
      <c r="AV229" s="7" t="s">
        <v>2096</v>
      </c>
    </row>
    <row r="230" spans="1:48" ht="15.75" hidden="1" customHeight="1" x14ac:dyDescent="0.25">
      <c r="A230" s="7">
        <v>244</v>
      </c>
      <c r="B230" s="7" t="s">
        <v>407</v>
      </c>
      <c r="C230" s="7" t="s">
        <v>425</v>
      </c>
      <c r="D230" s="7" t="s">
        <v>16</v>
      </c>
      <c r="E230" s="47" t="s">
        <v>427</v>
      </c>
      <c r="F230" s="7">
        <v>6</v>
      </c>
      <c r="G230" s="7" t="s">
        <v>298</v>
      </c>
      <c r="H230" s="7">
        <v>0</v>
      </c>
      <c r="I230" s="7">
        <v>0</v>
      </c>
      <c r="J230" s="53"/>
      <c r="K230" s="7">
        <v>0</v>
      </c>
      <c r="L230" s="7">
        <v>0</v>
      </c>
      <c r="M230" s="123"/>
      <c r="N230" s="7">
        <v>0</v>
      </c>
      <c r="O230" s="7">
        <v>0</v>
      </c>
      <c r="P230" s="126"/>
      <c r="Q230" s="7">
        <v>1</v>
      </c>
      <c r="R230" s="7">
        <v>1</v>
      </c>
      <c r="S230" s="54" t="s">
        <v>415</v>
      </c>
      <c r="T230" s="104">
        <v>1</v>
      </c>
      <c r="U230" s="7">
        <v>1</v>
      </c>
      <c r="V230" s="47" t="s">
        <v>415</v>
      </c>
      <c r="W230" s="7">
        <v>0</v>
      </c>
      <c r="X230" s="7">
        <v>1</v>
      </c>
      <c r="Y230" s="47" t="s">
        <v>415</v>
      </c>
      <c r="Z230" s="47"/>
      <c r="AA230" s="47"/>
      <c r="AB230" s="47"/>
      <c r="AC230" s="47"/>
      <c r="AD230" s="47"/>
      <c r="AE230" s="47"/>
      <c r="AF230" s="47"/>
      <c r="AG230" s="47"/>
      <c r="AH230" s="47"/>
      <c r="AI230" s="47"/>
      <c r="AJ230" s="47"/>
      <c r="AK230" s="47"/>
      <c r="AL230" s="47"/>
      <c r="AM230" s="47"/>
      <c r="AN230" s="47"/>
      <c r="AR230" s="7">
        <f t="shared" si="32"/>
        <v>2</v>
      </c>
      <c r="AS230" s="7">
        <f t="shared" si="33"/>
        <v>3</v>
      </c>
      <c r="AT230" s="19">
        <f>+AR230/AS230</f>
        <v>0.66666666666666663</v>
      </c>
      <c r="AU230" s="19">
        <f>+AR230/F230</f>
        <v>0.33333333333333331</v>
      </c>
      <c r="AV230" s="7" t="s">
        <v>2097</v>
      </c>
    </row>
    <row r="231" spans="1:48" ht="15.75" hidden="1" customHeight="1" x14ac:dyDescent="0.25">
      <c r="A231" s="7">
        <v>245</v>
      </c>
      <c r="B231" s="7" t="s">
        <v>407</v>
      </c>
      <c r="C231" s="7" t="s">
        <v>425</v>
      </c>
      <c r="D231" s="7" t="s">
        <v>16</v>
      </c>
      <c r="E231" s="47" t="s">
        <v>428</v>
      </c>
      <c r="F231" s="9">
        <v>1</v>
      </c>
      <c r="G231" s="7" t="s">
        <v>18</v>
      </c>
      <c r="H231" s="16">
        <v>12</v>
      </c>
      <c r="I231" s="7">
        <v>12</v>
      </c>
      <c r="J231" s="48" t="s">
        <v>426</v>
      </c>
      <c r="K231" s="7">
        <v>2</v>
      </c>
      <c r="L231" s="7">
        <v>2</v>
      </c>
      <c r="M231" s="123" t="s">
        <v>440</v>
      </c>
      <c r="N231" s="7">
        <v>1</v>
      </c>
      <c r="O231" s="7">
        <v>1</v>
      </c>
      <c r="P231" s="126" t="s">
        <v>1669</v>
      </c>
      <c r="Q231" s="7">
        <v>6</v>
      </c>
      <c r="R231" s="7">
        <v>6</v>
      </c>
      <c r="S231" s="54" t="s">
        <v>1519</v>
      </c>
      <c r="T231" s="104">
        <v>3</v>
      </c>
      <c r="U231" s="7">
        <v>3</v>
      </c>
      <c r="V231" s="47" t="s">
        <v>415</v>
      </c>
      <c r="W231" s="7">
        <v>9</v>
      </c>
      <c r="X231" s="7">
        <v>9</v>
      </c>
      <c r="Y231" s="47" t="s">
        <v>415</v>
      </c>
      <c r="Z231" s="47"/>
      <c r="AA231" s="47"/>
      <c r="AB231" s="47"/>
      <c r="AC231" s="47"/>
      <c r="AD231" s="47"/>
      <c r="AE231" s="47"/>
      <c r="AF231" s="47"/>
      <c r="AG231" s="47"/>
      <c r="AH231" s="47"/>
      <c r="AI231" s="47"/>
      <c r="AJ231" s="47"/>
      <c r="AK231" s="47"/>
      <c r="AL231" s="47"/>
      <c r="AM231" s="47"/>
      <c r="AN231" s="47"/>
      <c r="AR231" s="7">
        <f t="shared" si="32"/>
        <v>33</v>
      </c>
      <c r="AS231" s="7">
        <f t="shared" si="33"/>
        <v>33</v>
      </c>
      <c r="AT231" s="19">
        <f>AR231/AS231</f>
        <v>1</v>
      </c>
      <c r="AU231" s="19">
        <f>+AT231/F231</f>
        <v>1</v>
      </c>
      <c r="AV231" s="7" t="s">
        <v>2096</v>
      </c>
    </row>
    <row r="232" spans="1:48" ht="15.75" hidden="1" customHeight="1" x14ac:dyDescent="0.25">
      <c r="A232" s="7">
        <v>246</v>
      </c>
      <c r="B232" s="7" t="s">
        <v>407</v>
      </c>
      <c r="C232" s="7" t="s">
        <v>425</v>
      </c>
      <c r="D232" s="7" t="s">
        <v>16</v>
      </c>
      <c r="E232" s="47" t="s">
        <v>429</v>
      </c>
      <c r="F232" s="9">
        <v>1</v>
      </c>
      <c r="G232" s="7" t="s">
        <v>18</v>
      </c>
      <c r="H232" s="10">
        <v>0</v>
      </c>
      <c r="I232" s="10">
        <v>0</v>
      </c>
      <c r="J232" s="51" t="s">
        <v>26</v>
      </c>
      <c r="K232" s="10">
        <v>0</v>
      </c>
      <c r="L232" s="10">
        <v>0</v>
      </c>
      <c r="M232" s="51" t="s">
        <v>26</v>
      </c>
      <c r="N232" s="10">
        <v>0</v>
      </c>
      <c r="O232" s="10">
        <v>0</v>
      </c>
      <c r="P232" s="127" t="s">
        <v>26</v>
      </c>
      <c r="Q232" s="7">
        <v>22</v>
      </c>
      <c r="R232" s="7">
        <v>22</v>
      </c>
      <c r="S232" s="54" t="s">
        <v>415</v>
      </c>
      <c r="T232" s="104">
        <v>20</v>
      </c>
      <c r="U232" s="7">
        <v>20</v>
      </c>
      <c r="V232" s="47" t="s">
        <v>1907</v>
      </c>
      <c r="W232" s="7">
        <v>21</v>
      </c>
      <c r="X232" s="7">
        <v>21</v>
      </c>
      <c r="Y232" s="47" t="s">
        <v>1907</v>
      </c>
      <c r="Z232" s="47"/>
      <c r="AA232" s="47"/>
      <c r="AB232" s="47"/>
      <c r="AC232" s="47"/>
      <c r="AD232" s="47"/>
      <c r="AE232" s="47"/>
      <c r="AF232" s="47"/>
      <c r="AG232" s="47"/>
      <c r="AH232" s="47"/>
      <c r="AI232" s="47"/>
      <c r="AJ232" s="47"/>
      <c r="AK232" s="47"/>
      <c r="AL232" s="47"/>
      <c r="AM232" s="47"/>
      <c r="AN232" s="47"/>
      <c r="AR232" s="7">
        <f t="shared" si="32"/>
        <v>63</v>
      </c>
      <c r="AS232" s="7">
        <f t="shared" si="33"/>
        <v>63</v>
      </c>
      <c r="AT232" s="19">
        <f>AR232/AS232</f>
        <v>1</v>
      </c>
      <c r="AU232" s="19">
        <f>+AT232/F232</f>
        <v>1</v>
      </c>
      <c r="AV232" s="7" t="s">
        <v>2096</v>
      </c>
    </row>
    <row r="233" spans="1:48" ht="15.75" hidden="1" customHeight="1" x14ac:dyDescent="0.25">
      <c r="A233" s="7">
        <v>247</v>
      </c>
      <c r="B233" s="7" t="s">
        <v>407</v>
      </c>
      <c r="C233" s="7" t="s">
        <v>80</v>
      </c>
      <c r="D233" s="7" t="s">
        <v>16</v>
      </c>
      <c r="E233" s="114" t="s">
        <v>81</v>
      </c>
      <c r="F233" s="7">
        <v>12</v>
      </c>
      <c r="G233" s="7" t="s">
        <v>430</v>
      </c>
      <c r="H233" s="7">
        <v>1</v>
      </c>
      <c r="I233" s="10">
        <v>1</v>
      </c>
      <c r="J233" s="53" t="s">
        <v>431</v>
      </c>
      <c r="K233" s="7">
        <v>1</v>
      </c>
      <c r="L233" s="10">
        <v>1</v>
      </c>
      <c r="M233" s="123" t="s">
        <v>437</v>
      </c>
      <c r="N233" s="7">
        <v>1</v>
      </c>
      <c r="O233" s="10">
        <v>1</v>
      </c>
      <c r="P233" s="126" t="s">
        <v>437</v>
      </c>
      <c r="Q233" s="7">
        <v>1</v>
      </c>
      <c r="R233" s="7">
        <v>1</v>
      </c>
      <c r="S233" s="54" t="s">
        <v>437</v>
      </c>
      <c r="T233" s="104">
        <v>1</v>
      </c>
      <c r="U233" s="7">
        <v>1</v>
      </c>
      <c r="V233" s="47" t="s">
        <v>1908</v>
      </c>
      <c r="W233" s="7">
        <v>1</v>
      </c>
      <c r="X233" s="7">
        <v>1</v>
      </c>
      <c r="Y233" s="47" t="s">
        <v>1908</v>
      </c>
      <c r="Z233" s="47"/>
      <c r="AA233" s="47"/>
      <c r="AB233" s="47"/>
      <c r="AC233" s="47"/>
      <c r="AD233" s="47"/>
      <c r="AE233" s="47"/>
      <c r="AF233" s="47"/>
      <c r="AG233" s="47"/>
      <c r="AH233" s="47"/>
      <c r="AI233" s="47"/>
      <c r="AJ233" s="47"/>
      <c r="AK233" s="47"/>
      <c r="AL233" s="47"/>
      <c r="AM233" s="47"/>
      <c r="AN233" s="47"/>
      <c r="AR233" s="7">
        <f t="shared" si="32"/>
        <v>6</v>
      </c>
      <c r="AS233" s="7">
        <f t="shared" si="33"/>
        <v>6</v>
      </c>
      <c r="AT233" s="19">
        <f>+AR233/AS233</f>
        <v>1</v>
      </c>
      <c r="AU233" s="19">
        <f>+AR233/F233</f>
        <v>0.5</v>
      </c>
      <c r="AV233" s="7" t="s">
        <v>2096</v>
      </c>
    </row>
    <row r="234" spans="1:48" ht="15.75" hidden="1" customHeight="1" x14ac:dyDescent="0.25">
      <c r="A234" s="7">
        <v>248</v>
      </c>
      <c r="B234" s="7" t="s">
        <v>407</v>
      </c>
      <c r="C234" s="7" t="s">
        <v>80</v>
      </c>
      <c r="D234" s="7" t="s">
        <v>16</v>
      </c>
      <c r="E234" s="114" t="s">
        <v>432</v>
      </c>
      <c r="F234" s="9">
        <v>1</v>
      </c>
      <c r="G234" s="7" t="s">
        <v>18</v>
      </c>
      <c r="H234" s="7">
        <v>126</v>
      </c>
      <c r="I234" s="7">
        <v>126</v>
      </c>
      <c r="J234" s="53" t="s">
        <v>433</v>
      </c>
      <c r="K234" s="7">
        <v>127</v>
      </c>
      <c r="L234" s="7">
        <v>127</v>
      </c>
      <c r="M234" s="123" t="s">
        <v>438</v>
      </c>
      <c r="N234" s="7">
        <v>100</v>
      </c>
      <c r="O234" s="7">
        <v>100</v>
      </c>
      <c r="P234" s="126" t="s">
        <v>1469</v>
      </c>
      <c r="Q234" s="7">
        <v>48</v>
      </c>
      <c r="R234" s="7">
        <v>48</v>
      </c>
      <c r="S234" s="54" t="s">
        <v>1520</v>
      </c>
      <c r="T234" s="104">
        <v>133</v>
      </c>
      <c r="U234" s="7">
        <v>133</v>
      </c>
      <c r="V234" s="47" t="s">
        <v>1909</v>
      </c>
      <c r="W234" s="7">
        <v>170</v>
      </c>
      <c r="X234" s="7">
        <v>170</v>
      </c>
      <c r="Y234" s="47" t="s">
        <v>1909</v>
      </c>
      <c r="Z234" s="47"/>
      <c r="AA234" s="47"/>
      <c r="AB234" s="47"/>
      <c r="AC234" s="47"/>
      <c r="AD234" s="47"/>
      <c r="AE234" s="47"/>
      <c r="AF234" s="47"/>
      <c r="AG234" s="47"/>
      <c r="AH234" s="47"/>
      <c r="AI234" s="47"/>
      <c r="AJ234" s="47"/>
      <c r="AK234" s="47"/>
      <c r="AL234" s="47"/>
      <c r="AM234" s="47"/>
      <c r="AN234" s="47"/>
      <c r="AR234" s="7">
        <f t="shared" si="32"/>
        <v>704</v>
      </c>
      <c r="AS234" s="7">
        <f t="shared" si="33"/>
        <v>704</v>
      </c>
      <c r="AT234" s="19">
        <f>AR234/AS234</f>
        <v>1</v>
      </c>
      <c r="AU234" s="19">
        <f>+AT234/F234</f>
        <v>1</v>
      </c>
      <c r="AV234" s="7" t="s">
        <v>2096</v>
      </c>
    </row>
    <row r="235" spans="1:48" ht="15.75" hidden="1" customHeight="1" x14ac:dyDescent="0.25">
      <c r="A235" s="7">
        <v>249</v>
      </c>
      <c r="B235" s="7" t="s">
        <v>407</v>
      </c>
      <c r="C235" s="7" t="s">
        <v>80</v>
      </c>
      <c r="D235" s="7" t="s">
        <v>16</v>
      </c>
      <c r="E235" s="114" t="s">
        <v>322</v>
      </c>
      <c r="F235" s="9">
        <v>1</v>
      </c>
      <c r="G235" s="7" t="s">
        <v>18</v>
      </c>
      <c r="H235" s="7">
        <v>4</v>
      </c>
      <c r="I235" s="7">
        <v>4</v>
      </c>
      <c r="J235" s="53" t="s">
        <v>434</v>
      </c>
      <c r="K235" s="7">
        <v>4</v>
      </c>
      <c r="L235" s="7">
        <v>4</v>
      </c>
      <c r="M235" s="123" t="s">
        <v>434</v>
      </c>
      <c r="N235" s="7">
        <v>2</v>
      </c>
      <c r="O235" s="7">
        <v>2</v>
      </c>
      <c r="P235" s="126" t="s">
        <v>1216</v>
      </c>
      <c r="Q235" s="7">
        <v>3</v>
      </c>
      <c r="R235" s="7">
        <v>3</v>
      </c>
      <c r="S235" s="54" t="s">
        <v>1521</v>
      </c>
      <c r="T235" s="104">
        <v>3</v>
      </c>
      <c r="U235" s="7">
        <v>3</v>
      </c>
      <c r="V235" s="47" t="s">
        <v>1910</v>
      </c>
      <c r="W235" s="7">
        <v>1</v>
      </c>
      <c r="X235" s="7">
        <v>1</v>
      </c>
      <c r="Y235" s="47" t="s">
        <v>1910</v>
      </c>
      <c r="Z235" s="47"/>
      <c r="AA235" s="47"/>
      <c r="AB235" s="47"/>
      <c r="AC235" s="47"/>
      <c r="AD235" s="47"/>
      <c r="AE235" s="47"/>
      <c r="AF235" s="47"/>
      <c r="AG235" s="47"/>
      <c r="AH235" s="47"/>
      <c r="AI235" s="47"/>
      <c r="AJ235" s="47"/>
      <c r="AK235" s="47"/>
      <c r="AL235" s="47"/>
      <c r="AM235" s="47"/>
      <c r="AN235" s="47"/>
      <c r="AR235" s="7">
        <f t="shared" si="32"/>
        <v>17</v>
      </c>
      <c r="AS235" s="7">
        <f t="shared" si="33"/>
        <v>17</v>
      </c>
      <c r="AT235" s="19">
        <f>AR235/AS235</f>
        <v>1</v>
      </c>
      <c r="AU235" s="19">
        <f>+AT235/F235</f>
        <v>1</v>
      </c>
      <c r="AV235" s="7" t="s">
        <v>2096</v>
      </c>
    </row>
    <row r="236" spans="1:48" ht="15.75" hidden="1" customHeight="1" x14ac:dyDescent="0.25">
      <c r="A236" s="7">
        <v>250</v>
      </c>
      <c r="B236" s="7" t="s">
        <v>407</v>
      </c>
      <c r="C236" s="7" t="s">
        <v>80</v>
      </c>
      <c r="D236" s="7" t="s">
        <v>16</v>
      </c>
      <c r="E236" s="114" t="s">
        <v>435</v>
      </c>
      <c r="F236" s="9">
        <v>1</v>
      </c>
      <c r="G236" s="7" t="s">
        <v>18</v>
      </c>
      <c r="H236" s="7">
        <v>1</v>
      </c>
      <c r="I236" s="7">
        <v>1</v>
      </c>
      <c r="J236" s="53" t="s">
        <v>434</v>
      </c>
      <c r="K236" s="7">
        <v>1</v>
      </c>
      <c r="L236" s="7">
        <v>1</v>
      </c>
      <c r="M236" s="123" t="s">
        <v>434</v>
      </c>
      <c r="N236" s="7">
        <v>1</v>
      </c>
      <c r="O236" s="7">
        <v>1</v>
      </c>
      <c r="P236" s="126" t="s">
        <v>1216</v>
      </c>
      <c r="Q236" s="7">
        <v>1</v>
      </c>
      <c r="R236" s="7">
        <v>1</v>
      </c>
      <c r="S236" s="54" t="s">
        <v>1522</v>
      </c>
      <c r="T236" s="104">
        <v>1</v>
      </c>
      <c r="U236" s="7">
        <v>1</v>
      </c>
      <c r="V236" s="47" t="s">
        <v>1910</v>
      </c>
      <c r="W236" s="7">
        <v>1</v>
      </c>
      <c r="X236" s="7">
        <v>1</v>
      </c>
      <c r="Y236" s="47" t="s">
        <v>1910</v>
      </c>
      <c r="Z236" s="47"/>
      <c r="AA236" s="47"/>
      <c r="AB236" s="47"/>
      <c r="AC236" s="47"/>
      <c r="AD236" s="47"/>
      <c r="AE236" s="47"/>
      <c r="AF236" s="47"/>
      <c r="AG236" s="47"/>
      <c r="AH236" s="47"/>
      <c r="AI236" s="47"/>
      <c r="AJ236" s="47"/>
      <c r="AK236" s="47"/>
      <c r="AL236" s="47"/>
      <c r="AM236" s="47"/>
      <c r="AN236" s="47"/>
      <c r="AR236" s="7">
        <f t="shared" si="32"/>
        <v>6</v>
      </c>
      <c r="AS236" s="7">
        <f t="shared" si="33"/>
        <v>6</v>
      </c>
      <c r="AT236" s="19">
        <f>AR236/AS236</f>
        <v>1</v>
      </c>
      <c r="AU236" s="19">
        <f>+AT236/F236</f>
        <v>1</v>
      </c>
      <c r="AV236" s="7" t="s">
        <v>2096</v>
      </c>
    </row>
    <row r="237" spans="1:48" ht="15.75" hidden="1" customHeight="1" x14ac:dyDescent="0.25">
      <c r="A237" s="7">
        <v>251</v>
      </c>
      <c r="B237" s="7" t="s">
        <v>407</v>
      </c>
      <c r="C237" s="7" t="s">
        <v>80</v>
      </c>
      <c r="D237" s="7" t="s">
        <v>16</v>
      </c>
      <c r="E237" s="47" t="s">
        <v>436</v>
      </c>
      <c r="F237" s="7">
        <v>1</v>
      </c>
      <c r="G237" s="7" t="s">
        <v>89</v>
      </c>
      <c r="H237" s="10">
        <v>0</v>
      </c>
      <c r="I237" s="10">
        <v>0</v>
      </c>
      <c r="J237" s="51" t="s">
        <v>26</v>
      </c>
      <c r="K237" s="10">
        <v>0</v>
      </c>
      <c r="L237" s="10">
        <v>0</v>
      </c>
      <c r="M237" s="51" t="s">
        <v>26</v>
      </c>
      <c r="N237" s="10">
        <v>0</v>
      </c>
      <c r="O237" s="10">
        <v>0</v>
      </c>
      <c r="P237" s="127" t="s">
        <v>26</v>
      </c>
      <c r="Q237" s="11">
        <v>0</v>
      </c>
      <c r="R237" s="11">
        <v>0</v>
      </c>
      <c r="S237" s="57" t="s">
        <v>26</v>
      </c>
      <c r="T237" s="158">
        <v>0</v>
      </c>
      <c r="U237" s="10">
        <v>0</v>
      </c>
      <c r="V237" s="51" t="s">
        <v>26</v>
      </c>
      <c r="W237" s="10">
        <v>0</v>
      </c>
      <c r="X237" s="10">
        <v>0</v>
      </c>
      <c r="Y237" s="51" t="s">
        <v>26</v>
      </c>
      <c r="Z237" s="47"/>
      <c r="AA237" s="47"/>
      <c r="AB237" s="47"/>
      <c r="AC237" s="47"/>
      <c r="AD237" s="47"/>
      <c r="AE237" s="47"/>
      <c r="AF237" s="47"/>
      <c r="AG237" s="47"/>
      <c r="AH237" s="47"/>
      <c r="AI237" s="47"/>
      <c r="AJ237" s="47"/>
      <c r="AK237" s="47"/>
      <c r="AL237" s="47"/>
      <c r="AM237" s="47"/>
      <c r="AN237" s="47"/>
      <c r="AR237" s="7">
        <f t="shared" ref="AR237:AR268" si="36">H237+K237+N237+Q237+T237+W237</f>
        <v>0</v>
      </c>
      <c r="AS237" s="7">
        <f>I237+L237+O237</f>
        <v>0</v>
      </c>
      <c r="AT237" s="19" t="e">
        <f t="shared" ref="AT237:AT245" si="37">+AR237/AS237</f>
        <v>#DIV/0!</v>
      </c>
      <c r="AU237" s="19">
        <f t="shared" ref="AU237:AU245" si="38">+AR237/F237</f>
        <v>0</v>
      </c>
      <c r="AV237" s="7" t="s">
        <v>2094</v>
      </c>
    </row>
    <row r="238" spans="1:48" ht="15.75" hidden="1" customHeight="1" x14ac:dyDescent="0.25">
      <c r="A238" s="7">
        <v>252</v>
      </c>
      <c r="B238" s="7" t="s">
        <v>443</v>
      </c>
      <c r="C238" s="7" t="s">
        <v>444</v>
      </c>
      <c r="D238" s="7" t="s">
        <v>16</v>
      </c>
      <c r="E238" s="47" t="s">
        <v>445</v>
      </c>
      <c r="F238" s="7">
        <v>12</v>
      </c>
      <c r="G238" s="7" t="s">
        <v>79</v>
      </c>
      <c r="H238" s="7">
        <v>1</v>
      </c>
      <c r="I238" s="11">
        <v>1</v>
      </c>
      <c r="J238" s="54" t="s">
        <v>446</v>
      </c>
      <c r="K238" s="7">
        <v>1</v>
      </c>
      <c r="L238" s="11">
        <v>1</v>
      </c>
      <c r="M238" s="54" t="s">
        <v>446</v>
      </c>
      <c r="N238" s="7">
        <v>1</v>
      </c>
      <c r="O238" s="11">
        <v>1</v>
      </c>
      <c r="P238" s="54" t="s">
        <v>1280</v>
      </c>
      <c r="Q238" s="7">
        <v>1</v>
      </c>
      <c r="R238" s="7">
        <v>1</v>
      </c>
      <c r="S238" s="54" t="s">
        <v>1280</v>
      </c>
      <c r="T238" s="162">
        <v>1</v>
      </c>
      <c r="U238" s="171">
        <v>1</v>
      </c>
      <c r="V238" s="145" t="s">
        <v>1280</v>
      </c>
      <c r="W238" s="148">
        <v>1</v>
      </c>
      <c r="X238" s="148">
        <v>1</v>
      </c>
      <c r="Y238" s="194" t="s">
        <v>1280</v>
      </c>
      <c r="Z238" s="152"/>
      <c r="AA238" s="152"/>
      <c r="AB238" s="152"/>
      <c r="AC238" s="152"/>
      <c r="AD238" s="152"/>
      <c r="AE238" s="152"/>
      <c r="AF238" s="152"/>
      <c r="AG238" s="152"/>
      <c r="AH238" s="152"/>
      <c r="AI238" s="152"/>
      <c r="AJ238" s="152"/>
      <c r="AK238" s="152"/>
      <c r="AL238" s="152"/>
      <c r="AM238" s="152"/>
      <c r="AN238" s="152"/>
      <c r="AR238" s="7">
        <f t="shared" si="36"/>
        <v>6</v>
      </c>
      <c r="AS238" s="7">
        <f t="shared" ref="AS238:AS269" si="39">I238+L238+O238+R238+U238+X238</f>
        <v>6</v>
      </c>
      <c r="AT238" s="19">
        <f t="shared" si="37"/>
        <v>1</v>
      </c>
      <c r="AU238" s="19">
        <f t="shared" si="38"/>
        <v>0.5</v>
      </c>
      <c r="AV238" s="7" t="s">
        <v>2096</v>
      </c>
    </row>
    <row r="239" spans="1:48" ht="15.75" hidden="1" customHeight="1" x14ac:dyDescent="0.25">
      <c r="A239" s="7">
        <v>253</v>
      </c>
      <c r="B239" s="7" t="s">
        <v>443</v>
      </c>
      <c r="C239" s="7" t="s">
        <v>447</v>
      </c>
      <c r="D239" s="7" t="s">
        <v>16</v>
      </c>
      <c r="E239" s="47" t="s">
        <v>448</v>
      </c>
      <c r="F239" s="7">
        <v>22008000</v>
      </c>
      <c r="G239" s="7" t="s">
        <v>449</v>
      </c>
      <c r="H239" s="7">
        <v>1231705</v>
      </c>
      <c r="I239" s="11">
        <v>1834000</v>
      </c>
      <c r="J239" s="54" t="s">
        <v>450</v>
      </c>
      <c r="K239" s="30">
        <v>981092</v>
      </c>
      <c r="L239" s="11">
        <v>1834000</v>
      </c>
      <c r="M239" s="54" t="s">
        <v>450</v>
      </c>
      <c r="N239" s="7">
        <v>1130898</v>
      </c>
      <c r="O239" s="11">
        <v>1834000</v>
      </c>
      <c r="P239" s="54" t="s">
        <v>1281</v>
      </c>
      <c r="Q239" s="7">
        <v>935169</v>
      </c>
      <c r="R239" s="7">
        <v>1834000</v>
      </c>
      <c r="S239" s="54" t="s">
        <v>1524</v>
      </c>
      <c r="T239" s="164">
        <v>1596564</v>
      </c>
      <c r="U239" s="45">
        <v>1834000</v>
      </c>
      <c r="V239" s="55" t="s">
        <v>1524</v>
      </c>
      <c r="W239" s="182">
        <v>1873153</v>
      </c>
      <c r="X239" s="99">
        <v>1834000</v>
      </c>
      <c r="Y239" s="194" t="s">
        <v>1524</v>
      </c>
      <c r="Z239" s="152"/>
      <c r="AA239" s="152"/>
      <c r="AB239" s="152"/>
      <c r="AC239" s="152"/>
      <c r="AD239" s="152"/>
      <c r="AE239" s="152"/>
      <c r="AF239" s="152"/>
      <c r="AG239" s="152"/>
      <c r="AH239" s="152"/>
      <c r="AI239" s="152"/>
      <c r="AJ239" s="152"/>
      <c r="AK239" s="152"/>
      <c r="AL239" s="152"/>
      <c r="AM239" s="152"/>
      <c r="AN239" s="152"/>
      <c r="AR239" s="7">
        <f t="shared" si="36"/>
        <v>7748581</v>
      </c>
      <c r="AS239" s="7">
        <f t="shared" si="39"/>
        <v>11004000</v>
      </c>
      <c r="AT239" s="19">
        <f t="shared" si="37"/>
        <v>0.70416039621955651</v>
      </c>
      <c r="AU239" s="19">
        <f t="shared" si="38"/>
        <v>0.35208019810977825</v>
      </c>
      <c r="AV239" s="7" t="s">
        <v>2097</v>
      </c>
    </row>
    <row r="240" spans="1:48" ht="15.75" hidden="1" customHeight="1" x14ac:dyDescent="0.25">
      <c r="A240" s="7">
        <v>254</v>
      </c>
      <c r="B240" s="7" t="s">
        <v>443</v>
      </c>
      <c r="C240" s="7" t="s">
        <v>447</v>
      </c>
      <c r="D240" s="7" t="s">
        <v>16</v>
      </c>
      <c r="E240" s="47" t="s">
        <v>451</v>
      </c>
      <c r="F240" s="7">
        <v>780</v>
      </c>
      <c r="G240" s="7" t="s">
        <v>452</v>
      </c>
      <c r="H240" s="7">
        <v>62</v>
      </c>
      <c r="I240" s="11">
        <v>65</v>
      </c>
      <c r="J240" s="54" t="s">
        <v>1219</v>
      </c>
      <c r="K240" s="30">
        <v>23</v>
      </c>
      <c r="L240" s="11">
        <v>65</v>
      </c>
      <c r="M240" s="54" t="s">
        <v>453</v>
      </c>
      <c r="N240" s="7">
        <v>30</v>
      </c>
      <c r="O240" s="11">
        <v>65</v>
      </c>
      <c r="P240" s="54" t="s">
        <v>1282</v>
      </c>
      <c r="Q240" s="7">
        <v>21</v>
      </c>
      <c r="R240" s="7">
        <v>65</v>
      </c>
      <c r="S240" s="54" t="s">
        <v>1525</v>
      </c>
      <c r="T240" s="164">
        <v>65</v>
      </c>
      <c r="U240" s="13">
        <v>65</v>
      </c>
      <c r="V240" s="55" t="s">
        <v>1525</v>
      </c>
      <c r="W240" s="182">
        <v>73</v>
      </c>
      <c r="X240" s="182">
        <v>65</v>
      </c>
      <c r="Y240" s="194" t="s">
        <v>1525</v>
      </c>
      <c r="Z240" s="152"/>
      <c r="AA240" s="152"/>
      <c r="AB240" s="152"/>
      <c r="AC240" s="152"/>
      <c r="AD240" s="152"/>
      <c r="AE240" s="152"/>
      <c r="AF240" s="152"/>
      <c r="AG240" s="152"/>
      <c r="AH240" s="152"/>
      <c r="AI240" s="152"/>
      <c r="AJ240" s="152"/>
      <c r="AK240" s="152"/>
      <c r="AL240" s="152"/>
      <c r="AM240" s="152"/>
      <c r="AN240" s="152"/>
      <c r="AR240" s="7">
        <f t="shared" si="36"/>
        <v>274</v>
      </c>
      <c r="AS240" s="7">
        <f t="shared" si="39"/>
        <v>390</v>
      </c>
      <c r="AT240" s="19">
        <f t="shared" si="37"/>
        <v>0.70256410256410251</v>
      </c>
      <c r="AU240" s="19">
        <f t="shared" si="38"/>
        <v>0.35128205128205126</v>
      </c>
      <c r="AV240" s="7" t="s">
        <v>2097</v>
      </c>
    </row>
    <row r="241" spans="1:48" ht="15.75" hidden="1" customHeight="1" x14ac:dyDescent="0.25">
      <c r="A241" s="7">
        <v>255</v>
      </c>
      <c r="B241" s="7" t="s">
        <v>443</v>
      </c>
      <c r="C241" s="7" t="s">
        <v>454</v>
      </c>
      <c r="D241" s="7" t="s">
        <v>16</v>
      </c>
      <c r="E241" s="47" t="s">
        <v>455</v>
      </c>
      <c r="F241" s="7">
        <v>1</v>
      </c>
      <c r="G241" s="7" t="s">
        <v>456</v>
      </c>
      <c r="H241" s="11">
        <v>0</v>
      </c>
      <c r="I241" s="11">
        <v>0</v>
      </c>
      <c r="J241" s="57" t="s">
        <v>26</v>
      </c>
      <c r="K241" s="11">
        <v>0</v>
      </c>
      <c r="L241" s="11">
        <v>0</v>
      </c>
      <c r="M241" s="57" t="s">
        <v>26</v>
      </c>
      <c r="N241" s="11">
        <v>0</v>
      </c>
      <c r="O241" s="11">
        <v>0</v>
      </c>
      <c r="P241" s="57" t="s">
        <v>26</v>
      </c>
      <c r="Q241" s="11">
        <v>0</v>
      </c>
      <c r="R241" s="11">
        <v>0</v>
      </c>
      <c r="S241" s="57" t="s">
        <v>26</v>
      </c>
      <c r="T241" s="159">
        <v>0</v>
      </c>
      <c r="U241" s="170">
        <v>0</v>
      </c>
      <c r="V241" s="175" t="s">
        <v>26</v>
      </c>
      <c r="W241" s="170">
        <v>0</v>
      </c>
      <c r="X241" s="170">
        <v>0</v>
      </c>
      <c r="Y241" s="175" t="s">
        <v>26</v>
      </c>
      <c r="Z241" s="150"/>
      <c r="AA241" s="150"/>
      <c r="AB241" s="150"/>
      <c r="AC241" s="150"/>
      <c r="AD241" s="150"/>
      <c r="AE241" s="150"/>
      <c r="AF241" s="150"/>
      <c r="AG241" s="150"/>
      <c r="AH241" s="150"/>
      <c r="AI241" s="150"/>
      <c r="AJ241" s="150"/>
      <c r="AK241" s="150"/>
      <c r="AL241" s="150"/>
      <c r="AM241" s="150"/>
      <c r="AN241" s="150"/>
      <c r="AR241" s="7">
        <f t="shared" si="36"/>
        <v>0</v>
      </c>
      <c r="AS241" s="7">
        <f t="shared" si="39"/>
        <v>0</v>
      </c>
      <c r="AT241" s="19" t="e">
        <f t="shared" si="37"/>
        <v>#DIV/0!</v>
      </c>
      <c r="AU241" s="19">
        <f t="shared" si="38"/>
        <v>0</v>
      </c>
      <c r="AV241" s="7" t="s">
        <v>2094</v>
      </c>
    </row>
    <row r="242" spans="1:48" ht="15.75" hidden="1" customHeight="1" x14ac:dyDescent="0.25">
      <c r="A242" s="7">
        <v>256</v>
      </c>
      <c r="B242" s="7" t="s">
        <v>443</v>
      </c>
      <c r="C242" s="7" t="s">
        <v>454</v>
      </c>
      <c r="D242" s="7" t="s">
        <v>16</v>
      </c>
      <c r="E242" s="47" t="s">
        <v>457</v>
      </c>
      <c r="F242" s="7">
        <v>1</v>
      </c>
      <c r="G242" s="7" t="s">
        <v>458</v>
      </c>
      <c r="H242" s="11">
        <v>0</v>
      </c>
      <c r="I242" s="11">
        <v>0</v>
      </c>
      <c r="J242" s="57" t="s">
        <v>26</v>
      </c>
      <c r="K242" s="11">
        <v>0</v>
      </c>
      <c r="L242" s="11">
        <v>0</v>
      </c>
      <c r="M242" s="57" t="s">
        <v>26</v>
      </c>
      <c r="N242" s="7">
        <v>0</v>
      </c>
      <c r="O242" s="11">
        <v>1</v>
      </c>
      <c r="P242" s="54" t="s">
        <v>1283</v>
      </c>
      <c r="Q242" s="11">
        <v>0</v>
      </c>
      <c r="R242" s="11">
        <v>0</v>
      </c>
      <c r="S242" s="57" t="s">
        <v>26</v>
      </c>
      <c r="T242" s="159">
        <v>0</v>
      </c>
      <c r="U242" s="170">
        <v>0</v>
      </c>
      <c r="V242" s="175" t="s">
        <v>26</v>
      </c>
      <c r="W242" s="171">
        <v>1</v>
      </c>
      <c r="X242" s="170">
        <v>0</v>
      </c>
      <c r="Y242" s="175" t="s">
        <v>26</v>
      </c>
      <c r="Z242" s="150"/>
      <c r="AA242" s="150"/>
      <c r="AB242" s="150"/>
      <c r="AC242" s="150"/>
      <c r="AD242" s="150"/>
      <c r="AE242" s="150"/>
      <c r="AF242" s="150"/>
      <c r="AG242" s="150"/>
      <c r="AH242" s="150"/>
      <c r="AI242" s="150"/>
      <c r="AJ242" s="150"/>
      <c r="AK242" s="150"/>
      <c r="AL242" s="150"/>
      <c r="AM242" s="150"/>
      <c r="AN242" s="150"/>
      <c r="AR242" s="7">
        <f t="shared" si="36"/>
        <v>1</v>
      </c>
      <c r="AS242" s="7">
        <f t="shared" si="39"/>
        <v>1</v>
      </c>
      <c r="AT242" s="19">
        <f t="shared" si="37"/>
        <v>1</v>
      </c>
      <c r="AU242" s="19">
        <f t="shared" si="38"/>
        <v>1</v>
      </c>
      <c r="AV242" s="7" t="s">
        <v>2096</v>
      </c>
    </row>
    <row r="243" spans="1:48" ht="15.75" hidden="1" customHeight="1" x14ac:dyDescent="0.25">
      <c r="A243" s="7">
        <v>257</v>
      </c>
      <c r="B243" s="7" t="s">
        <v>443</v>
      </c>
      <c r="C243" s="7" t="s">
        <v>454</v>
      </c>
      <c r="D243" s="7" t="s">
        <v>16</v>
      </c>
      <c r="E243" s="47" t="s">
        <v>459</v>
      </c>
      <c r="F243" s="7">
        <v>1</v>
      </c>
      <c r="G243" s="7" t="s">
        <v>460</v>
      </c>
      <c r="H243" s="11">
        <v>0</v>
      </c>
      <c r="I243" s="11">
        <v>0</v>
      </c>
      <c r="J243" s="57" t="s">
        <v>26</v>
      </c>
      <c r="K243" s="11">
        <v>0</v>
      </c>
      <c r="L243" s="11">
        <v>0</v>
      </c>
      <c r="M243" s="57" t="s">
        <v>26</v>
      </c>
      <c r="N243" s="11">
        <v>0</v>
      </c>
      <c r="O243" s="11">
        <v>0</v>
      </c>
      <c r="P243" s="57" t="s">
        <v>26</v>
      </c>
      <c r="Q243" s="11">
        <v>0</v>
      </c>
      <c r="R243" s="11">
        <v>0</v>
      </c>
      <c r="S243" s="57" t="s">
        <v>26</v>
      </c>
      <c r="T243" s="159">
        <v>0</v>
      </c>
      <c r="U243" s="170">
        <v>0</v>
      </c>
      <c r="V243" s="175" t="s">
        <v>26</v>
      </c>
      <c r="W243" s="170">
        <v>0</v>
      </c>
      <c r="X243" s="170">
        <v>0</v>
      </c>
      <c r="Y243" s="175" t="s">
        <v>26</v>
      </c>
      <c r="Z243" s="150"/>
      <c r="AA243" s="150"/>
      <c r="AB243" s="150"/>
      <c r="AC243" s="150"/>
      <c r="AD243" s="150"/>
      <c r="AE243" s="150"/>
      <c r="AF243" s="150"/>
      <c r="AG243" s="150"/>
      <c r="AH243" s="150"/>
      <c r="AI243" s="150"/>
      <c r="AJ243" s="150"/>
      <c r="AK243" s="150"/>
      <c r="AL243" s="150"/>
      <c r="AM243" s="150"/>
      <c r="AN243" s="150"/>
      <c r="AR243" s="7">
        <f t="shared" si="36"/>
        <v>0</v>
      </c>
      <c r="AS243" s="7">
        <f t="shared" si="39"/>
        <v>0</v>
      </c>
      <c r="AT243" s="19" t="e">
        <f t="shared" si="37"/>
        <v>#DIV/0!</v>
      </c>
      <c r="AU243" s="19">
        <f t="shared" si="38"/>
        <v>0</v>
      </c>
      <c r="AV243" s="7" t="s">
        <v>2094</v>
      </c>
    </row>
    <row r="244" spans="1:48" ht="15.75" hidden="1" customHeight="1" x14ac:dyDescent="0.25">
      <c r="A244" s="7">
        <v>258</v>
      </c>
      <c r="B244" s="7" t="s">
        <v>443</v>
      </c>
      <c r="C244" s="7" t="s">
        <v>454</v>
      </c>
      <c r="D244" s="7" t="s">
        <v>16</v>
      </c>
      <c r="E244" s="47" t="s">
        <v>461</v>
      </c>
      <c r="F244" s="7">
        <v>1</v>
      </c>
      <c r="G244" s="7" t="s">
        <v>460</v>
      </c>
      <c r="H244" s="11">
        <v>0</v>
      </c>
      <c r="I244" s="11">
        <v>0</v>
      </c>
      <c r="J244" s="57" t="s">
        <v>26</v>
      </c>
      <c r="K244" s="11">
        <v>0</v>
      </c>
      <c r="L244" s="11">
        <v>0</v>
      </c>
      <c r="M244" s="57" t="s">
        <v>26</v>
      </c>
      <c r="N244" s="11">
        <v>0</v>
      </c>
      <c r="O244" s="11">
        <v>0</v>
      </c>
      <c r="P244" s="57" t="s">
        <v>26</v>
      </c>
      <c r="Q244" s="11">
        <v>0</v>
      </c>
      <c r="R244" s="11">
        <v>0</v>
      </c>
      <c r="S244" s="57" t="s">
        <v>26</v>
      </c>
      <c r="T244" s="159">
        <v>0</v>
      </c>
      <c r="U244" s="170">
        <v>0</v>
      </c>
      <c r="V244" s="175" t="s">
        <v>26</v>
      </c>
      <c r="W244" s="170">
        <v>0</v>
      </c>
      <c r="X244" s="170">
        <v>0</v>
      </c>
      <c r="Y244" s="200" t="s">
        <v>26</v>
      </c>
      <c r="Z244" s="150"/>
      <c r="AA244" s="150"/>
      <c r="AB244" s="150"/>
      <c r="AC244" s="150"/>
      <c r="AD244" s="150"/>
      <c r="AE244" s="150"/>
      <c r="AF244" s="150"/>
      <c r="AG244" s="150"/>
      <c r="AH244" s="150"/>
      <c r="AI244" s="150"/>
      <c r="AJ244" s="150"/>
      <c r="AK244" s="150"/>
      <c r="AL244" s="150"/>
      <c r="AM244" s="150"/>
      <c r="AN244" s="150"/>
      <c r="AR244" s="7">
        <f t="shared" si="36"/>
        <v>0</v>
      </c>
      <c r="AS244" s="7">
        <f t="shared" si="39"/>
        <v>0</v>
      </c>
      <c r="AT244" s="19" t="e">
        <f t="shared" si="37"/>
        <v>#DIV/0!</v>
      </c>
      <c r="AU244" s="19">
        <f t="shared" si="38"/>
        <v>0</v>
      </c>
      <c r="AV244" s="7" t="s">
        <v>2094</v>
      </c>
    </row>
    <row r="245" spans="1:48" ht="15.75" hidden="1" customHeight="1" x14ac:dyDescent="0.25">
      <c r="A245" s="7">
        <v>259</v>
      </c>
      <c r="B245" s="7" t="s">
        <v>443</v>
      </c>
      <c r="C245" s="7" t="s">
        <v>454</v>
      </c>
      <c r="D245" s="7" t="s">
        <v>16</v>
      </c>
      <c r="E245" s="47" t="s">
        <v>462</v>
      </c>
      <c r="F245" s="7">
        <v>9</v>
      </c>
      <c r="G245" s="7" t="s">
        <v>298</v>
      </c>
      <c r="H245" s="11">
        <v>0</v>
      </c>
      <c r="I245" s="11">
        <v>0</v>
      </c>
      <c r="J245" s="57" t="s">
        <v>26</v>
      </c>
      <c r="K245" s="7">
        <v>1</v>
      </c>
      <c r="L245" s="11">
        <v>1</v>
      </c>
      <c r="M245" s="54" t="s">
        <v>1657</v>
      </c>
      <c r="N245" s="31">
        <v>0</v>
      </c>
      <c r="O245" s="11">
        <v>2</v>
      </c>
      <c r="P245" s="54" t="s">
        <v>1284</v>
      </c>
      <c r="Q245" s="32">
        <v>1</v>
      </c>
      <c r="R245" s="32">
        <v>1</v>
      </c>
      <c r="S245" s="54" t="s">
        <v>1526</v>
      </c>
      <c r="T245" s="159">
        <v>0</v>
      </c>
      <c r="U245" s="170">
        <v>0</v>
      </c>
      <c r="V245" s="175" t="s">
        <v>26</v>
      </c>
      <c r="W245" s="171">
        <v>1</v>
      </c>
      <c r="X245" s="171">
        <v>1</v>
      </c>
      <c r="Y245" s="197" t="s">
        <v>1963</v>
      </c>
      <c r="Z245" s="152"/>
      <c r="AA245" s="152"/>
      <c r="AB245" s="152"/>
      <c r="AC245" s="152"/>
      <c r="AD245" s="152"/>
      <c r="AE245" s="152"/>
      <c r="AF245" s="152"/>
      <c r="AG245" s="152"/>
      <c r="AH245" s="152"/>
      <c r="AI245" s="152"/>
      <c r="AJ245" s="152"/>
      <c r="AK245" s="152"/>
      <c r="AL245" s="152"/>
      <c r="AM245" s="152"/>
      <c r="AN245" s="152"/>
      <c r="AR245" s="7">
        <f t="shared" si="36"/>
        <v>3</v>
      </c>
      <c r="AS245" s="7">
        <f t="shared" si="39"/>
        <v>5</v>
      </c>
      <c r="AT245" s="19">
        <f t="shared" si="37"/>
        <v>0.6</v>
      </c>
      <c r="AU245" s="19">
        <f t="shared" si="38"/>
        <v>0.33333333333333331</v>
      </c>
      <c r="AV245" s="7" t="s">
        <v>2097</v>
      </c>
    </row>
    <row r="246" spans="1:48" ht="15.75" hidden="1" customHeight="1" x14ac:dyDescent="0.25">
      <c r="A246" s="7">
        <v>260</v>
      </c>
      <c r="B246" s="7" t="s">
        <v>443</v>
      </c>
      <c r="C246" s="7" t="s">
        <v>454</v>
      </c>
      <c r="D246" s="7" t="s">
        <v>16</v>
      </c>
      <c r="E246" s="47" t="s">
        <v>463</v>
      </c>
      <c r="F246" s="19">
        <v>1</v>
      </c>
      <c r="G246" s="7" t="s">
        <v>18</v>
      </c>
      <c r="H246" s="7">
        <v>19</v>
      </c>
      <c r="I246" s="7">
        <v>19</v>
      </c>
      <c r="J246" s="54" t="s">
        <v>464</v>
      </c>
      <c r="K246" s="7">
        <v>25</v>
      </c>
      <c r="L246" s="7">
        <v>25</v>
      </c>
      <c r="M246" s="54" t="s">
        <v>464</v>
      </c>
      <c r="N246" s="32">
        <v>46</v>
      </c>
      <c r="O246" s="7">
        <v>46</v>
      </c>
      <c r="P246" s="54" t="s">
        <v>1278</v>
      </c>
      <c r="Q246" s="32">
        <v>60</v>
      </c>
      <c r="R246" s="32">
        <v>60</v>
      </c>
      <c r="S246" s="54" t="s">
        <v>1527</v>
      </c>
      <c r="T246" s="163">
        <v>53</v>
      </c>
      <c r="U246" s="3">
        <v>53</v>
      </c>
      <c r="V246" s="145" t="s">
        <v>1527</v>
      </c>
      <c r="W246" s="171">
        <v>27</v>
      </c>
      <c r="X246" s="171">
        <v>27</v>
      </c>
      <c r="Y246" s="194" t="s">
        <v>1527</v>
      </c>
      <c r="Z246" s="152"/>
      <c r="AA246" s="152"/>
      <c r="AB246" s="152"/>
      <c r="AC246" s="152"/>
      <c r="AD246" s="152"/>
      <c r="AE246" s="152"/>
      <c r="AF246" s="152"/>
      <c r="AG246" s="152"/>
      <c r="AH246" s="152"/>
      <c r="AI246" s="152"/>
      <c r="AJ246" s="152"/>
      <c r="AK246" s="152"/>
      <c r="AL246" s="152"/>
      <c r="AM246" s="152"/>
      <c r="AN246" s="152"/>
      <c r="AR246" s="7">
        <f t="shared" si="36"/>
        <v>230</v>
      </c>
      <c r="AS246" s="7">
        <f t="shared" si="39"/>
        <v>230</v>
      </c>
      <c r="AT246" s="19">
        <f>AR246/AS246</f>
        <v>1</v>
      </c>
      <c r="AU246" s="19">
        <f>+AT246/F246</f>
        <v>1</v>
      </c>
      <c r="AV246" s="7" t="s">
        <v>2096</v>
      </c>
    </row>
    <row r="247" spans="1:48" ht="15.75" hidden="1" customHeight="1" x14ac:dyDescent="0.25">
      <c r="A247" s="7">
        <v>261</v>
      </c>
      <c r="B247" s="7" t="s">
        <v>443</v>
      </c>
      <c r="C247" s="7" t="s">
        <v>454</v>
      </c>
      <c r="D247" s="7" t="s">
        <v>16</v>
      </c>
      <c r="E247" s="47" t="s">
        <v>465</v>
      </c>
      <c r="F247" s="19">
        <v>1</v>
      </c>
      <c r="G247" s="7" t="s">
        <v>18</v>
      </c>
      <c r="H247" s="7">
        <v>35</v>
      </c>
      <c r="I247" s="7">
        <v>35</v>
      </c>
      <c r="J247" s="54" t="s">
        <v>466</v>
      </c>
      <c r="K247" s="7">
        <v>24</v>
      </c>
      <c r="L247" s="7">
        <v>24</v>
      </c>
      <c r="M247" s="54" t="s">
        <v>466</v>
      </c>
      <c r="N247" s="30">
        <v>27</v>
      </c>
      <c r="O247" s="7">
        <v>27</v>
      </c>
      <c r="P247" s="54" t="s">
        <v>1279</v>
      </c>
      <c r="Q247" s="30">
        <v>24</v>
      </c>
      <c r="R247" s="32">
        <v>24</v>
      </c>
      <c r="S247" s="49" t="s">
        <v>1528</v>
      </c>
      <c r="T247" s="163">
        <v>34</v>
      </c>
      <c r="U247" s="174">
        <v>34</v>
      </c>
      <c r="V247" s="145" t="s">
        <v>1528</v>
      </c>
      <c r="W247" s="171">
        <v>34</v>
      </c>
      <c r="X247" s="171">
        <v>34</v>
      </c>
      <c r="Y247" s="194" t="s">
        <v>1528</v>
      </c>
      <c r="Z247" s="152"/>
      <c r="AA247" s="152"/>
      <c r="AB247" s="152"/>
      <c r="AC247" s="152"/>
      <c r="AD247" s="152"/>
      <c r="AE247" s="152"/>
      <c r="AF247" s="152"/>
      <c r="AG247" s="152"/>
      <c r="AH247" s="152"/>
      <c r="AI247" s="152"/>
      <c r="AJ247" s="152"/>
      <c r="AK247" s="152"/>
      <c r="AL247" s="152"/>
      <c r="AM247" s="152"/>
      <c r="AN247" s="152"/>
      <c r="AR247" s="7">
        <f t="shared" si="36"/>
        <v>178</v>
      </c>
      <c r="AS247" s="7">
        <f t="shared" si="39"/>
        <v>178</v>
      </c>
      <c r="AT247" s="19">
        <f>AR247/AS247</f>
        <v>1</v>
      </c>
      <c r="AU247" s="19">
        <f>+AT247/F247</f>
        <v>1</v>
      </c>
      <c r="AV247" s="7" t="s">
        <v>2096</v>
      </c>
    </row>
    <row r="248" spans="1:48" ht="15.75" hidden="1" customHeight="1" x14ac:dyDescent="0.25">
      <c r="A248" s="7">
        <v>262</v>
      </c>
      <c r="B248" s="7" t="s">
        <v>443</v>
      </c>
      <c r="C248" s="7" t="s">
        <v>454</v>
      </c>
      <c r="D248" s="7" t="s">
        <v>16</v>
      </c>
      <c r="E248" s="47" t="s">
        <v>467</v>
      </c>
      <c r="F248" s="7">
        <v>240000</v>
      </c>
      <c r="G248" s="7" t="s">
        <v>449</v>
      </c>
      <c r="H248" s="7">
        <v>39990</v>
      </c>
      <c r="I248" s="11">
        <v>20000</v>
      </c>
      <c r="J248" s="54" t="s">
        <v>468</v>
      </c>
      <c r="K248" s="7">
        <v>35540</v>
      </c>
      <c r="L248" s="11">
        <v>20000</v>
      </c>
      <c r="M248" s="58" t="s">
        <v>468</v>
      </c>
      <c r="N248" s="30">
        <v>49250</v>
      </c>
      <c r="O248" s="11">
        <v>20000</v>
      </c>
      <c r="P248" s="59"/>
      <c r="Q248" s="30">
        <v>56321</v>
      </c>
      <c r="R248" s="32">
        <v>20000</v>
      </c>
      <c r="S248" s="54" t="s">
        <v>1529</v>
      </c>
      <c r="T248" s="164">
        <v>118263</v>
      </c>
      <c r="U248" s="174">
        <v>20000</v>
      </c>
      <c r="V248" s="145" t="s">
        <v>1529</v>
      </c>
      <c r="W248" s="182">
        <v>145430</v>
      </c>
      <c r="X248" s="189">
        <v>20000</v>
      </c>
      <c r="Y248" s="194" t="s">
        <v>1529</v>
      </c>
      <c r="Z248" s="152"/>
      <c r="AA248" s="152"/>
      <c r="AB248" s="152"/>
      <c r="AC248" s="152"/>
      <c r="AD248" s="152"/>
      <c r="AE248" s="152"/>
      <c r="AF248" s="152"/>
      <c r="AG248" s="152"/>
      <c r="AH248" s="152"/>
      <c r="AI248" s="152"/>
      <c r="AJ248" s="152"/>
      <c r="AK248" s="152"/>
      <c r="AL248" s="152"/>
      <c r="AM248" s="152"/>
      <c r="AN248" s="152"/>
      <c r="AR248" s="7">
        <f t="shared" si="36"/>
        <v>444794</v>
      </c>
      <c r="AS248" s="7">
        <f t="shared" si="39"/>
        <v>120000</v>
      </c>
      <c r="AT248" s="19">
        <f t="shared" ref="AT248:AT278" si="40">+AR248/AS248</f>
        <v>3.7066166666666667</v>
      </c>
      <c r="AU248" s="19">
        <f t="shared" ref="AU248:AU278" si="41">+AR248/F248</f>
        <v>1.8533083333333333</v>
      </c>
      <c r="AV248" s="7" t="s">
        <v>2096</v>
      </c>
    </row>
    <row r="249" spans="1:48" ht="15.75" hidden="1" customHeight="1" x14ac:dyDescent="0.25">
      <c r="A249" s="7">
        <v>263</v>
      </c>
      <c r="B249" s="7" t="s">
        <v>443</v>
      </c>
      <c r="C249" s="7" t="s">
        <v>469</v>
      </c>
      <c r="D249" s="7" t="s">
        <v>16</v>
      </c>
      <c r="E249" s="47" t="s">
        <v>470</v>
      </c>
      <c r="F249" s="7">
        <v>192000</v>
      </c>
      <c r="G249" s="7" t="s">
        <v>449</v>
      </c>
      <c r="H249" s="18" t="s">
        <v>1605</v>
      </c>
      <c r="I249" s="11">
        <v>16000</v>
      </c>
      <c r="J249" s="48" t="s">
        <v>1530</v>
      </c>
      <c r="K249" s="18" t="s">
        <v>1605</v>
      </c>
      <c r="L249" s="11">
        <v>16000</v>
      </c>
      <c r="M249" s="48" t="s">
        <v>1530</v>
      </c>
      <c r="N249" s="18" t="s">
        <v>1605</v>
      </c>
      <c r="O249" s="11">
        <v>16000</v>
      </c>
      <c r="P249" s="48" t="s">
        <v>1530</v>
      </c>
      <c r="Q249" s="18" t="s">
        <v>1605</v>
      </c>
      <c r="R249" s="21">
        <v>16000</v>
      </c>
      <c r="S249" s="48" t="s">
        <v>1530</v>
      </c>
      <c r="T249" s="167" t="s">
        <v>1605</v>
      </c>
      <c r="U249" s="45">
        <v>16000</v>
      </c>
      <c r="V249" s="56" t="s">
        <v>1530</v>
      </c>
      <c r="W249" s="102" t="s">
        <v>1605</v>
      </c>
      <c r="X249" s="99">
        <v>16000</v>
      </c>
      <c r="Y249" s="198" t="s">
        <v>1530</v>
      </c>
      <c r="Z249" s="152"/>
      <c r="AA249" s="152"/>
      <c r="AB249" s="152"/>
      <c r="AC249" s="152"/>
      <c r="AD249" s="152"/>
      <c r="AE249" s="152"/>
      <c r="AF249" s="152"/>
      <c r="AG249" s="152"/>
      <c r="AH249" s="152"/>
      <c r="AI249" s="152"/>
      <c r="AJ249" s="152"/>
      <c r="AK249" s="152"/>
      <c r="AL249" s="152"/>
      <c r="AM249" s="152"/>
      <c r="AN249" s="152"/>
      <c r="AR249" s="7" t="e">
        <f t="shared" si="36"/>
        <v>#VALUE!</v>
      </c>
      <c r="AS249" s="21">
        <f t="shared" si="39"/>
        <v>96000</v>
      </c>
      <c r="AT249" s="19" t="e">
        <f t="shared" si="40"/>
        <v>#VALUE!</v>
      </c>
      <c r="AU249" s="19" t="e">
        <f t="shared" si="41"/>
        <v>#VALUE!</v>
      </c>
      <c r="AV249" s="7" t="s">
        <v>2098</v>
      </c>
    </row>
    <row r="250" spans="1:48" ht="15.75" hidden="1" customHeight="1" x14ac:dyDescent="0.25">
      <c r="A250" s="7">
        <v>264</v>
      </c>
      <c r="B250" s="7" t="s">
        <v>443</v>
      </c>
      <c r="C250" s="7" t="s">
        <v>469</v>
      </c>
      <c r="D250" s="7" t="s">
        <v>16</v>
      </c>
      <c r="E250" s="47" t="s">
        <v>471</v>
      </c>
      <c r="F250" s="7">
        <v>66000</v>
      </c>
      <c r="G250" s="7" t="s">
        <v>449</v>
      </c>
      <c r="H250" s="18" t="s">
        <v>1605</v>
      </c>
      <c r="I250" s="11">
        <v>5500</v>
      </c>
      <c r="J250" s="48" t="s">
        <v>1530</v>
      </c>
      <c r="K250" s="18" t="s">
        <v>1605</v>
      </c>
      <c r="L250" s="11">
        <v>5500</v>
      </c>
      <c r="M250" s="48" t="s">
        <v>1530</v>
      </c>
      <c r="N250" s="18" t="s">
        <v>1605</v>
      </c>
      <c r="O250" s="11">
        <v>5500</v>
      </c>
      <c r="P250" s="48" t="s">
        <v>1530</v>
      </c>
      <c r="Q250" s="18" t="s">
        <v>1605</v>
      </c>
      <c r="R250" s="21">
        <v>5500</v>
      </c>
      <c r="S250" s="48" t="s">
        <v>1530</v>
      </c>
      <c r="T250" s="167" t="s">
        <v>1605</v>
      </c>
      <c r="U250" s="45">
        <v>5500</v>
      </c>
      <c r="V250" s="56" t="s">
        <v>1530</v>
      </c>
      <c r="W250" s="102" t="s">
        <v>1605</v>
      </c>
      <c r="X250" s="99">
        <v>5500</v>
      </c>
      <c r="Y250" s="198" t="s">
        <v>1530</v>
      </c>
      <c r="Z250" s="152"/>
      <c r="AA250" s="152"/>
      <c r="AB250" s="152"/>
      <c r="AC250" s="152"/>
      <c r="AD250" s="152"/>
      <c r="AE250" s="152"/>
      <c r="AF250" s="152"/>
      <c r="AG250" s="152"/>
      <c r="AH250" s="152"/>
      <c r="AI250" s="152"/>
      <c r="AJ250" s="152"/>
      <c r="AK250" s="152"/>
      <c r="AL250" s="152"/>
      <c r="AM250" s="152"/>
      <c r="AN250" s="152"/>
      <c r="AR250" s="7" t="e">
        <f t="shared" si="36"/>
        <v>#VALUE!</v>
      </c>
      <c r="AS250" s="21">
        <f t="shared" si="39"/>
        <v>33000</v>
      </c>
      <c r="AT250" s="19" t="e">
        <f t="shared" si="40"/>
        <v>#VALUE!</v>
      </c>
      <c r="AU250" s="19" t="e">
        <f t="shared" si="41"/>
        <v>#VALUE!</v>
      </c>
      <c r="AV250" s="7" t="s">
        <v>2098</v>
      </c>
    </row>
    <row r="251" spans="1:48" ht="15.75" hidden="1" customHeight="1" x14ac:dyDescent="0.25">
      <c r="A251" s="7">
        <v>265</v>
      </c>
      <c r="B251" s="7" t="s">
        <v>443</v>
      </c>
      <c r="C251" s="7" t="s">
        <v>469</v>
      </c>
      <c r="D251" s="7" t="s">
        <v>16</v>
      </c>
      <c r="E251" s="47" t="s">
        <v>472</v>
      </c>
      <c r="F251" s="7">
        <v>48</v>
      </c>
      <c r="G251" s="7" t="s">
        <v>107</v>
      </c>
      <c r="H251" s="7">
        <v>4</v>
      </c>
      <c r="I251" s="11">
        <v>4</v>
      </c>
      <c r="J251" s="54" t="s">
        <v>473</v>
      </c>
      <c r="K251" s="7">
        <v>4</v>
      </c>
      <c r="L251" s="11">
        <v>4</v>
      </c>
      <c r="M251" s="54" t="s">
        <v>473</v>
      </c>
      <c r="N251" s="7">
        <v>5</v>
      </c>
      <c r="O251" s="11">
        <v>4</v>
      </c>
      <c r="P251" s="54" t="s">
        <v>1285</v>
      </c>
      <c r="Q251" s="7">
        <v>2</v>
      </c>
      <c r="R251" s="7">
        <v>4</v>
      </c>
      <c r="S251" s="54" t="s">
        <v>1531</v>
      </c>
      <c r="T251" s="162">
        <v>4</v>
      </c>
      <c r="U251" s="13">
        <v>4</v>
      </c>
      <c r="V251" s="145" t="s">
        <v>1531</v>
      </c>
      <c r="W251" s="171">
        <v>5</v>
      </c>
      <c r="X251" s="171">
        <v>4</v>
      </c>
      <c r="Y251" s="194" t="s">
        <v>1964</v>
      </c>
      <c r="Z251" s="152"/>
      <c r="AA251" s="152"/>
      <c r="AB251" s="152"/>
      <c r="AC251" s="152"/>
      <c r="AD251" s="152"/>
      <c r="AE251" s="152"/>
      <c r="AF251" s="152"/>
      <c r="AG251" s="152"/>
      <c r="AH251" s="152"/>
      <c r="AI251" s="152"/>
      <c r="AJ251" s="152"/>
      <c r="AK251" s="152"/>
      <c r="AL251" s="152"/>
      <c r="AM251" s="152"/>
      <c r="AN251" s="152"/>
      <c r="AR251" s="7">
        <f t="shared" si="36"/>
        <v>24</v>
      </c>
      <c r="AS251" s="7">
        <f t="shared" si="39"/>
        <v>24</v>
      </c>
      <c r="AT251" s="19">
        <f t="shared" si="40"/>
        <v>1</v>
      </c>
      <c r="AU251" s="19">
        <f t="shared" si="41"/>
        <v>0.5</v>
      </c>
      <c r="AV251" s="7" t="s">
        <v>2096</v>
      </c>
    </row>
    <row r="252" spans="1:48" ht="15.75" hidden="1" customHeight="1" x14ac:dyDescent="0.25">
      <c r="A252" s="7">
        <v>266</v>
      </c>
      <c r="B252" s="7" t="s">
        <v>443</v>
      </c>
      <c r="C252" s="7" t="s">
        <v>474</v>
      </c>
      <c r="D252" s="7" t="s">
        <v>16</v>
      </c>
      <c r="E252" s="47" t="s">
        <v>448</v>
      </c>
      <c r="F252" s="7">
        <v>8749703</v>
      </c>
      <c r="G252" s="7" t="s">
        <v>449</v>
      </c>
      <c r="H252" s="7">
        <v>336269</v>
      </c>
      <c r="I252" s="11">
        <v>764111</v>
      </c>
      <c r="J252" s="54" t="s">
        <v>475</v>
      </c>
      <c r="K252" s="7">
        <v>193398</v>
      </c>
      <c r="L252" s="11">
        <v>675266</v>
      </c>
      <c r="M252" s="54" t="s">
        <v>475</v>
      </c>
      <c r="N252" s="7">
        <v>34445</v>
      </c>
      <c r="O252" s="11">
        <v>665138</v>
      </c>
      <c r="P252" s="54" t="s">
        <v>1286</v>
      </c>
      <c r="Q252" s="21">
        <v>138515</v>
      </c>
      <c r="R252" s="21">
        <v>678719</v>
      </c>
      <c r="S252" s="54" t="s">
        <v>1286</v>
      </c>
      <c r="T252" s="168">
        <v>196355</v>
      </c>
      <c r="U252" s="173">
        <v>785420</v>
      </c>
      <c r="V252" s="145" t="s">
        <v>1286</v>
      </c>
      <c r="W252" s="171">
        <v>181747</v>
      </c>
      <c r="X252" s="171">
        <v>776522</v>
      </c>
      <c r="Y252" s="194" t="s">
        <v>1286</v>
      </c>
      <c r="Z252" s="152"/>
      <c r="AA252" s="152"/>
      <c r="AB252" s="152"/>
      <c r="AC252" s="152"/>
      <c r="AD252" s="152"/>
      <c r="AE252" s="152"/>
      <c r="AF252" s="152"/>
      <c r="AG252" s="152"/>
      <c r="AH252" s="152"/>
      <c r="AI252" s="152"/>
      <c r="AJ252" s="152"/>
      <c r="AK252" s="152"/>
      <c r="AL252" s="152"/>
      <c r="AM252" s="152"/>
      <c r="AN252" s="152"/>
      <c r="AR252" s="21">
        <f t="shared" si="36"/>
        <v>1080729</v>
      </c>
      <c r="AS252" s="21">
        <f t="shared" si="39"/>
        <v>4345176</v>
      </c>
      <c r="AT252" s="19">
        <f t="shared" si="40"/>
        <v>0.24871926936906583</v>
      </c>
      <c r="AU252" s="19">
        <f t="shared" si="41"/>
        <v>0.123516078202883</v>
      </c>
      <c r="AV252" s="7" t="s">
        <v>2098</v>
      </c>
    </row>
    <row r="253" spans="1:48" ht="15.75" hidden="1" customHeight="1" x14ac:dyDescent="0.25">
      <c r="A253" s="7">
        <v>267</v>
      </c>
      <c r="B253" s="7" t="s">
        <v>443</v>
      </c>
      <c r="C253" s="7" t="s">
        <v>474</v>
      </c>
      <c r="D253" s="7" t="s">
        <v>16</v>
      </c>
      <c r="E253" s="47" t="s">
        <v>476</v>
      </c>
      <c r="F253" s="7">
        <v>1234</v>
      </c>
      <c r="G253" s="7" t="s">
        <v>477</v>
      </c>
      <c r="H253" s="7">
        <v>104</v>
      </c>
      <c r="I253" s="11">
        <v>104</v>
      </c>
      <c r="J253" s="54" t="s">
        <v>478</v>
      </c>
      <c r="K253" s="7">
        <v>96</v>
      </c>
      <c r="L253" s="11">
        <v>96</v>
      </c>
      <c r="M253" s="54" t="s">
        <v>478</v>
      </c>
      <c r="N253" s="7">
        <v>104</v>
      </c>
      <c r="O253" s="11">
        <v>108</v>
      </c>
      <c r="P253" s="54" t="s">
        <v>1287</v>
      </c>
      <c r="Q253" s="21">
        <v>108</v>
      </c>
      <c r="R253" s="21">
        <v>104</v>
      </c>
      <c r="S253" s="54" t="s">
        <v>1287</v>
      </c>
      <c r="T253" s="168">
        <v>96</v>
      </c>
      <c r="U253" s="173">
        <v>96</v>
      </c>
      <c r="V253" s="145" t="s">
        <v>1287</v>
      </c>
      <c r="W253" s="171">
        <v>104</v>
      </c>
      <c r="X253" s="171">
        <v>104</v>
      </c>
      <c r="Y253" s="194" t="s">
        <v>1287</v>
      </c>
      <c r="Z253" s="152"/>
      <c r="AA253" s="152"/>
      <c r="AB253" s="152"/>
      <c r="AC253" s="152"/>
      <c r="AD253" s="152"/>
      <c r="AE253" s="152"/>
      <c r="AF253" s="152"/>
      <c r="AG253" s="152"/>
      <c r="AH253" s="152"/>
      <c r="AI253" s="152"/>
      <c r="AJ253" s="152"/>
      <c r="AK253" s="152"/>
      <c r="AL253" s="152"/>
      <c r="AM253" s="152"/>
      <c r="AN253" s="152"/>
      <c r="AR253" s="7">
        <f t="shared" si="36"/>
        <v>612</v>
      </c>
      <c r="AS253" s="7">
        <f t="shared" si="39"/>
        <v>612</v>
      </c>
      <c r="AT253" s="19">
        <f t="shared" si="40"/>
        <v>1</v>
      </c>
      <c r="AU253" s="19">
        <f t="shared" si="41"/>
        <v>0.49594813614262562</v>
      </c>
      <c r="AV253" s="7" t="s">
        <v>2096</v>
      </c>
    </row>
    <row r="254" spans="1:48" ht="15.75" hidden="1" customHeight="1" x14ac:dyDescent="0.25">
      <c r="A254" s="7">
        <v>268</v>
      </c>
      <c r="B254" s="7" t="s">
        <v>443</v>
      </c>
      <c r="C254" s="7" t="s">
        <v>474</v>
      </c>
      <c r="D254" s="7" t="s">
        <v>16</v>
      </c>
      <c r="E254" s="47" t="s">
        <v>479</v>
      </c>
      <c r="F254" s="7">
        <v>629300</v>
      </c>
      <c r="G254" s="7" t="s">
        <v>480</v>
      </c>
      <c r="H254" s="7">
        <v>42</v>
      </c>
      <c r="I254" s="11">
        <v>56400</v>
      </c>
      <c r="J254" s="54" t="s">
        <v>481</v>
      </c>
      <c r="K254" s="7">
        <v>6763</v>
      </c>
      <c r="L254" s="11">
        <v>57200</v>
      </c>
      <c r="M254" s="54" t="s">
        <v>481</v>
      </c>
      <c r="N254" s="7">
        <v>6351.02</v>
      </c>
      <c r="O254" s="11">
        <v>50950</v>
      </c>
      <c r="P254" s="54" t="s">
        <v>1288</v>
      </c>
      <c r="Q254" s="21">
        <v>30</v>
      </c>
      <c r="R254" s="21">
        <v>52150</v>
      </c>
      <c r="S254" s="54" t="s">
        <v>1288</v>
      </c>
      <c r="T254" s="33">
        <v>60</v>
      </c>
      <c r="U254" s="46">
        <v>51200</v>
      </c>
      <c r="V254" s="108" t="s">
        <v>1288</v>
      </c>
      <c r="W254" s="3">
        <v>30</v>
      </c>
      <c r="X254" s="3">
        <v>53900</v>
      </c>
      <c r="Y254" s="111" t="s">
        <v>1288</v>
      </c>
      <c r="AR254" s="21">
        <f t="shared" si="36"/>
        <v>13276.02</v>
      </c>
      <c r="AS254" s="21">
        <f t="shared" si="39"/>
        <v>321800</v>
      </c>
      <c r="AT254" s="19">
        <f t="shared" si="40"/>
        <v>4.1255500310752022E-2</v>
      </c>
      <c r="AU254" s="19">
        <f t="shared" si="41"/>
        <v>2.1096488161449229E-2</v>
      </c>
      <c r="AV254" s="7" t="s">
        <v>2098</v>
      </c>
    </row>
    <row r="255" spans="1:48" ht="15.75" hidden="1" customHeight="1" x14ac:dyDescent="0.25">
      <c r="A255" s="7">
        <v>269</v>
      </c>
      <c r="B255" s="7" t="s">
        <v>443</v>
      </c>
      <c r="C255" s="7" t="s">
        <v>474</v>
      </c>
      <c r="D255" s="7" t="s">
        <v>16</v>
      </c>
      <c r="E255" s="47" t="s">
        <v>482</v>
      </c>
      <c r="F255" s="7">
        <v>612</v>
      </c>
      <c r="G255" s="7" t="s">
        <v>483</v>
      </c>
      <c r="H255" s="7">
        <v>29</v>
      </c>
      <c r="I255" s="11">
        <v>52</v>
      </c>
      <c r="J255" s="54" t="s">
        <v>484</v>
      </c>
      <c r="K255" s="12">
        <v>19</v>
      </c>
      <c r="L255" s="11">
        <v>48</v>
      </c>
      <c r="M255" s="54" t="s">
        <v>484</v>
      </c>
      <c r="N255" s="7">
        <v>8</v>
      </c>
      <c r="O255" s="11">
        <v>52</v>
      </c>
      <c r="P255" s="54" t="s">
        <v>1289</v>
      </c>
      <c r="Q255" s="21">
        <v>21</v>
      </c>
      <c r="R255" s="21">
        <v>50</v>
      </c>
      <c r="S255" s="54" t="s">
        <v>1289</v>
      </c>
      <c r="T255" s="161">
        <v>24</v>
      </c>
      <c r="U255" s="46">
        <v>48</v>
      </c>
      <c r="V255" s="108" t="s">
        <v>1289</v>
      </c>
      <c r="W255" s="28">
        <v>25</v>
      </c>
      <c r="X255" s="3">
        <v>52</v>
      </c>
      <c r="Y255" s="111" t="s">
        <v>1289</v>
      </c>
      <c r="AR255" s="21">
        <f t="shared" si="36"/>
        <v>126</v>
      </c>
      <c r="AS255" s="21">
        <f t="shared" si="39"/>
        <v>302</v>
      </c>
      <c r="AT255" s="19">
        <f t="shared" si="40"/>
        <v>0.41721854304635764</v>
      </c>
      <c r="AU255" s="19">
        <f t="shared" si="41"/>
        <v>0.20588235294117646</v>
      </c>
      <c r="AV255" s="7" t="s">
        <v>2098</v>
      </c>
    </row>
    <row r="256" spans="1:48" ht="15.75" hidden="1" customHeight="1" x14ac:dyDescent="0.25">
      <c r="A256" s="7">
        <v>270</v>
      </c>
      <c r="B256" s="7" t="s">
        <v>443</v>
      </c>
      <c r="C256" s="7" t="s">
        <v>474</v>
      </c>
      <c r="D256" s="7" t="s">
        <v>16</v>
      </c>
      <c r="E256" s="47" t="s">
        <v>485</v>
      </c>
      <c r="F256" s="7">
        <v>13288.6</v>
      </c>
      <c r="G256" s="7" t="s">
        <v>486</v>
      </c>
      <c r="H256" s="7">
        <v>1133.8000000000002</v>
      </c>
      <c r="I256" s="11">
        <v>1133.8</v>
      </c>
      <c r="J256" s="54" t="s">
        <v>487</v>
      </c>
      <c r="K256" s="7">
        <v>957.80000000000018</v>
      </c>
      <c r="L256" s="11">
        <v>1046</v>
      </c>
      <c r="M256" s="54" t="s">
        <v>487</v>
      </c>
      <c r="N256" s="7">
        <v>1086.9000000000001</v>
      </c>
      <c r="O256" s="11">
        <v>1177.4000000000001</v>
      </c>
      <c r="P256" s="54" t="s">
        <v>1290</v>
      </c>
      <c r="Q256" s="21">
        <v>1042.7000000000003</v>
      </c>
      <c r="R256" s="21">
        <v>1088</v>
      </c>
      <c r="S256" s="54" t="s">
        <v>1290</v>
      </c>
      <c r="T256" s="33">
        <v>1000.3000000000002</v>
      </c>
      <c r="U256" s="173">
        <v>1043</v>
      </c>
      <c r="V256" s="108" t="s">
        <v>1290</v>
      </c>
      <c r="W256" s="3">
        <v>1086</v>
      </c>
      <c r="X256" s="171">
        <v>1132</v>
      </c>
      <c r="Y256" s="111" t="s">
        <v>1290</v>
      </c>
      <c r="AR256" s="7">
        <f t="shared" si="36"/>
        <v>6307.5000000000009</v>
      </c>
      <c r="AS256" s="7">
        <f t="shared" si="39"/>
        <v>6620.2000000000007</v>
      </c>
      <c r="AT256" s="19">
        <f t="shared" si="40"/>
        <v>0.95276577746895863</v>
      </c>
      <c r="AU256" s="19">
        <f t="shared" si="41"/>
        <v>0.47465496741567964</v>
      </c>
      <c r="AV256" s="7" t="s">
        <v>2096</v>
      </c>
    </row>
    <row r="257" spans="1:48" ht="15.75" hidden="1" customHeight="1" x14ac:dyDescent="0.25">
      <c r="A257" s="7">
        <v>271</v>
      </c>
      <c r="B257" s="7" t="s">
        <v>443</v>
      </c>
      <c r="C257" s="7" t="s">
        <v>474</v>
      </c>
      <c r="D257" s="7" t="s">
        <v>16</v>
      </c>
      <c r="E257" s="47" t="s">
        <v>488</v>
      </c>
      <c r="F257" s="7">
        <v>2188.8000000000002</v>
      </c>
      <c r="G257" s="7" t="s">
        <v>486</v>
      </c>
      <c r="H257" s="7">
        <v>186.29999999999993</v>
      </c>
      <c r="I257" s="11">
        <v>187.2</v>
      </c>
      <c r="J257" s="54" t="s">
        <v>489</v>
      </c>
      <c r="K257" s="7">
        <v>156.79999999999998</v>
      </c>
      <c r="L257" s="11">
        <v>172.8</v>
      </c>
      <c r="M257" s="54" t="s">
        <v>489</v>
      </c>
      <c r="N257" s="7">
        <v>186.99</v>
      </c>
      <c r="O257" s="11">
        <v>194.4</v>
      </c>
      <c r="P257" s="54" t="s">
        <v>1291</v>
      </c>
      <c r="Q257" s="21">
        <v>189.79999999999998</v>
      </c>
      <c r="R257" s="21">
        <v>180</v>
      </c>
      <c r="S257" s="54" t="s">
        <v>1291</v>
      </c>
      <c r="T257" s="33">
        <v>169.44999999999996</v>
      </c>
      <c r="U257" s="173">
        <v>172.8</v>
      </c>
      <c r="V257" s="108" t="s">
        <v>1291</v>
      </c>
      <c r="W257" s="3">
        <v>170.85</v>
      </c>
      <c r="X257" s="3">
        <v>187</v>
      </c>
      <c r="Y257" s="111" t="s">
        <v>1291</v>
      </c>
      <c r="AR257" s="7">
        <f t="shared" si="36"/>
        <v>1060.1899999999998</v>
      </c>
      <c r="AS257" s="7">
        <f t="shared" si="39"/>
        <v>1094.2</v>
      </c>
      <c r="AT257" s="19">
        <f t="shared" si="40"/>
        <v>0.96891793090842604</v>
      </c>
      <c r="AU257" s="19">
        <f t="shared" si="41"/>
        <v>0.48437043128654961</v>
      </c>
      <c r="AV257" s="7" t="s">
        <v>2096</v>
      </c>
    </row>
    <row r="258" spans="1:48" ht="15.75" hidden="1" customHeight="1" x14ac:dyDescent="0.25">
      <c r="A258" s="7">
        <v>272</v>
      </c>
      <c r="B258" s="7" t="s">
        <v>443</v>
      </c>
      <c r="C258" s="7" t="s">
        <v>490</v>
      </c>
      <c r="D258" s="7" t="s">
        <v>16</v>
      </c>
      <c r="E258" s="47" t="s">
        <v>448</v>
      </c>
      <c r="F258" s="7">
        <v>3062076</v>
      </c>
      <c r="G258" s="7" t="s">
        <v>449</v>
      </c>
      <c r="H258" s="7">
        <v>251729</v>
      </c>
      <c r="I258" s="11">
        <v>208657</v>
      </c>
      <c r="J258" s="54" t="s">
        <v>491</v>
      </c>
      <c r="K258" s="7">
        <v>260616</v>
      </c>
      <c r="L258" s="11">
        <v>294485</v>
      </c>
      <c r="M258" s="54" t="s">
        <v>491</v>
      </c>
      <c r="N258" s="7">
        <v>322866</v>
      </c>
      <c r="O258" s="11">
        <v>310662</v>
      </c>
      <c r="P258" s="54" t="s">
        <v>1292</v>
      </c>
      <c r="Q258" s="21">
        <v>384617</v>
      </c>
      <c r="R258" s="21">
        <v>353111</v>
      </c>
      <c r="S258" s="54" t="s">
        <v>1292</v>
      </c>
      <c r="T258" s="161">
        <v>360378</v>
      </c>
      <c r="U258" s="21">
        <v>359638</v>
      </c>
      <c r="V258" s="108" t="s">
        <v>1292</v>
      </c>
      <c r="W258" s="185">
        <v>497300</v>
      </c>
      <c r="X258" s="82">
        <v>370778</v>
      </c>
      <c r="Y258" s="111" t="s">
        <v>1292</v>
      </c>
      <c r="AR258" s="7">
        <f t="shared" si="36"/>
        <v>2077506</v>
      </c>
      <c r="AS258" s="7">
        <f t="shared" si="39"/>
        <v>1897331</v>
      </c>
      <c r="AT258" s="19">
        <f t="shared" si="40"/>
        <v>1.094962344472314</v>
      </c>
      <c r="AU258" s="19">
        <f t="shared" si="41"/>
        <v>0.67846323866553282</v>
      </c>
      <c r="AV258" s="7" t="s">
        <v>2096</v>
      </c>
    </row>
    <row r="259" spans="1:48" ht="15.75" hidden="1" customHeight="1" x14ac:dyDescent="0.25">
      <c r="A259" s="7">
        <v>273</v>
      </c>
      <c r="B259" s="7" t="s">
        <v>443</v>
      </c>
      <c r="C259" s="7" t="s">
        <v>490</v>
      </c>
      <c r="D259" s="7" t="s">
        <v>16</v>
      </c>
      <c r="E259" s="47" t="s">
        <v>488</v>
      </c>
      <c r="F259" s="7">
        <v>359.79999999999995</v>
      </c>
      <c r="G259" s="7" t="s">
        <v>486</v>
      </c>
      <c r="H259" s="7">
        <v>72.09999999999998</v>
      </c>
      <c r="I259" s="11">
        <v>25</v>
      </c>
      <c r="J259" s="54" t="s">
        <v>492</v>
      </c>
      <c r="K259" s="7">
        <v>85.75</v>
      </c>
      <c r="L259" s="11">
        <v>31</v>
      </c>
      <c r="M259" s="54" t="s">
        <v>492</v>
      </c>
      <c r="N259" s="7">
        <v>115.60999999999999</v>
      </c>
      <c r="O259" s="11">
        <v>36.4</v>
      </c>
      <c r="P259" s="54" t="s">
        <v>1293</v>
      </c>
      <c r="Q259" s="21">
        <v>113.79999999999997</v>
      </c>
      <c r="R259" s="21">
        <v>35</v>
      </c>
      <c r="S259" s="54" t="s">
        <v>1293</v>
      </c>
      <c r="T259" s="161">
        <v>112.55</v>
      </c>
      <c r="U259" s="21">
        <v>31</v>
      </c>
      <c r="V259" s="108" t="s">
        <v>1293</v>
      </c>
      <c r="W259" s="82">
        <v>97.2</v>
      </c>
      <c r="X259" s="82">
        <v>30</v>
      </c>
      <c r="Y259" s="111" t="s">
        <v>1293</v>
      </c>
      <c r="AR259" s="7">
        <f t="shared" si="36"/>
        <v>597.00999999999988</v>
      </c>
      <c r="AS259" s="7">
        <f t="shared" si="39"/>
        <v>188.4</v>
      </c>
      <c r="AT259" s="19">
        <f t="shared" si="40"/>
        <v>3.1688428874734598</v>
      </c>
      <c r="AU259" s="19">
        <f t="shared" si="41"/>
        <v>1.6592829349638687</v>
      </c>
      <c r="AV259" s="7" t="s">
        <v>2096</v>
      </c>
    </row>
    <row r="260" spans="1:48" ht="15.75" hidden="1" customHeight="1" x14ac:dyDescent="0.25">
      <c r="A260" s="7">
        <v>274</v>
      </c>
      <c r="B260" s="7" t="s">
        <v>443</v>
      </c>
      <c r="C260" s="7" t="s">
        <v>490</v>
      </c>
      <c r="D260" s="7" t="s">
        <v>16</v>
      </c>
      <c r="E260" s="47" t="s">
        <v>485</v>
      </c>
      <c r="F260" s="7">
        <v>285</v>
      </c>
      <c r="G260" s="7" t="s">
        <v>486</v>
      </c>
      <c r="H260" s="7">
        <v>46.199999999999996</v>
      </c>
      <c r="I260" s="11">
        <v>20</v>
      </c>
      <c r="J260" s="54" t="s">
        <v>493</v>
      </c>
      <c r="K260" s="7">
        <v>32</v>
      </c>
      <c r="L260" s="11">
        <v>25</v>
      </c>
      <c r="M260" s="54" t="s">
        <v>493</v>
      </c>
      <c r="N260" s="7">
        <v>69.180000000000007</v>
      </c>
      <c r="O260" s="11">
        <v>25</v>
      </c>
      <c r="P260" s="54" t="s">
        <v>1294</v>
      </c>
      <c r="Q260" s="21">
        <v>77.899999999999991</v>
      </c>
      <c r="R260" s="21">
        <v>25</v>
      </c>
      <c r="S260" s="54" t="s">
        <v>1294</v>
      </c>
      <c r="T260" s="161">
        <v>101.09999999999997</v>
      </c>
      <c r="U260" s="21">
        <v>25</v>
      </c>
      <c r="V260" s="108" t="s">
        <v>1294</v>
      </c>
      <c r="W260" s="185">
        <v>96.6</v>
      </c>
      <c r="X260" s="82">
        <v>25</v>
      </c>
      <c r="Y260" s="111" t="s">
        <v>1294</v>
      </c>
      <c r="AR260" s="7">
        <f t="shared" si="36"/>
        <v>422.9799999999999</v>
      </c>
      <c r="AS260" s="7">
        <f t="shared" si="39"/>
        <v>145</v>
      </c>
      <c r="AT260" s="19">
        <f t="shared" si="40"/>
        <v>2.9171034482758613</v>
      </c>
      <c r="AU260" s="19">
        <f t="shared" si="41"/>
        <v>1.4841403508771926</v>
      </c>
      <c r="AV260" s="7" t="s">
        <v>2096</v>
      </c>
    </row>
    <row r="261" spans="1:48" ht="15.75" hidden="1" customHeight="1" x14ac:dyDescent="0.25">
      <c r="A261" s="7">
        <v>275</v>
      </c>
      <c r="B261" s="7" t="s">
        <v>443</v>
      </c>
      <c r="C261" s="7" t="s">
        <v>490</v>
      </c>
      <c r="D261" s="7" t="s">
        <v>16</v>
      </c>
      <c r="E261" s="47" t="s">
        <v>479</v>
      </c>
      <c r="F261" s="7">
        <v>15300</v>
      </c>
      <c r="G261" s="7" t="s">
        <v>480</v>
      </c>
      <c r="H261" s="7">
        <v>12</v>
      </c>
      <c r="I261" s="11">
        <v>100</v>
      </c>
      <c r="J261" s="54" t="s">
        <v>494</v>
      </c>
      <c r="K261" s="7">
        <v>268</v>
      </c>
      <c r="L261" s="11">
        <v>100</v>
      </c>
      <c r="M261" s="54" t="s">
        <v>494</v>
      </c>
      <c r="N261" s="7">
        <v>135</v>
      </c>
      <c r="O261" s="11">
        <v>2000</v>
      </c>
      <c r="P261" s="54" t="s">
        <v>1295</v>
      </c>
      <c r="Q261" s="21">
        <v>0</v>
      </c>
      <c r="R261" s="21">
        <v>1500</v>
      </c>
      <c r="S261" s="57" t="s">
        <v>1532</v>
      </c>
      <c r="T261" s="161">
        <v>8990</v>
      </c>
      <c r="U261" s="21">
        <v>1500</v>
      </c>
      <c r="V261" s="108" t="s">
        <v>1882</v>
      </c>
      <c r="W261" s="185">
        <v>20449</v>
      </c>
      <c r="X261" s="82">
        <v>1500</v>
      </c>
      <c r="Y261" s="111" t="s">
        <v>1965</v>
      </c>
      <c r="AR261" s="7">
        <f t="shared" si="36"/>
        <v>29854</v>
      </c>
      <c r="AS261" s="7">
        <f t="shared" si="39"/>
        <v>6700</v>
      </c>
      <c r="AT261" s="19">
        <f t="shared" si="40"/>
        <v>4.4558208955223879</v>
      </c>
      <c r="AU261" s="19">
        <f t="shared" si="41"/>
        <v>1.9512418300653596</v>
      </c>
      <c r="AV261" s="7" t="s">
        <v>2096</v>
      </c>
    </row>
    <row r="262" spans="1:48" ht="15.75" hidden="1" customHeight="1" x14ac:dyDescent="0.25">
      <c r="A262" s="7">
        <v>276</v>
      </c>
      <c r="B262" s="7" t="s">
        <v>443</v>
      </c>
      <c r="C262" s="7" t="s">
        <v>490</v>
      </c>
      <c r="D262" s="7" t="s">
        <v>16</v>
      </c>
      <c r="E262" s="47" t="s">
        <v>476</v>
      </c>
      <c r="F262" s="7">
        <v>560</v>
      </c>
      <c r="G262" s="7" t="s">
        <v>477</v>
      </c>
      <c r="H262" s="7">
        <v>0</v>
      </c>
      <c r="I262" s="11">
        <v>50</v>
      </c>
      <c r="J262" s="54"/>
      <c r="K262" s="7">
        <v>0</v>
      </c>
      <c r="L262" s="11">
        <v>50</v>
      </c>
      <c r="M262" s="54"/>
      <c r="N262" s="7">
        <v>94</v>
      </c>
      <c r="O262" s="11">
        <v>10</v>
      </c>
      <c r="P262" s="54" t="s">
        <v>1296</v>
      </c>
      <c r="Q262" s="21">
        <v>214</v>
      </c>
      <c r="R262" s="21">
        <v>10</v>
      </c>
      <c r="S262" s="54" t="s">
        <v>1533</v>
      </c>
      <c r="T262" s="166">
        <v>232</v>
      </c>
      <c r="U262" s="21">
        <v>10</v>
      </c>
      <c r="V262" s="108" t="s">
        <v>1533</v>
      </c>
      <c r="W262" s="82">
        <v>71</v>
      </c>
      <c r="X262" s="82">
        <v>10</v>
      </c>
      <c r="Y262" s="111" t="s">
        <v>1533</v>
      </c>
      <c r="AR262" s="7">
        <f t="shared" si="36"/>
        <v>611</v>
      </c>
      <c r="AS262" s="7">
        <f t="shared" si="39"/>
        <v>140</v>
      </c>
      <c r="AT262" s="19">
        <f t="shared" si="40"/>
        <v>4.3642857142857139</v>
      </c>
      <c r="AU262" s="19">
        <f t="shared" si="41"/>
        <v>1.0910714285714285</v>
      </c>
      <c r="AV262" s="7" t="s">
        <v>2096</v>
      </c>
    </row>
    <row r="263" spans="1:48" ht="15.75" hidden="1" customHeight="1" x14ac:dyDescent="0.25">
      <c r="A263" s="7">
        <v>280</v>
      </c>
      <c r="B263" s="7" t="s">
        <v>443</v>
      </c>
      <c r="C263" s="7" t="s">
        <v>495</v>
      </c>
      <c r="D263" s="7" t="s">
        <v>16</v>
      </c>
      <c r="E263" s="47" t="s">
        <v>496</v>
      </c>
      <c r="F263" s="7">
        <v>5522000</v>
      </c>
      <c r="G263" s="7" t="s">
        <v>449</v>
      </c>
      <c r="H263" s="7">
        <v>481538</v>
      </c>
      <c r="I263" s="11">
        <v>484000</v>
      </c>
      <c r="J263" s="54" t="s">
        <v>497</v>
      </c>
      <c r="K263" s="7">
        <v>400597</v>
      </c>
      <c r="L263" s="11">
        <v>418000</v>
      </c>
      <c r="M263" s="54" t="s">
        <v>497</v>
      </c>
      <c r="N263" s="7">
        <v>568027</v>
      </c>
      <c r="O263" s="11">
        <v>484000</v>
      </c>
      <c r="P263" s="54" t="s">
        <v>1297</v>
      </c>
      <c r="Q263" s="21">
        <v>731787</v>
      </c>
      <c r="R263" s="21">
        <v>462000</v>
      </c>
      <c r="S263" s="54" t="s">
        <v>1297</v>
      </c>
      <c r="T263" s="3">
        <v>695132</v>
      </c>
      <c r="U263" s="3">
        <v>750000</v>
      </c>
      <c r="V263" s="108" t="s">
        <v>1297</v>
      </c>
      <c r="W263" s="82">
        <v>687388</v>
      </c>
      <c r="X263" s="82">
        <v>750000</v>
      </c>
      <c r="Y263" s="111" t="s">
        <v>1297</v>
      </c>
      <c r="AR263" s="7">
        <f t="shared" si="36"/>
        <v>3564469</v>
      </c>
      <c r="AS263" s="7">
        <f t="shared" si="39"/>
        <v>3348000</v>
      </c>
      <c r="AT263" s="19">
        <f t="shared" si="40"/>
        <v>1.0646562126642771</v>
      </c>
      <c r="AU263" s="19">
        <f t="shared" si="41"/>
        <v>0.64550325968851863</v>
      </c>
      <c r="AV263" s="7" t="s">
        <v>2096</v>
      </c>
    </row>
    <row r="264" spans="1:48" ht="15.75" hidden="1" customHeight="1" x14ac:dyDescent="0.25">
      <c r="A264" s="7">
        <v>281</v>
      </c>
      <c r="B264" s="7" t="s">
        <v>443</v>
      </c>
      <c r="C264" s="7" t="s">
        <v>495</v>
      </c>
      <c r="D264" s="7" t="s">
        <v>16</v>
      </c>
      <c r="E264" s="47" t="s">
        <v>488</v>
      </c>
      <c r="F264" s="7">
        <v>753</v>
      </c>
      <c r="G264" s="7" t="s">
        <v>486</v>
      </c>
      <c r="H264" s="7">
        <v>64</v>
      </c>
      <c r="I264" s="11">
        <v>66</v>
      </c>
      <c r="J264" s="54" t="s">
        <v>498</v>
      </c>
      <c r="K264" s="7">
        <v>71.5</v>
      </c>
      <c r="L264" s="11">
        <v>57</v>
      </c>
      <c r="M264" s="54" t="s">
        <v>498</v>
      </c>
      <c r="N264" s="7">
        <v>77</v>
      </c>
      <c r="O264" s="11">
        <v>66</v>
      </c>
      <c r="P264" s="54" t="s">
        <v>1298</v>
      </c>
      <c r="Q264" s="21">
        <v>73.5</v>
      </c>
      <c r="R264" s="21">
        <v>63</v>
      </c>
      <c r="S264" s="54" t="s">
        <v>1298</v>
      </c>
      <c r="T264" s="3">
        <v>71.5</v>
      </c>
      <c r="U264" s="3">
        <v>73</v>
      </c>
      <c r="V264" s="108" t="s">
        <v>1298</v>
      </c>
      <c r="W264" s="82">
        <v>76</v>
      </c>
      <c r="X264" s="82">
        <v>78</v>
      </c>
      <c r="Y264" s="111" t="s">
        <v>1298</v>
      </c>
      <c r="AR264" s="7">
        <f t="shared" si="36"/>
        <v>433.5</v>
      </c>
      <c r="AS264" s="7">
        <f t="shared" si="39"/>
        <v>403</v>
      </c>
      <c r="AT264" s="19">
        <f t="shared" si="40"/>
        <v>1.0756823821339951</v>
      </c>
      <c r="AU264" s="19">
        <f t="shared" si="41"/>
        <v>0.57569721115537853</v>
      </c>
      <c r="AV264" s="7" t="s">
        <v>2096</v>
      </c>
    </row>
    <row r="265" spans="1:48" ht="15.75" hidden="1" customHeight="1" x14ac:dyDescent="0.25">
      <c r="A265" s="7">
        <v>282</v>
      </c>
      <c r="B265" s="7" t="s">
        <v>443</v>
      </c>
      <c r="C265" s="7" t="s">
        <v>495</v>
      </c>
      <c r="D265" s="7" t="s">
        <v>16</v>
      </c>
      <c r="E265" s="47" t="s">
        <v>485</v>
      </c>
      <c r="F265" s="7">
        <v>2008</v>
      </c>
      <c r="G265" s="7" t="s">
        <v>486</v>
      </c>
      <c r="H265" s="7">
        <v>182.5</v>
      </c>
      <c r="I265" s="11">
        <v>176</v>
      </c>
      <c r="J265" s="54" t="s">
        <v>499</v>
      </c>
      <c r="K265" s="7">
        <v>227</v>
      </c>
      <c r="L265" s="11">
        <v>152</v>
      </c>
      <c r="M265" s="54" t="s">
        <v>499</v>
      </c>
      <c r="N265" s="7">
        <v>262</v>
      </c>
      <c r="O265" s="11">
        <v>176</v>
      </c>
      <c r="P265" s="54" t="s">
        <v>1299</v>
      </c>
      <c r="Q265" s="21">
        <v>223</v>
      </c>
      <c r="R265" s="21">
        <v>168</v>
      </c>
      <c r="S265" s="54" t="s">
        <v>1299</v>
      </c>
      <c r="T265" s="3">
        <v>234</v>
      </c>
      <c r="U265" s="3">
        <v>250</v>
      </c>
      <c r="V265" s="108" t="s">
        <v>1299</v>
      </c>
      <c r="W265" s="82">
        <v>262</v>
      </c>
      <c r="X265" s="82">
        <v>260</v>
      </c>
      <c r="Y265" s="111" t="s">
        <v>1299</v>
      </c>
      <c r="AR265" s="7">
        <f t="shared" si="36"/>
        <v>1390.5</v>
      </c>
      <c r="AS265" s="7">
        <f t="shared" si="39"/>
        <v>1182</v>
      </c>
      <c r="AT265" s="19">
        <f t="shared" si="40"/>
        <v>1.1763959390862944</v>
      </c>
      <c r="AU265" s="19">
        <f t="shared" si="41"/>
        <v>0.6924800796812749</v>
      </c>
      <c r="AV265" s="7" t="s">
        <v>2096</v>
      </c>
    </row>
    <row r="266" spans="1:48" ht="15.75" hidden="1" customHeight="1" x14ac:dyDescent="0.25">
      <c r="A266" s="7">
        <v>283</v>
      </c>
      <c r="B266" s="7" t="s">
        <v>443</v>
      </c>
      <c r="C266" s="7" t="s">
        <v>495</v>
      </c>
      <c r="D266" s="7" t="s">
        <v>16</v>
      </c>
      <c r="E266" s="47" t="s">
        <v>500</v>
      </c>
      <c r="F266" s="7">
        <v>150600</v>
      </c>
      <c r="G266" s="7" t="s">
        <v>480</v>
      </c>
      <c r="H266" s="7">
        <v>12295</v>
      </c>
      <c r="I266" s="11">
        <v>13200</v>
      </c>
      <c r="J266" s="54" t="s">
        <v>501</v>
      </c>
      <c r="K266" s="7">
        <v>11083</v>
      </c>
      <c r="L266" s="11">
        <v>11400</v>
      </c>
      <c r="M266" s="54" t="s">
        <v>501</v>
      </c>
      <c r="N266" s="7">
        <v>12079</v>
      </c>
      <c r="O266" s="11">
        <v>13200</v>
      </c>
      <c r="P266" s="54" t="s">
        <v>1300</v>
      </c>
      <c r="Q266" s="21">
        <v>11941</v>
      </c>
      <c r="R266" s="21">
        <v>12600</v>
      </c>
      <c r="S266" s="54" t="s">
        <v>1300</v>
      </c>
      <c r="T266" s="3">
        <v>12347</v>
      </c>
      <c r="U266" s="3">
        <v>12600</v>
      </c>
      <c r="V266" s="108" t="s">
        <v>1300</v>
      </c>
      <c r="W266" s="82">
        <v>13376</v>
      </c>
      <c r="X266" s="82">
        <v>12600</v>
      </c>
      <c r="Y266" s="111" t="s">
        <v>1300</v>
      </c>
      <c r="AR266" s="7">
        <f t="shared" si="36"/>
        <v>73121</v>
      </c>
      <c r="AS266" s="7">
        <f t="shared" si="39"/>
        <v>75600</v>
      </c>
      <c r="AT266" s="19">
        <f t="shared" si="40"/>
        <v>0.96720899470899468</v>
      </c>
      <c r="AU266" s="19">
        <f t="shared" si="41"/>
        <v>0.48553120849933601</v>
      </c>
      <c r="AV266" s="7" t="s">
        <v>2096</v>
      </c>
    </row>
    <row r="267" spans="1:48" ht="15.75" hidden="1" customHeight="1" x14ac:dyDescent="0.25">
      <c r="A267" s="7">
        <v>284</v>
      </c>
      <c r="B267" s="7" t="s">
        <v>443</v>
      </c>
      <c r="C267" s="7" t="s">
        <v>495</v>
      </c>
      <c r="D267" s="7" t="s">
        <v>16</v>
      </c>
      <c r="E267" s="47" t="s">
        <v>476</v>
      </c>
      <c r="F267" s="7">
        <v>2510</v>
      </c>
      <c r="G267" s="7" t="s">
        <v>477</v>
      </c>
      <c r="H267" s="7">
        <v>210</v>
      </c>
      <c r="I267" s="11">
        <v>220</v>
      </c>
      <c r="J267" s="54" t="s">
        <v>502</v>
      </c>
      <c r="K267" s="7">
        <v>189</v>
      </c>
      <c r="L267" s="11">
        <v>190</v>
      </c>
      <c r="M267" s="54" t="s">
        <v>502</v>
      </c>
      <c r="N267" s="7">
        <v>188</v>
      </c>
      <c r="O267" s="11">
        <v>220</v>
      </c>
      <c r="P267" s="54" t="s">
        <v>1301</v>
      </c>
      <c r="Q267" s="21">
        <v>185</v>
      </c>
      <c r="R267" s="21">
        <v>210</v>
      </c>
      <c r="S267" s="54" t="s">
        <v>1301</v>
      </c>
      <c r="T267" s="3">
        <v>206</v>
      </c>
      <c r="U267" s="3">
        <v>190</v>
      </c>
      <c r="V267" s="108" t="s">
        <v>1301</v>
      </c>
      <c r="W267" s="82">
        <v>202</v>
      </c>
      <c r="X267" s="82">
        <v>210</v>
      </c>
      <c r="Y267" s="111" t="s">
        <v>1301</v>
      </c>
      <c r="AR267" s="7">
        <f t="shared" si="36"/>
        <v>1180</v>
      </c>
      <c r="AS267" s="7">
        <f t="shared" si="39"/>
        <v>1240</v>
      </c>
      <c r="AT267" s="19">
        <f t="shared" si="40"/>
        <v>0.95161290322580649</v>
      </c>
      <c r="AU267" s="19">
        <f t="shared" si="41"/>
        <v>0.47011952191235062</v>
      </c>
      <c r="AV267" s="7" t="s">
        <v>2096</v>
      </c>
    </row>
    <row r="268" spans="1:48" ht="15.75" hidden="1" customHeight="1" x14ac:dyDescent="0.25">
      <c r="A268" s="7">
        <v>285</v>
      </c>
      <c r="B268" s="7" t="s">
        <v>443</v>
      </c>
      <c r="C268" s="7" t="s">
        <v>503</v>
      </c>
      <c r="D268" s="7" t="s">
        <v>16</v>
      </c>
      <c r="E268" s="47" t="s">
        <v>448</v>
      </c>
      <c r="F268" s="7">
        <v>3809436</v>
      </c>
      <c r="G268" s="7" t="s">
        <v>449</v>
      </c>
      <c r="H268" s="7">
        <v>176258</v>
      </c>
      <c r="I268" s="11">
        <v>317453</v>
      </c>
      <c r="J268" s="54" t="s">
        <v>504</v>
      </c>
      <c r="K268" s="7">
        <v>197788</v>
      </c>
      <c r="L268" s="11">
        <v>317453</v>
      </c>
      <c r="M268" s="54" t="s">
        <v>504</v>
      </c>
      <c r="N268" s="7">
        <v>191892</v>
      </c>
      <c r="O268" s="11">
        <v>317453</v>
      </c>
      <c r="P268" s="54" t="s">
        <v>1302</v>
      </c>
      <c r="Q268" s="21">
        <v>195004</v>
      </c>
      <c r="R268" s="21">
        <v>317453</v>
      </c>
      <c r="S268" s="54" t="s">
        <v>1302</v>
      </c>
      <c r="T268" s="161">
        <v>226068</v>
      </c>
      <c r="U268" s="46">
        <v>317453</v>
      </c>
      <c r="V268" s="108" t="s">
        <v>1302</v>
      </c>
      <c r="W268" s="3">
        <v>260767</v>
      </c>
      <c r="X268" s="64">
        <v>317453</v>
      </c>
      <c r="Y268" s="111" t="s">
        <v>1302</v>
      </c>
      <c r="AR268" s="21">
        <f t="shared" si="36"/>
        <v>1247777</v>
      </c>
      <c r="AS268" s="21">
        <f t="shared" si="39"/>
        <v>1904718</v>
      </c>
      <c r="AT268" s="19">
        <f t="shared" si="40"/>
        <v>0.65509802500947645</v>
      </c>
      <c r="AU268" s="19">
        <f t="shared" si="41"/>
        <v>0.32754901250473822</v>
      </c>
      <c r="AV268" s="7" t="s">
        <v>2097</v>
      </c>
    </row>
    <row r="269" spans="1:48" ht="15.75" hidden="1" customHeight="1" x14ac:dyDescent="0.25">
      <c r="A269" s="7">
        <v>286</v>
      </c>
      <c r="B269" s="7" t="s">
        <v>443</v>
      </c>
      <c r="C269" s="7" t="s">
        <v>503</v>
      </c>
      <c r="D269" s="7" t="s">
        <v>16</v>
      </c>
      <c r="E269" s="47" t="s">
        <v>505</v>
      </c>
      <c r="F269" s="7">
        <v>13140</v>
      </c>
      <c r="G269" s="7" t="s">
        <v>486</v>
      </c>
      <c r="H269" s="7">
        <v>2732</v>
      </c>
      <c r="I269" s="11">
        <v>1116</v>
      </c>
      <c r="J269" s="54" t="s">
        <v>506</v>
      </c>
      <c r="K269" s="7">
        <v>2570</v>
      </c>
      <c r="L269" s="11">
        <v>1008</v>
      </c>
      <c r="M269" s="54" t="s">
        <v>506</v>
      </c>
      <c r="N269" s="7">
        <v>2789</v>
      </c>
      <c r="O269" s="11">
        <v>1116</v>
      </c>
      <c r="P269" s="54" t="s">
        <v>1303</v>
      </c>
      <c r="Q269" s="21">
        <v>2552</v>
      </c>
      <c r="R269" s="21">
        <v>1080</v>
      </c>
      <c r="S269" s="54" t="s">
        <v>1303</v>
      </c>
      <c r="T269" s="33">
        <v>2702</v>
      </c>
      <c r="U269" s="46">
        <v>1116</v>
      </c>
      <c r="V269" s="108" t="s">
        <v>1303</v>
      </c>
      <c r="W269" s="3">
        <v>2744</v>
      </c>
      <c r="X269" s="3">
        <v>1080</v>
      </c>
      <c r="Y269" s="111" t="s">
        <v>1303</v>
      </c>
      <c r="AR269" s="7">
        <f t="shared" ref="AR269:AR300" si="42">H269+K269+N269+Q269+T269+W269</f>
        <v>16089</v>
      </c>
      <c r="AS269" s="7">
        <f t="shared" si="39"/>
        <v>6516</v>
      </c>
      <c r="AT269" s="19">
        <f t="shared" si="40"/>
        <v>2.4691528545119708</v>
      </c>
      <c r="AU269" s="19">
        <f t="shared" si="41"/>
        <v>1.2244292237442922</v>
      </c>
      <c r="AV269" s="7" t="s">
        <v>2096</v>
      </c>
    </row>
    <row r="270" spans="1:48" ht="15.75" hidden="1" customHeight="1" x14ac:dyDescent="0.25">
      <c r="A270" s="7">
        <v>287</v>
      </c>
      <c r="B270" s="7" t="s">
        <v>443</v>
      </c>
      <c r="C270" s="7" t="s">
        <v>503</v>
      </c>
      <c r="D270" s="7" t="s">
        <v>16</v>
      </c>
      <c r="E270" s="47" t="s">
        <v>485</v>
      </c>
      <c r="F270" s="7">
        <v>16499</v>
      </c>
      <c r="G270" s="7" t="s">
        <v>486</v>
      </c>
      <c r="H270" s="7">
        <v>1520</v>
      </c>
      <c r="I270" s="11">
        <v>1405</v>
      </c>
      <c r="J270" s="54" t="s">
        <v>507</v>
      </c>
      <c r="K270" s="7">
        <v>1364</v>
      </c>
      <c r="L270" s="11">
        <v>1269</v>
      </c>
      <c r="M270" s="54" t="s">
        <v>507</v>
      </c>
      <c r="N270" s="7">
        <v>1550</v>
      </c>
      <c r="O270" s="11">
        <v>1405</v>
      </c>
      <c r="P270" s="54" t="s">
        <v>1304</v>
      </c>
      <c r="Q270" s="21">
        <v>1533</v>
      </c>
      <c r="R270" s="21">
        <v>1360</v>
      </c>
      <c r="S270" s="54" t="s">
        <v>1304</v>
      </c>
      <c r="T270" s="33">
        <v>1507</v>
      </c>
      <c r="U270" s="46">
        <v>1405</v>
      </c>
      <c r="V270" s="108" t="s">
        <v>1304</v>
      </c>
      <c r="W270" s="3">
        <v>1712</v>
      </c>
      <c r="X270" s="3">
        <v>1360</v>
      </c>
      <c r="Y270" s="111" t="s">
        <v>1304</v>
      </c>
      <c r="AR270" s="7">
        <f t="shared" si="42"/>
        <v>9186</v>
      </c>
      <c r="AS270" s="7">
        <f t="shared" ref="AS270:AS301" si="43">I270+L270+O270+R270+U270+X270</f>
        <v>8204</v>
      </c>
      <c r="AT270" s="19">
        <f t="shared" si="40"/>
        <v>1.1196977084349098</v>
      </c>
      <c r="AU270" s="19">
        <f t="shared" si="41"/>
        <v>0.5567610158191405</v>
      </c>
      <c r="AV270" s="7" t="s">
        <v>2096</v>
      </c>
    </row>
    <row r="271" spans="1:48" ht="15.75" hidden="1" customHeight="1" x14ac:dyDescent="0.25">
      <c r="A271" s="7">
        <v>288</v>
      </c>
      <c r="B271" s="7" t="s">
        <v>443</v>
      </c>
      <c r="C271" s="7" t="s">
        <v>503</v>
      </c>
      <c r="D271" s="7" t="s">
        <v>16</v>
      </c>
      <c r="E271" s="47" t="s">
        <v>479</v>
      </c>
      <c r="F271" s="7">
        <v>120000</v>
      </c>
      <c r="G271" s="7" t="s">
        <v>480</v>
      </c>
      <c r="H271" s="7">
        <v>19540</v>
      </c>
      <c r="I271" s="11">
        <v>10000</v>
      </c>
      <c r="J271" s="54" t="s">
        <v>508</v>
      </c>
      <c r="K271" s="7">
        <v>21972</v>
      </c>
      <c r="L271" s="11">
        <v>10000</v>
      </c>
      <c r="M271" s="54" t="s">
        <v>508</v>
      </c>
      <c r="N271" s="7">
        <v>5660</v>
      </c>
      <c r="O271" s="11">
        <v>10000</v>
      </c>
      <c r="P271" s="54" t="s">
        <v>1305</v>
      </c>
      <c r="Q271" s="21">
        <v>5490</v>
      </c>
      <c r="R271" s="21">
        <v>10000</v>
      </c>
      <c r="S271" s="54" t="s">
        <v>1305</v>
      </c>
      <c r="T271" s="33">
        <v>12810</v>
      </c>
      <c r="U271" s="46">
        <v>10000</v>
      </c>
      <c r="V271" s="108" t="s">
        <v>1305</v>
      </c>
      <c r="W271" s="3">
        <v>27736</v>
      </c>
      <c r="X271" s="64">
        <v>10000</v>
      </c>
      <c r="Y271" s="111" t="s">
        <v>1305</v>
      </c>
      <c r="AR271" s="7">
        <f t="shared" si="42"/>
        <v>93208</v>
      </c>
      <c r="AS271" s="7">
        <f t="shared" si="43"/>
        <v>60000</v>
      </c>
      <c r="AT271" s="19">
        <f t="shared" si="40"/>
        <v>1.5534666666666668</v>
      </c>
      <c r="AU271" s="19">
        <f t="shared" si="41"/>
        <v>0.77673333333333339</v>
      </c>
      <c r="AV271" s="7" t="s">
        <v>2096</v>
      </c>
    </row>
    <row r="272" spans="1:48" ht="15.75" hidden="1" customHeight="1" x14ac:dyDescent="0.25">
      <c r="A272" s="7">
        <v>289</v>
      </c>
      <c r="B272" s="7" t="s">
        <v>443</v>
      </c>
      <c r="C272" s="7" t="s">
        <v>503</v>
      </c>
      <c r="D272" s="7" t="s">
        <v>16</v>
      </c>
      <c r="E272" s="47" t="s">
        <v>476</v>
      </c>
      <c r="F272" s="7">
        <v>10080</v>
      </c>
      <c r="G272" s="7" t="s">
        <v>477</v>
      </c>
      <c r="H272" s="7">
        <v>332</v>
      </c>
      <c r="I272" s="11">
        <v>840</v>
      </c>
      <c r="J272" s="54" t="s">
        <v>509</v>
      </c>
      <c r="K272" s="7">
        <v>86</v>
      </c>
      <c r="L272" s="11">
        <v>840</v>
      </c>
      <c r="M272" s="54" t="s">
        <v>509</v>
      </c>
      <c r="N272" s="7">
        <v>704</v>
      </c>
      <c r="O272" s="11">
        <v>840</v>
      </c>
      <c r="P272" s="54" t="s">
        <v>1306</v>
      </c>
      <c r="Q272" s="21">
        <v>840</v>
      </c>
      <c r="R272" s="21">
        <v>840</v>
      </c>
      <c r="S272" s="54" t="s">
        <v>1306</v>
      </c>
      <c r="T272" s="33">
        <v>767</v>
      </c>
      <c r="U272" s="46">
        <v>840</v>
      </c>
      <c r="V272" s="108" t="s">
        <v>1306</v>
      </c>
      <c r="W272" s="3">
        <v>138</v>
      </c>
      <c r="X272" s="3">
        <v>840</v>
      </c>
      <c r="Y272" s="111" t="s">
        <v>1306</v>
      </c>
      <c r="AR272" s="21">
        <f t="shared" si="42"/>
        <v>2867</v>
      </c>
      <c r="AS272" s="21">
        <f t="shared" si="43"/>
        <v>5040</v>
      </c>
      <c r="AT272" s="19">
        <f t="shared" si="40"/>
        <v>0.56884920634920633</v>
      </c>
      <c r="AU272" s="19">
        <f t="shared" si="41"/>
        <v>0.28442460317460316</v>
      </c>
      <c r="AV272" s="7" t="s">
        <v>2097</v>
      </c>
    </row>
    <row r="273" spans="1:48" ht="15.75" hidden="1" customHeight="1" x14ac:dyDescent="0.25">
      <c r="A273" s="7">
        <v>290</v>
      </c>
      <c r="B273" s="7" t="s">
        <v>443</v>
      </c>
      <c r="C273" s="7" t="s">
        <v>510</v>
      </c>
      <c r="D273" s="7" t="s">
        <v>16</v>
      </c>
      <c r="E273" s="47" t="s">
        <v>448</v>
      </c>
      <c r="F273" s="7">
        <v>3019200</v>
      </c>
      <c r="G273" s="7" t="s">
        <v>449</v>
      </c>
      <c r="H273" s="7">
        <v>285282</v>
      </c>
      <c r="I273" s="11">
        <v>271286</v>
      </c>
      <c r="J273" s="54" t="s">
        <v>511</v>
      </c>
      <c r="K273" s="21">
        <v>229025</v>
      </c>
      <c r="L273" s="11">
        <v>227772</v>
      </c>
      <c r="M273" s="54" t="s">
        <v>511</v>
      </c>
      <c r="N273" s="7">
        <v>274790</v>
      </c>
      <c r="O273" s="11">
        <v>259725</v>
      </c>
      <c r="P273" s="54" t="s">
        <v>1307</v>
      </c>
      <c r="Q273" s="21">
        <v>268545</v>
      </c>
      <c r="R273" s="21">
        <v>244029</v>
      </c>
      <c r="S273" s="54" t="s">
        <v>1307</v>
      </c>
      <c r="T273" s="33">
        <v>245920</v>
      </c>
      <c r="U273" s="21">
        <v>258486</v>
      </c>
      <c r="V273" s="108" t="s">
        <v>1307</v>
      </c>
      <c r="W273" s="82">
        <v>276523</v>
      </c>
      <c r="X273" s="82">
        <v>255687</v>
      </c>
      <c r="Y273" s="111" t="s">
        <v>1307</v>
      </c>
      <c r="AR273" s="7">
        <f t="shared" si="42"/>
        <v>1580085</v>
      </c>
      <c r="AS273" s="7">
        <f t="shared" si="43"/>
        <v>1516985</v>
      </c>
      <c r="AT273" s="19">
        <f t="shared" si="40"/>
        <v>1.0415956650856799</v>
      </c>
      <c r="AU273" s="19">
        <f t="shared" si="41"/>
        <v>0.52334558823529409</v>
      </c>
      <c r="AV273" s="7" t="s">
        <v>2096</v>
      </c>
    </row>
    <row r="274" spans="1:48" ht="15.75" hidden="1" customHeight="1" x14ac:dyDescent="0.25">
      <c r="A274" s="7">
        <v>291</v>
      </c>
      <c r="B274" s="7" t="s">
        <v>443</v>
      </c>
      <c r="C274" s="7" t="s">
        <v>510</v>
      </c>
      <c r="D274" s="7" t="s">
        <v>16</v>
      </c>
      <c r="E274" s="47" t="s">
        <v>488</v>
      </c>
      <c r="F274" s="7">
        <v>2352.5500000000002</v>
      </c>
      <c r="G274" s="7" t="s">
        <v>486</v>
      </c>
      <c r="H274" s="7">
        <v>203.91200000000003</v>
      </c>
      <c r="I274" s="11">
        <v>203.4</v>
      </c>
      <c r="J274" s="54" t="s">
        <v>512</v>
      </c>
      <c r="K274" s="33">
        <v>180.79600000000005</v>
      </c>
      <c r="L274" s="11">
        <v>179.26</v>
      </c>
      <c r="M274" s="54" t="s">
        <v>512</v>
      </c>
      <c r="N274" s="7">
        <v>198.51200000000006</v>
      </c>
      <c r="O274" s="11">
        <v>194.46</v>
      </c>
      <c r="P274" s="54" t="s">
        <v>1308</v>
      </c>
      <c r="Q274" s="21">
        <v>203.06200000000004</v>
      </c>
      <c r="R274" s="21">
        <v>193</v>
      </c>
      <c r="S274" s="54" t="s">
        <v>1308</v>
      </c>
      <c r="T274" s="165">
        <v>211.06200000000007</v>
      </c>
      <c r="U274" s="21">
        <v>198</v>
      </c>
      <c r="V274" s="108" t="s">
        <v>1308</v>
      </c>
      <c r="W274" s="82">
        <v>203</v>
      </c>
      <c r="X274" s="82">
        <v>200</v>
      </c>
      <c r="Y274" s="111" t="s">
        <v>1308</v>
      </c>
      <c r="AR274" s="7">
        <f t="shared" si="42"/>
        <v>1200.3440000000003</v>
      </c>
      <c r="AS274" s="7">
        <f t="shared" si="43"/>
        <v>1168.1199999999999</v>
      </c>
      <c r="AT274" s="19">
        <f t="shared" si="40"/>
        <v>1.027586206896552</v>
      </c>
      <c r="AU274" s="19">
        <f t="shared" si="41"/>
        <v>0.51023102590805725</v>
      </c>
      <c r="AV274" s="7" t="s">
        <v>2096</v>
      </c>
    </row>
    <row r="275" spans="1:48" ht="15.75" hidden="1" customHeight="1" x14ac:dyDescent="0.25">
      <c r="A275" s="7">
        <v>292</v>
      </c>
      <c r="B275" s="7" t="s">
        <v>443</v>
      </c>
      <c r="C275" s="7" t="s">
        <v>510</v>
      </c>
      <c r="D275" s="7" t="s">
        <v>16</v>
      </c>
      <c r="E275" s="47" t="s">
        <v>485</v>
      </c>
      <c r="F275" s="7">
        <v>19318</v>
      </c>
      <c r="G275" s="7" t="s">
        <v>486</v>
      </c>
      <c r="H275" s="7">
        <v>1682</v>
      </c>
      <c r="I275" s="11">
        <v>1826</v>
      </c>
      <c r="J275" s="54" t="s">
        <v>513</v>
      </c>
      <c r="K275" s="21">
        <v>1464</v>
      </c>
      <c r="L275" s="11">
        <v>1470</v>
      </c>
      <c r="M275" s="54" t="s">
        <v>513</v>
      </c>
      <c r="N275" s="7">
        <v>1591.5</v>
      </c>
      <c r="O275" s="11">
        <v>1597.5</v>
      </c>
      <c r="P275" s="54" t="s">
        <v>1309</v>
      </c>
      <c r="Q275" s="21">
        <v>1734</v>
      </c>
      <c r="R275" s="21">
        <v>1562</v>
      </c>
      <c r="S275" s="54" t="s">
        <v>1309</v>
      </c>
      <c r="T275" s="33">
        <v>1682</v>
      </c>
      <c r="U275" s="21">
        <v>1680</v>
      </c>
      <c r="V275" s="108" t="s">
        <v>1309</v>
      </c>
      <c r="W275" s="82">
        <v>1600</v>
      </c>
      <c r="X275" s="82">
        <v>1536</v>
      </c>
      <c r="Y275" s="111" t="s">
        <v>1309</v>
      </c>
      <c r="AR275" s="7">
        <f t="shared" si="42"/>
        <v>9753.5</v>
      </c>
      <c r="AS275" s="7">
        <f t="shared" si="43"/>
        <v>9671.5</v>
      </c>
      <c r="AT275" s="19">
        <f t="shared" si="40"/>
        <v>1.0084785193610091</v>
      </c>
      <c r="AU275" s="19">
        <f t="shared" si="41"/>
        <v>0.50489181074645406</v>
      </c>
      <c r="AV275" s="7" t="s">
        <v>2096</v>
      </c>
    </row>
    <row r="276" spans="1:48" ht="15.75" hidden="1" customHeight="1" x14ac:dyDescent="0.25">
      <c r="A276" s="7">
        <v>293</v>
      </c>
      <c r="B276" s="7" t="s">
        <v>443</v>
      </c>
      <c r="C276" s="7" t="s">
        <v>510</v>
      </c>
      <c r="D276" s="7" t="s">
        <v>16</v>
      </c>
      <c r="E276" s="47" t="s">
        <v>479</v>
      </c>
      <c r="F276" s="7">
        <v>159402</v>
      </c>
      <c r="G276" s="7" t="s">
        <v>480</v>
      </c>
      <c r="H276" s="7">
        <v>4081</v>
      </c>
      <c r="I276" s="11">
        <v>10000</v>
      </c>
      <c r="J276" s="54" t="s">
        <v>514</v>
      </c>
      <c r="K276" s="21">
        <v>3526</v>
      </c>
      <c r="L276" s="11">
        <v>20000</v>
      </c>
      <c r="M276" s="54" t="s">
        <v>514</v>
      </c>
      <c r="N276" s="7">
        <v>2671</v>
      </c>
      <c r="O276" s="11">
        <v>12500</v>
      </c>
      <c r="P276" s="54" t="s">
        <v>1310</v>
      </c>
      <c r="Q276" s="21">
        <v>5206</v>
      </c>
      <c r="R276" s="21">
        <v>18750</v>
      </c>
      <c r="S276" s="54" t="s">
        <v>1310</v>
      </c>
      <c r="T276" s="33">
        <v>15946</v>
      </c>
      <c r="U276" s="21">
        <v>11900</v>
      </c>
      <c r="V276" s="108" t="s">
        <v>1310</v>
      </c>
      <c r="W276" s="82">
        <v>17563</v>
      </c>
      <c r="X276" s="82">
        <v>10000</v>
      </c>
      <c r="Y276" s="111" t="s">
        <v>1310</v>
      </c>
      <c r="AR276" s="21">
        <f t="shared" si="42"/>
        <v>48993</v>
      </c>
      <c r="AS276" s="21">
        <f t="shared" si="43"/>
        <v>83150</v>
      </c>
      <c r="AT276" s="19">
        <f t="shared" si="40"/>
        <v>0.58921226698737217</v>
      </c>
      <c r="AU276" s="19">
        <f t="shared" si="41"/>
        <v>0.30735498927240562</v>
      </c>
      <c r="AV276" s="7" t="s">
        <v>2097</v>
      </c>
    </row>
    <row r="277" spans="1:48" ht="15.75" hidden="1" customHeight="1" x14ac:dyDescent="0.25">
      <c r="A277" s="7">
        <v>294</v>
      </c>
      <c r="B277" s="7" t="s">
        <v>443</v>
      </c>
      <c r="C277" s="7" t="s">
        <v>510</v>
      </c>
      <c r="D277" s="7" t="s">
        <v>16</v>
      </c>
      <c r="E277" s="47" t="s">
        <v>476</v>
      </c>
      <c r="F277" s="7">
        <v>3000</v>
      </c>
      <c r="G277" s="7" t="s">
        <v>477</v>
      </c>
      <c r="H277" s="7">
        <v>185</v>
      </c>
      <c r="I277" s="11">
        <v>250</v>
      </c>
      <c r="J277" s="54" t="s">
        <v>515</v>
      </c>
      <c r="K277" s="21">
        <v>128</v>
      </c>
      <c r="L277" s="11">
        <v>250</v>
      </c>
      <c r="M277" s="54" t="s">
        <v>515</v>
      </c>
      <c r="N277" s="7">
        <v>500</v>
      </c>
      <c r="O277" s="11">
        <v>250</v>
      </c>
      <c r="P277" s="54" t="s">
        <v>1311</v>
      </c>
      <c r="Q277" s="21">
        <v>1162</v>
      </c>
      <c r="R277" s="21">
        <v>250</v>
      </c>
      <c r="S277" s="54" t="s">
        <v>1311</v>
      </c>
      <c r="T277" s="33">
        <v>247</v>
      </c>
      <c r="U277" s="21">
        <v>250</v>
      </c>
      <c r="V277" s="108" t="s">
        <v>1311</v>
      </c>
      <c r="W277" s="82">
        <v>216</v>
      </c>
      <c r="X277" s="82">
        <v>250</v>
      </c>
      <c r="Y277" s="111" t="s">
        <v>1311</v>
      </c>
      <c r="AR277" s="7">
        <f t="shared" si="42"/>
        <v>2438</v>
      </c>
      <c r="AS277" s="7">
        <f t="shared" si="43"/>
        <v>1500</v>
      </c>
      <c r="AT277" s="19">
        <f t="shared" si="40"/>
        <v>1.6253333333333333</v>
      </c>
      <c r="AU277" s="19">
        <f t="shared" si="41"/>
        <v>0.81266666666666665</v>
      </c>
      <c r="AV277" s="7" t="s">
        <v>2096</v>
      </c>
    </row>
    <row r="278" spans="1:48" ht="15.75" hidden="1" customHeight="1" x14ac:dyDescent="0.25">
      <c r="A278" s="7">
        <v>295</v>
      </c>
      <c r="B278" s="7" t="s">
        <v>443</v>
      </c>
      <c r="C278" s="7" t="s">
        <v>516</v>
      </c>
      <c r="D278" s="7" t="s">
        <v>16</v>
      </c>
      <c r="E278" s="47" t="s">
        <v>517</v>
      </c>
      <c r="F278" s="7">
        <v>4</v>
      </c>
      <c r="G278" s="7" t="s">
        <v>518</v>
      </c>
      <c r="H278" s="7">
        <v>1</v>
      </c>
      <c r="I278" s="11">
        <v>1</v>
      </c>
      <c r="J278" s="54" t="s">
        <v>519</v>
      </c>
      <c r="K278" s="11">
        <v>0</v>
      </c>
      <c r="L278" s="11">
        <v>0</v>
      </c>
      <c r="M278" s="57" t="s">
        <v>26</v>
      </c>
      <c r="N278" s="11">
        <v>0</v>
      </c>
      <c r="O278" s="11">
        <v>0</v>
      </c>
      <c r="P278" s="57" t="s">
        <v>26</v>
      </c>
      <c r="Q278" s="7">
        <v>1</v>
      </c>
      <c r="R278" s="7">
        <v>1</v>
      </c>
      <c r="S278" s="48" t="s">
        <v>1534</v>
      </c>
      <c r="T278" s="7">
        <v>1</v>
      </c>
      <c r="U278" s="11">
        <v>0</v>
      </c>
      <c r="V278" s="57" t="s">
        <v>26</v>
      </c>
      <c r="W278" s="11">
        <v>0</v>
      </c>
      <c r="X278" s="11">
        <v>0</v>
      </c>
      <c r="Y278" s="57" t="s">
        <v>26</v>
      </c>
      <c r="Z278" s="47"/>
      <c r="AA278" s="47"/>
      <c r="AB278" s="47"/>
      <c r="AC278" s="47"/>
      <c r="AD278" s="47"/>
      <c r="AE278" s="47"/>
      <c r="AF278" s="47"/>
      <c r="AG278" s="47"/>
      <c r="AH278" s="47"/>
      <c r="AI278" s="47"/>
      <c r="AJ278" s="47"/>
      <c r="AK278" s="47"/>
      <c r="AL278" s="47"/>
      <c r="AM278" s="47"/>
      <c r="AN278" s="47"/>
      <c r="AR278" s="7">
        <f t="shared" si="42"/>
        <v>3</v>
      </c>
      <c r="AS278" s="7">
        <f t="shared" si="43"/>
        <v>2</v>
      </c>
      <c r="AT278" s="19">
        <f t="shared" si="40"/>
        <v>1.5</v>
      </c>
      <c r="AU278" s="19">
        <f t="shared" si="41"/>
        <v>0.75</v>
      </c>
      <c r="AV278" s="7" t="s">
        <v>2096</v>
      </c>
    </row>
    <row r="279" spans="1:48" ht="15.75" hidden="1" customHeight="1" x14ac:dyDescent="0.25">
      <c r="A279" s="7">
        <v>296</v>
      </c>
      <c r="B279" s="7" t="s">
        <v>443</v>
      </c>
      <c r="C279" s="7" t="s">
        <v>516</v>
      </c>
      <c r="D279" s="7" t="s">
        <v>16</v>
      </c>
      <c r="E279" s="47" t="s">
        <v>520</v>
      </c>
      <c r="F279" s="9">
        <v>1</v>
      </c>
      <c r="G279" s="7" t="s">
        <v>18</v>
      </c>
      <c r="H279" s="7">
        <v>41</v>
      </c>
      <c r="I279" s="7">
        <v>41</v>
      </c>
      <c r="J279" s="54" t="s">
        <v>521</v>
      </c>
      <c r="K279" s="7">
        <v>38</v>
      </c>
      <c r="L279" s="7">
        <v>38</v>
      </c>
      <c r="M279" s="54" t="s">
        <v>521</v>
      </c>
      <c r="N279" s="7">
        <v>61</v>
      </c>
      <c r="O279" s="7">
        <v>61</v>
      </c>
      <c r="P279" s="54" t="s">
        <v>1312</v>
      </c>
      <c r="Q279" s="7">
        <v>55</v>
      </c>
      <c r="R279" s="7">
        <v>55</v>
      </c>
      <c r="S279" s="54" t="s">
        <v>1535</v>
      </c>
      <c r="T279" s="7">
        <v>88</v>
      </c>
      <c r="U279" s="7">
        <v>88</v>
      </c>
      <c r="V279" s="108" t="s">
        <v>1535</v>
      </c>
      <c r="W279" s="82">
        <v>86</v>
      </c>
      <c r="X279" s="82">
        <v>86</v>
      </c>
      <c r="Y279" s="113" t="s">
        <v>1966</v>
      </c>
      <c r="Z279" s="209"/>
      <c r="AA279" s="209"/>
      <c r="AB279" s="209"/>
      <c r="AC279" s="209"/>
      <c r="AD279" s="209"/>
      <c r="AE279" s="209"/>
      <c r="AF279" s="209"/>
      <c r="AG279" s="209"/>
      <c r="AH279" s="209"/>
      <c r="AI279" s="209"/>
      <c r="AJ279" s="209"/>
      <c r="AK279" s="209"/>
      <c r="AL279" s="209"/>
      <c r="AM279" s="209"/>
      <c r="AN279" s="209"/>
      <c r="AR279" s="7">
        <f t="shared" si="42"/>
        <v>369</v>
      </c>
      <c r="AS279" s="7">
        <f t="shared" si="43"/>
        <v>369</v>
      </c>
      <c r="AT279" s="19">
        <f>AR279/AS279</f>
        <v>1</v>
      </c>
      <c r="AU279" s="19">
        <f>+AT279/F279</f>
        <v>1</v>
      </c>
      <c r="AV279" s="7" t="s">
        <v>2096</v>
      </c>
    </row>
    <row r="280" spans="1:48" ht="15.75" hidden="1" customHeight="1" x14ac:dyDescent="0.25">
      <c r="A280" s="7">
        <v>297</v>
      </c>
      <c r="B280" s="7" t="s">
        <v>443</v>
      </c>
      <c r="C280" s="7" t="s">
        <v>516</v>
      </c>
      <c r="D280" s="7" t="s">
        <v>16</v>
      </c>
      <c r="E280" s="47" t="s">
        <v>522</v>
      </c>
      <c r="F280" s="9">
        <v>1</v>
      </c>
      <c r="G280" s="7" t="s">
        <v>18</v>
      </c>
      <c r="H280" s="7">
        <v>1303</v>
      </c>
      <c r="I280" s="7">
        <v>1303</v>
      </c>
      <c r="J280" s="54" t="s">
        <v>523</v>
      </c>
      <c r="K280" s="7">
        <v>251</v>
      </c>
      <c r="L280" s="7">
        <v>251</v>
      </c>
      <c r="M280" s="54" t="s">
        <v>523</v>
      </c>
      <c r="N280" s="21">
        <v>335</v>
      </c>
      <c r="O280" s="21">
        <v>335</v>
      </c>
      <c r="P280" s="54" t="s">
        <v>1313</v>
      </c>
      <c r="Q280" s="21">
        <v>153</v>
      </c>
      <c r="R280" s="21">
        <v>153</v>
      </c>
      <c r="S280" s="54" t="s">
        <v>1536</v>
      </c>
      <c r="T280" s="21">
        <v>162</v>
      </c>
      <c r="U280" s="21">
        <v>162</v>
      </c>
      <c r="V280" s="136" t="s">
        <v>1536</v>
      </c>
      <c r="W280" s="82">
        <v>178</v>
      </c>
      <c r="X280" s="82">
        <v>178</v>
      </c>
      <c r="Y280" s="113" t="s">
        <v>1536</v>
      </c>
      <c r="Z280" s="209"/>
      <c r="AA280" s="209"/>
      <c r="AB280" s="209"/>
      <c r="AC280" s="209"/>
      <c r="AD280" s="209"/>
      <c r="AE280" s="209"/>
      <c r="AF280" s="209"/>
      <c r="AG280" s="209"/>
      <c r="AH280" s="209"/>
      <c r="AI280" s="209"/>
      <c r="AJ280" s="209"/>
      <c r="AK280" s="209"/>
      <c r="AL280" s="209"/>
      <c r="AM280" s="209"/>
      <c r="AN280" s="209"/>
      <c r="AR280" s="7">
        <f t="shared" si="42"/>
        <v>2382</v>
      </c>
      <c r="AS280" s="7">
        <f t="shared" si="43"/>
        <v>2382</v>
      </c>
      <c r="AT280" s="19">
        <f>AR280/AS280</f>
        <v>1</v>
      </c>
      <c r="AU280" s="19">
        <f>+AT280/F280</f>
        <v>1</v>
      </c>
      <c r="AV280" s="7" t="s">
        <v>2096</v>
      </c>
    </row>
    <row r="281" spans="1:48" ht="15.75" hidden="1" customHeight="1" x14ac:dyDescent="0.25">
      <c r="A281" s="7">
        <v>298</v>
      </c>
      <c r="B281" s="7" t="s">
        <v>443</v>
      </c>
      <c r="C281" s="7" t="s">
        <v>516</v>
      </c>
      <c r="D281" s="7" t="s">
        <v>16</v>
      </c>
      <c r="E281" s="47" t="s">
        <v>524</v>
      </c>
      <c r="F281" s="9">
        <v>1</v>
      </c>
      <c r="G281" s="7" t="s">
        <v>18</v>
      </c>
      <c r="H281" s="7">
        <v>105</v>
      </c>
      <c r="I281" s="7">
        <v>105</v>
      </c>
      <c r="J281" s="54" t="s">
        <v>525</v>
      </c>
      <c r="K281" s="7">
        <v>17</v>
      </c>
      <c r="L281" s="7">
        <v>17</v>
      </c>
      <c r="M281" s="54" t="s">
        <v>525</v>
      </c>
      <c r="N281" s="21">
        <v>83</v>
      </c>
      <c r="O281" s="21">
        <v>83</v>
      </c>
      <c r="P281" s="54" t="s">
        <v>1314</v>
      </c>
      <c r="Q281" s="21">
        <v>5</v>
      </c>
      <c r="R281" s="21">
        <v>5</v>
      </c>
      <c r="S281" s="54" t="s">
        <v>1537</v>
      </c>
      <c r="T281" s="151">
        <v>6</v>
      </c>
      <c r="U281" s="21">
        <v>6</v>
      </c>
      <c r="V281" s="136" t="s">
        <v>1537</v>
      </c>
      <c r="W281" s="82">
        <v>3</v>
      </c>
      <c r="X281" s="82">
        <v>3</v>
      </c>
      <c r="Y281" s="113" t="s">
        <v>1967</v>
      </c>
      <c r="Z281" s="209"/>
      <c r="AA281" s="209"/>
      <c r="AB281" s="209"/>
      <c r="AC281" s="209"/>
      <c r="AD281" s="209"/>
      <c r="AE281" s="209"/>
      <c r="AF281" s="209"/>
      <c r="AG281" s="209"/>
      <c r="AH281" s="209"/>
      <c r="AI281" s="209"/>
      <c r="AJ281" s="209"/>
      <c r="AK281" s="209"/>
      <c r="AL281" s="209"/>
      <c r="AM281" s="209"/>
      <c r="AN281" s="209"/>
      <c r="AR281" s="7">
        <f t="shared" si="42"/>
        <v>219</v>
      </c>
      <c r="AS281" s="7">
        <f t="shared" si="43"/>
        <v>219</v>
      </c>
      <c r="AT281" s="19">
        <f>AR281/AS281</f>
        <v>1</v>
      </c>
      <c r="AU281" s="19">
        <f>+AT281/F281</f>
        <v>1</v>
      </c>
      <c r="AV281" s="7" t="s">
        <v>2096</v>
      </c>
    </row>
    <row r="282" spans="1:48" ht="15.75" hidden="1" customHeight="1" x14ac:dyDescent="0.25">
      <c r="A282" s="7">
        <v>299</v>
      </c>
      <c r="B282" s="7" t="s">
        <v>443</v>
      </c>
      <c r="C282" s="7" t="s">
        <v>516</v>
      </c>
      <c r="D282" s="7" t="s">
        <v>16</v>
      </c>
      <c r="E282" s="47" t="s">
        <v>526</v>
      </c>
      <c r="F282" s="9">
        <v>1</v>
      </c>
      <c r="G282" s="7" t="s">
        <v>18</v>
      </c>
      <c r="H282" s="7">
        <v>1701</v>
      </c>
      <c r="I282" s="7">
        <v>1701</v>
      </c>
      <c r="J282" s="54" t="s">
        <v>527</v>
      </c>
      <c r="K282" s="7">
        <v>1282</v>
      </c>
      <c r="L282" s="7">
        <v>1282</v>
      </c>
      <c r="M282" s="54" t="s">
        <v>527</v>
      </c>
      <c r="N282" s="21">
        <v>1110</v>
      </c>
      <c r="O282" s="21">
        <v>1110</v>
      </c>
      <c r="P282" s="54" t="s">
        <v>1315</v>
      </c>
      <c r="Q282" s="21">
        <v>938</v>
      </c>
      <c r="R282" s="21">
        <v>938</v>
      </c>
      <c r="S282" s="54" t="s">
        <v>1538</v>
      </c>
      <c r="T282" s="21">
        <v>1607</v>
      </c>
      <c r="U282" s="21">
        <v>1607</v>
      </c>
      <c r="V282" s="136" t="s">
        <v>1538</v>
      </c>
      <c r="W282" s="82">
        <v>1663</v>
      </c>
      <c r="X282" s="82">
        <v>1663</v>
      </c>
      <c r="Y282" s="113" t="s">
        <v>1538</v>
      </c>
      <c r="Z282" s="209"/>
      <c r="AA282" s="209"/>
      <c r="AB282" s="209"/>
      <c r="AC282" s="209"/>
      <c r="AD282" s="209"/>
      <c r="AE282" s="209"/>
      <c r="AF282" s="209"/>
      <c r="AG282" s="209"/>
      <c r="AH282" s="209"/>
      <c r="AI282" s="209"/>
      <c r="AJ282" s="209"/>
      <c r="AK282" s="209"/>
      <c r="AL282" s="209"/>
      <c r="AM282" s="209"/>
      <c r="AN282" s="209"/>
      <c r="AR282" s="7">
        <f t="shared" si="42"/>
        <v>8301</v>
      </c>
      <c r="AS282" s="7">
        <f t="shared" si="43"/>
        <v>8301</v>
      </c>
      <c r="AT282" s="19">
        <f>AR282/AS282</f>
        <v>1</v>
      </c>
      <c r="AU282" s="19">
        <f>+AT282/F282</f>
        <v>1</v>
      </c>
      <c r="AV282" s="7" t="s">
        <v>2096</v>
      </c>
    </row>
    <row r="283" spans="1:48" ht="15.75" hidden="1" customHeight="1" x14ac:dyDescent="0.25">
      <c r="A283" s="7">
        <v>300</v>
      </c>
      <c r="B283" s="7" t="s">
        <v>443</v>
      </c>
      <c r="C283" s="7" t="s">
        <v>80</v>
      </c>
      <c r="D283" s="7" t="s">
        <v>16</v>
      </c>
      <c r="E283" s="47" t="s">
        <v>528</v>
      </c>
      <c r="F283" s="9">
        <v>1</v>
      </c>
      <c r="G283" s="7" t="s">
        <v>18</v>
      </c>
      <c r="H283" s="7">
        <v>252</v>
      </c>
      <c r="I283" s="7">
        <v>252</v>
      </c>
      <c r="J283" s="54" t="s">
        <v>529</v>
      </c>
      <c r="K283" s="7">
        <v>258</v>
      </c>
      <c r="L283" s="7">
        <v>258</v>
      </c>
      <c r="M283" s="54" t="s">
        <v>529</v>
      </c>
      <c r="N283" s="7">
        <v>287</v>
      </c>
      <c r="O283" s="7">
        <v>287</v>
      </c>
      <c r="P283" s="54" t="s">
        <v>1316</v>
      </c>
      <c r="Q283" s="7">
        <v>147</v>
      </c>
      <c r="R283" s="7">
        <v>147</v>
      </c>
      <c r="S283" s="54" t="s">
        <v>1539</v>
      </c>
      <c r="T283" s="104">
        <v>207</v>
      </c>
      <c r="U283" s="7">
        <v>207</v>
      </c>
      <c r="V283" s="108" t="s">
        <v>1539</v>
      </c>
      <c r="W283" s="3">
        <v>277</v>
      </c>
      <c r="X283" s="3">
        <v>277</v>
      </c>
      <c r="Y283" s="111" t="s">
        <v>1539</v>
      </c>
      <c r="AR283" s="7">
        <f t="shared" si="42"/>
        <v>1428</v>
      </c>
      <c r="AS283" s="7">
        <f t="shared" si="43"/>
        <v>1428</v>
      </c>
      <c r="AT283" s="19">
        <f>AR283/AS283</f>
        <v>1</v>
      </c>
      <c r="AU283" s="19">
        <f>+AT283/F283</f>
        <v>1</v>
      </c>
      <c r="AV283" s="7" t="s">
        <v>2096</v>
      </c>
    </row>
    <row r="284" spans="1:48" ht="15.75" hidden="1" customHeight="1" x14ac:dyDescent="0.25">
      <c r="A284" s="7">
        <v>301</v>
      </c>
      <c r="B284" s="7" t="s">
        <v>443</v>
      </c>
      <c r="C284" s="7" t="s">
        <v>80</v>
      </c>
      <c r="D284" s="7" t="s">
        <v>16</v>
      </c>
      <c r="E284" s="47" t="s">
        <v>530</v>
      </c>
      <c r="F284" s="7">
        <v>12</v>
      </c>
      <c r="G284" s="7" t="s">
        <v>82</v>
      </c>
      <c r="H284" s="7">
        <v>1</v>
      </c>
      <c r="I284" s="11">
        <v>1</v>
      </c>
      <c r="J284" s="54" t="s">
        <v>531</v>
      </c>
      <c r="K284" s="12">
        <v>1</v>
      </c>
      <c r="L284" s="11">
        <v>1</v>
      </c>
      <c r="M284" s="54" t="s">
        <v>531</v>
      </c>
      <c r="N284" s="7">
        <v>1</v>
      </c>
      <c r="O284" s="11">
        <v>1</v>
      </c>
      <c r="P284" s="54" t="s">
        <v>1317</v>
      </c>
      <c r="Q284" s="7">
        <v>1</v>
      </c>
      <c r="R284" s="7">
        <v>1</v>
      </c>
      <c r="S284" s="54" t="s">
        <v>1540</v>
      </c>
      <c r="T284" s="104">
        <v>1</v>
      </c>
      <c r="U284" s="7">
        <v>1</v>
      </c>
      <c r="V284" s="108" t="s">
        <v>1540</v>
      </c>
      <c r="W284" s="3">
        <v>1</v>
      </c>
      <c r="X284" s="3">
        <v>1</v>
      </c>
      <c r="Y284" s="111" t="s">
        <v>1968</v>
      </c>
      <c r="AR284" s="7">
        <f t="shared" si="42"/>
        <v>6</v>
      </c>
      <c r="AS284" s="7">
        <f t="shared" si="43"/>
        <v>6</v>
      </c>
      <c r="AT284" s="19">
        <f>+AR284/AS284</f>
        <v>1</v>
      </c>
      <c r="AU284" s="19">
        <f>+AR284/F284</f>
        <v>0.5</v>
      </c>
      <c r="AV284" s="7" t="s">
        <v>2096</v>
      </c>
    </row>
    <row r="285" spans="1:48" ht="15.75" hidden="1" customHeight="1" x14ac:dyDescent="0.25">
      <c r="A285" s="7">
        <v>302</v>
      </c>
      <c r="B285" s="7" t="s">
        <v>443</v>
      </c>
      <c r="C285" s="7" t="s">
        <v>80</v>
      </c>
      <c r="D285" s="7" t="s">
        <v>16</v>
      </c>
      <c r="E285" s="47" t="s">
        <v>83</v>
      </c>
      <c r="F285" s="9">
        <v>1</v>
      </c>
      <c r="G285" s="7" t="s">
        <v>18</v>
      </c>
      <c r="H285" s="12">
        <v>20</v>
      </c>
      <c r="I285" s="12">
        <v>20</v>
      </c>
      <c r="J285" s="54" t="s">
        <v>532</v>
      </c>
      <c r="K285" s="12">
        <v>20</v>
      </c>
      <c r="L285" s="7">
        <v>20</v>
      </c>
      <c r="M285" s="54" t="s">
        <v>532</v>
      </c>
      <c r="N285" s="7">
        <v>20</v>
      </c>
      <c r="O285" s="7">
        <v>20</v>
      </c>
      <c r="P285" s="54" t="s">
        <v>1318</v>
      </c>
      <c r="Q285" s="7">
        <v>11</v>
      </c>
      <c r="R285" s="7">
        <v>11</v>
      </c>
      <c r="S285" s="54" t="s">
        <v>1541</v>
      </c>
      <c r="T285" s="104">
        <v>4</v>
      </c>
      <c r="U285" s="7">
        <v>4</v>
      </c>
      <c r="V285" s="108" t="s">
        <v>1541</v>
      </c>
      <c r="W285" s="3">
        <v>10</v>
      </c>
      <c r="X285" s="3">
        <v>10</v>
      </c>
      <c r="Y285" s="111" t="s">
        <v>1541</v>
      </c>
      <c r="AR285" s="7">
        <f t="shared" si="42"/>
        <v>85</v>
      </c>
      <c r="AS285" s="7">
        <f t="shared" si="43"/>
        <v>85</v>
      </c>
      <c r="AT285" s="19">
        <f>AR285/AS285</f>
        <v>1</v>
      </c>
      <c r="AU285" s="19">
        <f>+AT285/F285</f>
        <v>1</v>
      </c>
      <c r="AV285" s="7" t="s">
        <v>2096</v>
      </c>
    </row>
    <row r="286" spans="1:48" ht="15.75" hidden="1" customHeight="1" x14ac:dyDescent="0.25">
      <c r="A286" s="7">
        <v>303</v>
      </c>
      <c r="B286" s="7" t="s">
        <v>443</v>
      </c>
      <c r="C286" s="7" t="s">
        <v>80</v>
      </c>
      <c r="D286" s="7" t="s">
        <v>16</v>
      </c>
      <c r="E286" s="47" t="s">
        <v>533</v>
      </c>
      <c r="F286" s="7">
        <v>1</v>
      </c>
      <c r="G286" s="7" t="s">
        <v>89</v>
      </c>
      <c r="H286" s="11">
        <v>0</v>
      </c>
      <c r="I286" s="11">
        <v>0</v>
      </c>
      <c r="J286" s="57" t="s">
        <v>26</v>
      </c>
      <c r="K286" s="11">
        <v>0</v>
      </c>
      <c r="L286" s="11">
        <v>0</v>
      </c>
      <c r="M286" s="57" t="s">
        <v>26</v>
      </c>
      <c r="N286" s="11">
        <v>0</v>
      </c>
      <c r="O286" s="11">
        <v>0</v>
      </c>
      <c r="P286" s="57" t="s">
        <v>26</v>
      </c>
      <c r="Q286" s="11">
        <v>0</v>
      </c>
      <c r="R286" s="11">
        <v>0</v>
      </c>
      <c r="S286" s="57" t="s">
        <v>26</v>
      </c>
      <c r="T286" s="103">
        <v>0</v>
      </c>
      <c r="U286" s="11">
        <v>0</v>
      </c>
      <c r="V286" s="57" t="s">
        <v>26</v>
      </c>
      <c r="W286" s="52">
        <v>0</v>
      </c>
      <c r="X286" s="52">
        <v>0</v>
      </c>
      <c r="Y286" s="143"/>
      <c r="AR286" s="21">
        <f t="shared" si="42"/>
        <v>0</v>
      </c>
      <c r="AS286" s="21">
        <f t="shared" si="43"/>
        <v>0</v>
      </c>
      <c r="AT286" s="19" t="e">
        <f>+AR286/AS286</f>
        <v>#DIV/0!</v>
      </c>
      <c r="AU286" s="19">
        <f>+AR286/F286</f>
        <v>0</v>
      </c>
      <c r="AV286" s="7" t="s">
        <v>2094</v>
      </c>
    </row>
    <row r="287" spans="1:48" ht="15.75" hidden="1" customHeight="1" x14ac:dyDescent="0.25">
      <c r="A287" s="7">
        <v>304</v>
      </c>
      <c r="B287" s="7" t="s">
        <v>534</v>
      </c>
      <c r="C287" s="7" t="s">
        <v>535</v>
      </c>
      <c r="D287" s="7" t="s">
        <v>16</v>
      </c>
      <c r="E287" s="114" t="s">
        <v>536</v>
      </c>
      <c r="F287" s="9">
        <v>1</v>
      </c>
      <c r="G287" s="7" t="s">
        <v>18</v>
      </c>
      <c r="H287" s="7">
        <v>1</v>
      </c>
      <c r="I287" s="7">
        <v>1</v>
      </c>
      <c r="J287" s="53" t="s">
        <v>1196</v>
      </c>
      <c r="K287" s="7">
        <v>0</v>
      </c>
      <c r="L287" s="7">
        <v>0</v>
      </c>
      <c r="M287" s="58"/>
      <c r="N287" s="7">
        <v>10</v>
      </c>
      <c r="O287" s="7">
        <v>10</v>
      </c>
      <c r="P287" s="59" t="s">
        <v>1451</v>
      </c>
      <c r="Q287" s="7">
        <v>3</v>
      </c>
      <c r="R287" s="7">
        <v>3</v>
      </c>
      <c r="S287" s="54" t="s">
        <v>1542</v>
      </c>
      <c r="T287" s="28">
        <v>1</v>
      </c>
      <c r="U287" s="3">
        <v>1</v>
      </c>
      <c r="V287" s="47" t="s">
        <v>1869</v>
      </c>
      <c r="W287" s="3">
        <v>2</v>
      </c>
      <c r="X287" s="3">
        <v>2</v>
      </c>
      <c r="Y287" s="47" t="s">
        <v>1969</v>
      </c>
      <c r="Z287" s="47"/>
      <c r="AA287" s="47"/>
      <c r="AB287" s="47"/>
      <c r="AC287" s="47"/>
      <c r="AD287" s="47"/>
      <c r="AE287" s="47"/>
      <c r="AF287" s="47"/>
      <c r="AG287" s="47"/>
      <c r="AH287" s="47"/>
      <c r="AI287" s="47"/>
      <c r="AJ287" s="47"/>
      <c r="AK287" s="47"/>
      <c r="AL287" s="47"/>
      <c r="AM287" s="47"/>
      <c r="AN287" s="47"/>
      <c r="AR287" s="7">
        <f t="shared" si="42"/>
        <v>17</v>
      </c>
      <c r="AS287" s="7">
        <f t="shared" si="43"/>
        <v>17</v>
      </c>
      <c r="AT287" s="19">
        <f>AR287/AS287</f>
        <v>1</v>
      </c>
      <c r="AU287" s="19">
        <f>+AT287/F287</f>
        <v>1</v>
      </c>
      <c r="AV287" s="7" t="s">
        <v>2096</v>
      </c>
    </row>
    <row r="288" spans="1:48" ht="15.75" hidden="1" customHeight="1" x14ac:dyDescent="0.25">
      <c r="A288" s="7">
        <v>305</v>
      </c>
      <c r="B288" s="7" t="s">
        <v>534</v>
      </c>
      <c r="C288" s="7" t="s">
        <v>535</v>
      </c>
      <c r="D288" s="7" t="s">
        <v>16</v>
      </c>
      <c r="E288" s="114" t="s">
        <v>537</v>
      </c>
      <c r="F288" s="9">
        <v>1</v>
      </c>
      <c r="G288" s="7" t="s">
        <v>18</v>
      </c>
      <c r="H288" s="7">
        <v>2</v>
      </c>
      <c r="I288" s="7">
        <v>2</v>
      </c>
      <c r="J288" s="53" t="s">
        <v>1197</v>
      </c>
      <c r="K288" s="7">
        <v>3</v>
      </c>
      <c r="L288" s="7">
        <v>3</v>
      </c>
      <c r="M288" s="58" t="s">
        <v>559</v>
      </c>
      <c r="N288" s="7">
        <v>9</v>
      </c>
      <c r="O288" s="7">
        <v>9</v>
      </c>
      <c r="P288" s="59" t="s">
        <v>1452</v>
      </c>
      <c r="Q288" s="7">
        <v>7</v>
      </c>
      <c r="R288" s="7">
        <v>7</v>
      </c>
      <c r="S288" s="54" t="s">
        <v>1543</v>
      </c>
      <c r="T288" s="3">
        <v>9</v>
      </c>
      <c r="U288" s="3">
        <v>9</v>
      </c>
      <c r="V288" s="47" t="s">
        <v>1870</v>
      </c>
      <c r="W288" s="3">
        <v>9</v>
      </c>
      <c r="X288" s="3">
        <v>9</v>
      </c>
      <c r="Y288" s="47" t="s">
        <v>1870</v>
      </c>
      <c r="Z288" s="47"/>
      <c r="AA288" s="47"/>
      <c r="AB288" s="47"/>
      <c r="AC288" s="47"/>
      <c r="AD288" s="47"/>
      <c r="AE288" s="47"/>
      <c r="AF288" s="47"/>
      <c r="AG288" s="47"/>
      <c r="AH288" s="47"/>
      <c r="AI288" s="47"/>
      <c r="AJ288" s="47"/>
      <c r="AK288" s="47"/>
      <c r="AL288" s="47"/>
      <c r="AM288" s="47"/>
      <c r="AN288" s="47"/>
      <c r="AR288" s="7">
        <f t="shared" si="42"/>
        <v>39</v>
      </c>
      <c r="AS288" s="7">
        <f t="shared" si="43"/>
        <v>39</v>
      </c>
      <c r="AT288" s="19">
        <f>AR288/AS288</f>
        <v>1</v>
      </c>
      <c r="AU288" s="19">
        <f>+AT288/F288</f>
        <v>1</v>
      </c>
      <c r="AV288" s="7" t="s">
        <v>2096</v>
      </c>
    </row>
    <row r="289" spans="1:48" ht="15.75" hidden="1" customHeight="1" x14ac:dyDescent="0.25">
      <c r="A289" s="7">
        <v>306</v>
      </c>
      <c r="B289" s="7" t="s">
        <v>534</v>
      </c>
      <c r="C289" s="7" t="s">
        <v>535</v>
      </c>
      <c r="D289" s="7" t="s">
        <v>16</v>
      </c>
      <c r="E289" s="114" t="s">
        <v>538</v>
      </c>
      <c r="F289" s="9">
        <v>1</v>
      </c>
      <c r="G289" s="7" t="s">
        <v>18</v>
      </c>
      <c r="H289" s="7">
        <v>4</v>
      </c>
      <c r="I289" s="7">
        <v>4</v>
      </c>
      <c r="J289" s="53" t="s">
        <v>1199</v>
      </c>
      <c r="K289" s="7">
        <v>7</v>
      </c>
      <c r="L289" s="7">
        <v>7</v>
      </c>
      <c r="M289" s="58" t="s">
        <v>561</v>
      </c>
      <c r="N289" s="7">
        <v>2</v>
      </c>
      <c r="O289" s="7">
        <v>2</v>
      </c>
      <c r="P289" s="59" t="s">
        <v>1453</v>
      </c>
      <c r="Q289" s="7">
        <v>4</v>
      </c>
      <c r="R289" s="7">
        <v>4</v>
      </c>
      <c r="S289" s="54" t="s">
        <v>1544</v>
      </c>
      <c r="T289" s="3">
        <v>1</v>
      </c>
      <c r="U289" s="3">
        <v>1</v>
      </c>
      <c r="V289" s="47" t="s">
        <v>1871</v>
      </c>
      <c r="W289" s="3">
        <v>2</v>
      </c>
      <c r="X289" s="3">
        <v>2</v>
      </c>
      <c r="Y289" s="47" t="s">
        <v>1970</v>
      </c>
      <c r="Z289" s="47"/>
      <c r="AA289" s="47"/>
      <c r="AB289" s="47"/>
      <c r="AC289" s="47"/>
      <c r="AD289" s="47"/>
      <c r="AE289" s="47"/>
      <c r="AF289" s="47"/>
      <c r="AG289" s="47"/>
      <c r="AH289" s="47"/>
      <c r="AI289" s="47"/>
      <c r="AJ289" s="47"/>
      <c r="AK289" s="47"/>
      <c r="AL289" s="47"/>
      <c r="AM289" s="47"/>
      <c r="AN289" s="47"/>
      <c r="AR289" s="7">
        <f t="shared" si="42"/>
        <v>20</v>
      </c>
      <c r="AS289" s="7">
        <f t="shared" si="43"/>
        <v>20</v>
      </c>
      <c r="AT289" s="19">
        <f>AR289/AS289</f>
        <v>1</v>
      </c>
      <c r="AU289" s="19">
        <f>+AT289/F289</f>
        <v>1</v>
      </c>
      <c r="AV289" s="7" t="s">
        <v>2096</v>
      </c>
    </row>
    <row r="290" spans="1:48" ht="15.75" hidden="1" customHeight="1" x14ac:dyDescent="0.25">
      <c r="A290" s="7">
        <v>307</v>
      </c>
      <c r="B290" s="7" t="s">
        <v>534</v>
      </c>
      <c r="C290" s="7" t="s">
        <v>539</v>
      </c>
      <c r="D290" s="7" t="s">
        <v>16</v>
      </c>
      <c r="E290" s="115" t="s">
        <v>540</v>
      </c>
      <c r="F290" s="9">
        <v>1</v>
      </c>
      <c r="G290" s="7" t="s">
        <v>18</v>
      </c>
      <c r="H290" s="7">
        <v>2</v>
      </c>
      <c r="I290" s="7">
        <v>2</v>
      </c>
      <c r="J290" s="53" t="s">
        <v>1203</v>
      </c>
      <c r="K290" s="7">
        <v>0</v>
      </c>
      <c r="L290" s="7">
        <v>0</v>
      </c>
      <c r="M290" s="58"/>
      <c r="N290" s="7">
        <v>0</v>
      </c>
      <c r="O290" s="7">
        <v>0</v>
      </c>
      <c r="P290" s="59" t="s">
        <v>1454</v>
      </c>
      <c r="Q290" s="7">
        <v>0</v>
      </c>
      <c r="R290" s="7">
        <v>0</v>
      </c>
      <c r="S290" s="48"/>
      <c r="T290" s="3">
        <v>1</v>
      </c>
      <c r="U290" s="3">
        <v>1</v>
      </c>
      <c r="V290" s="47" t="s">
        <v>1872</v>
      </c>
      <c r="W290" s="41">
        <v>0</v>
      </c>
      <c r="X290" s="41">
        <v>0</v>
      </c>
      <c r="Y290" s="47" t="s">
        <v>1971</v>
      </c>
      <c r="Z290" s="47"/>
      <c r="AA290" s="47"/>
      <c r="AB290" s="47"/>
      <c r="AC290" s="47"/>
      <c r="AD290" s="47"/>
      <c r="AE290" s="47"/>
      <c r="AF290" s="47"/>
      <c r="AG290" s="47"/>
      <c r="AH290" s="47"/>
      <c r="AI290" s="47"/>
      <c r="AJ290" s="47"/>
      <c r="AK290" s="47"/>
      <c r="AL290" s="47"/>
      <c r="AM290" s="47"/>
      <c r="AN290" s="47"/>
      <c r="AR290" s="7">
        <f t="shared" si="42"/>
        <v>3</v>
      </c>
      <c r="AS290" s="7">
        <f t="shared" si="43"/>
        <v>3</v>
      </c>
      <c r="AT290" s="19">
        <f>AR290/AS290</f>
        <v>1</v>
      </c>
      <c r="AU290" s="19">
        <f>+AT290/F290</f>
        <v>1</v>
      </c>
      <c r="AV290" s="7" t="s">
        <v>2096</v>
      </c>
    </row>
    <row r="291" spans="1:48" ht="15.75" hidden="1" customHeight="1" x14ac:dyDescent="0.25">
      <c r="A291" s="7">
        <v>308</v>
      </c>
      <c r="B291" s="7" t="s">
        <v>534</v>
      </c>
      <c r="C291" s="7" t="s">
        <v>539</v>
      </c>
      <c r="D291" s="7" t="s">
        <v>16</v>
      </c>
      <c r="E291" s="115" t="s">
        <v>541</v>
      </c>
      <c r="F291" s="9">
        <v>1</v>
      </c>
      <c r="G291" s="7" t="s">
        <v>18</v>
      </c>
      <c r="H291" s="7">
        <v>3</v>
      </c>
      <c r="I291" s="7">
        <v>3</v>
      </c>
      <c r="J291" s="53" t="s">
        <v>1204</v>
      </c>
      <c r="K291" s="7">
        <v>18</v>
      </c>
      <c r="L291" s="7">
        <v>18</v>
      </c>
      <c r="M291" s="58" t="s">
        <v>564</v>
      </c>
      <c r="N291" s="7">
        <v>0</v>
      </c>
      <c r="O291" s="7">
        <v>0</v>
      </c>
      <c r="P291" s="59" t="s">
        <v>1455</v>
      </c>
      <c r="Q291" s="7">
        <v>0</v>
      </c>
      <c r="R291" s="7">
        <v>0</v>
      </c>
      <c r="S291" s="48"/>
      <c r="T291" s="3">
        <v>2</v>
      </c>
      <c r="U291" s="3">
        <v>2</v>
      </c>
      <c r="V291" s="47" t="s">
        <v>1873</v>
      </c>
      <c r="W291" s="41">
        <v>0</v>
      </c>
      <c r="X291" s="41">
        <v>0</v>
      </c>
      <c r="Y291" s="47" t="s">
        <v>1455</v>
      </c>
      <c r="Z291" s="47"/>
      <c r="AA291" s="47"/>
      <c r="AB291" s="47"/>
      <c r="AC291" s="47"/>
      <c r="AD291" s="47"/>
      <c r="AE291" s="47"/>
      <c r="AF291" s="47"/>
      <c r="AG291" s="47"/>
      <c r="AH291" s="47"/>
      <c r="AI291" s="47"/>
      <c r="AJ291" s="47"/>
      <c r="AK291" s="47"/>
      <c r="AL291" s="47"/>
      <c r="AM291" s="47"/>
      <c r="AN291" s="47"/>
      <c r="AR291" s="7">
        <f t="shared" si="42"/>
        <v>23</v>
      </c>
      <c r="AS291" s="7">
        <f t="shared" si="43"/>
        <v>23</v>
      </c>
      <c r="AT291" s="19">
        <f>AR291/AS291</f>
        <v>1</v>
      </c>
      <c r="AU291" s="19">
        <f>+AT291/F291</f>
        <v>1</v>
      </c>
      <c r="AV291" s="7" t="s">
        <v>2096</v>
      </c>
    </row>
    <row r="292" spans="1:48" ht="15.75" hidden="1" customHeight="1" x14ac:dyDescent="0.25">
      <c r="A292" s="7">
        <v>309</v>
      </c>
      <c r="B292" s="7" t="s">
        <v>534</v>
      </c>
      <c r="C292" s="7" t="s">
        <v>539</v>
      </c>
      <c r="D292" s="7" t="s">
        <v>16</v>
      </c>
      <c r="E292" s="114" t="s">
        <v>542</v>
      </c>
      <c r="F292" s="7">
        <v>12</v>
      </c>
      <c r="G292" s="7" t="s">
        <v>79</v>
      </c>
      <c r="H292" s="7">
        <v>1</v>
      </c>
      <c r="I292" s="10">
        <v>1</v>
      </c>
      <c r="J292" s="53" t="s">
        <v>1206</v>
      </c>
      <c r="K292" s="7">
        <v>1</v>
      </c>
      <c r="L292" s="11">
        <v>1</v>
      </c>
      <c r="M292" s="58" t="s">
        <v>566</v>
      </c>
      <c r="N292" s="7">
        <v>1</v>
      </c>
      <c r="O292" s="11">
        <v>1</v>
      </c>
      <c r="P292" s="59" t="s">
        <v>1456</v>
      </c>
      <c r="Q292" s="7">
        <v>1</v>
      </c>
      <c r="R292" s="7">
        <v>1</v>
      </c>
      <c r="S292" s="54" t="s">
        <v>1456</v>
      </c>
      <c r="T292" s="3">
        <v>1</v>
      </c>
      <c r="U292" s="3">
        <v>1</v>
      </c>
      <c r="V292" s="47" t="s">
        <v>1456</v>
      </c>
      <c r="W292" s="3">
        <v>1</v>
      </c>
      <c r="X292" s="3">
        <v>1</v>
      </c>
      <c r="Y292" s="47" t="s">
        <v>1456</v>
      </c>
      <c r="Z292" s="47"/>
      <c r="AA292" s="47"/>
      <c r="AB292" s="47"/>
      <c r="AC292" s="47"/>
      <c r="AD292" s="47"/>
      <c r="AE292" s="47"/>
      <c r="AF292" s="47"/>
      <c r="AG292" s="47"/>
      <c r="AH292" s="47"/>
      <c r="AI292" s="47"/>
      <c r="AJ292" s="47"/>
      <c r="AK292" s="47"/>
      <c r="AL292" s="47"/>
      <c r="AM292" s="47"/>
      <c r="AN292" s="47"/>
      <c r="AR292" s="7">
        <f t="shared" si="42"/>
        <v>6</v>
      </c>
      <c r="AS292" s="7">
        <f t="shared" si="43"/>
        <v>6</v>
      </c>
      <c r="AT292" s="19">
        <f>+AR292/AS292</f>
        <v>1</v>
      </c>
      <c r="AU292" s="19">
        <f>+AR292/F292</f>
        <v>0.5</v>
      </c>
      <c r="AV292" s="7" t="s">
        <v>2096</v>
      </c>
    </row>
    <row r="293" spans="1:48" ht="15.75" hidden="1" customHeight="1" x14ac:dyDescent="0.25">
      <c r="A293" s="7">
        <v>310</v>
      </c>
      <c r="B293" s="7" t="s">
        <v>534</v>
      </c>
      <c r="C293" s="7" t="s">
        <v>543</v>
      </c>
      <c r="D293" s="7" t="s">
        <v>16</v>
      </c>
      <c r="E293" s="114" t="s">
        <v>544</v>
      </c>
      <c r="F293" s="9">
        <v>1</v>
      </c>
      <c r="G293" s="7" t="s">
        <v>18</v>
      </c>
      <c r="H293" s="7">
        <v>1</v>
      </c>
      <c r="I293" s="7">
        <v>1</v>
      </c>
      <c r="J293" s="53" t="s">
        <v>1200</v>
      </c>
      <c r="K293" s="7">
        <v>14</v>
      </c>
      <c r="L293" s="7">
        <v>14</v>
      </c>
      <c r="M293" s="58" t="s">
        <v>562</v>
      </c>
      <c r="N293" s="7">
        <v>31</v>
      </c>
      <c r="O293" s="7">
        <v>31</v>
      </c>
      <c r="P293" s="59" t="s">
        <v>1457</v>
      </c>
      <c r="Q293" s="7">
        <v>1</v>
      </c>
      <c r="R293" s="7">
        <v>1</v>
      </c>
      <c r="S293" s="54" t="s">
        <v>1545</v>
      </c>
      <c r="T293" s="3">
        <v>6</v>
      </c>
      <c r="U293" s="3">
        <v>6</v>
      </c>
      <c r="V293" s="47" t="s">
        <v>1874</v>
      </c>
      <c r="W293" s="3">
        <v>0</v>
      </c>
      <c r="X293" s="3">
        <v>0</v>
      </c>
      <c r="Y293" s="47" t="s">
        <v>1972</v>
      </c>
      <c r="Z293" s="47"/>
      <c r="AA293" s="47"/>
      <c r="AB293" s="47"/>
      <c r="AC293" s="47"/>
      <c r="AD293" s="47"/>
      <c r="AE293" s="47"/>
      <c r="AF293" s="47"/>
      <c r="AG293" s="47"/>
      <c r="AH293" s="47"/>
      <c r="AI293" s="47"/>
      <c r="AJ293" s="47"/>
      <c r="AK293" s="47"/>
      <c r="AL293" s="47"/>
      <c r="AM293" s="47"/>
      <c r="AN293" s="47"/>
      <c r="AR293" s="7">
        <f t="shared" si="42"/>
        <v>53</v>
      </c>
      <c r="AS293" s="7">
        <f t="shared" si="43"/>
        <v>53</v>
      </c>
      <c r="AT293" s="19">
        <f t="shared" ref="AT293:AT302" si="44">AR293/AS293</f>
        <v>1</v>
      </c>
      <c r="AU293" s="19">
        <f t="shared" ref="AU293:AU302" si="45">+AT293/F293</f>
        <v>1</v>
      </c>
      <c r="AV293" s="7" t="s">
        <v>2096</v>
      </c>
    </row>
    <row r="294" spans="1:48" ht="15.75" hidden="1" customHeight="1" x14ac:dyDescent="0.25">
      <c r="A294" s="7">
        <v>311</v>
      </c>
      <c r="B294" s="7" t="s">
        <v>534</v>
      </c>
      <c r="C294" s="7" t="s">
        <v>543</v>
      </c>
      <c r="D294" s="7" t="s">
        <v>16</v>
      </c>
      <c r="E294" s="114" t="s">
        <v>545</v>
      </c>
      <c r="F294" s="9">
        <v>1</v>
      </c>
      <c r="G294" s="7" t="s">
        <v>18</v>
      </c>
      <c r="H294" s="7">
        <v>0</v>
      </c>
      <c r="I294" s="7">
        <v>0</v>
      </c>
      <c r="J294" s="53"/>
      <c r="K294" s="7">
        <v>19</v>
      </c>
      <c r="L294" s="7">
        <v>19</v>
      </c>
      <c r="M294" s="58" t="s">
        <v>1220</v>
      </c>
      <c r="N294" s="7">
        <v>26</v>
      </c>
      <c r="O294" s="7">
        <v>26</v>
      </c>
      <c r="P294" s="59" t="s">
        <v>1458</v>
      </c>
      <c r="Q294" s="7">
        <v>15</v>
      </c>
      <c r="R294" s="7">
        <v>15</v>
      </c>
      <c r="S294" s="54" t="s">
        <v>1546</v>
      </c>
      <c r="T294" s="3">
        <v>7</v>
      </c>
      <c r="U294" s="3">
        <v>7</v>
      </c>
      <c r="V294" s="47" t="s">
        <v>1875</v>
      </c>
      <c r="W294" s="3">
        <v>9</v>
      </c>
      <c r="X294" s="3">
        <v>9</v>
      </c>
      <c r="Y294" s="47" t="s">
        <v>1973</v>
      </c>
      <c r="Z294" s="47"/>
      <c r="AA294" s="47"/>
      <c r="AB294" s="47"/>
      <c r="AC294" s="47"/>
      <c r="AD294" s="47"/>
      <c r="AE294" s="47"/>
      <c r="AF294" s="47"/>
      <c r="AG294" s="47"/>
      <c r="AH294" s="47"/>
      <c r="AI294" s="47"/>
      <c r="AJ294" s="47"/>
      <c r="AK294" s="47"/>
      <c r="AL294" s="47"/>
      <c r="AM294" s="47"/>
      <c r="AN294" s="47"/>
      <c r="AR294" s="7">
        <f t="shared" si="42"/>
        <v>76</v>
      </c>
      <c r="AS294" s="7">
        <f t="shared" si="43"/>
        <v>76</v>
      </c>
      <c r="AT294" s="19">
        <f t="shared" si="44"/>
        <v>1</v>
      </c>
      <c r="AU294" s="19">
        <f t="shared" si="45"/>
        <v>1</v>
      </c>
      <c r="AV294" s="7" t="s">
        <v>2096</v>
      </c>
    </row>
    <row r="295" spans="1:48" ht="15.75" hidden="1" customHeight="1" x14ac:dyDescent="0.25">
      <c r="A295" s="7">
        <v>312</v>
      </c>
      <c r="B295" s="7" t="s">
        <v>534</v>
      </c>
      <c r="C295" s="7" t="s">
        <v>543</v>
      </c>
      <c r="D295" s="7" t="s">
        <v>16</v>
      </c>
      <c r="E295" s="114" t="s">
        <v>546</v>
      </c>
      <c r="F295" s="9">
        <v>1</v>
      </c>
      <c r="G295" s="7" t="s">
        <v>18</v>
      </c>
      <c r="H295" s="7">
        <v>1</v>
      </c>
      <c r="I295" s="7">
        <v>1</v>
      </c>
      <c r="J295" s="53" t="s">
        <v>1205</v>
      </c>
      <c r="K295" s="7">
        <v>2</v>
      </c>
      <c r="L295" s="7">
        <v>2</v>
      </c>
      <c r="M295" s="58" t="s">
        <v>565</v>
      </c>
      <c r="N295" s="7">
        <v>2</v>
      </c>
      <c r="O295" s="7">
        <v>2</v>
      </c>
      <c r="P295" s="59" t="s">
        <v>1459</v>
      </c>
      <c r="Q295" s="7">
        <v>1</v>
      </c>
      <c r="R295" s="7">
        <v>1</v>
      </c>
      <c r="S295" s="54" t="s">
        <v>1547</v>
      </c>
      <c r="T295" s="3">
        <v>1</v>
      </c>
      <c r="U295" s="3">
        <v>1</v>
      </c>
      <c r="V295" s="47" t="s">
        <v>1547</v>
      </c>
      <c r="W295" s="3">
        <v>3</v>
      </c>
      <c r="X295" s="3">
        <v>3</v>
      </c>
      <c r="Y295" s="47" t="s">
        <v>1974</v>
      </c>
      <c r="Z295" s="47"/>
      <c r="AA295" s="47"/>
      <c r="AB295" s="47"/>
      <c r="AC295" s="47"/>
      <c r="AD295" s="47"/>
      <c r="AE295" s="47"/>
      <c r="AF295" s="47"/>
      <c r="AG295" s="47"/>
      <c r="AH295" s="47"/>
      <c r="AI295" s="47"/>
      <c r="AJ295" s="47"/>
      <c r="AK295" s="47"/>
      <c r="AL295" s="47"/>
      <c r="AM295" s="47"/>
      <c r="AN295" s="47"/>
      <c r="AR295" s="7">
        <f t="shared" si="42"/>
        <v>10</v>
      </c>
      <c r="AS295" s="7">
        <f t="shared" si="43"/>
        <v>10</v>
      </c>
      <c r="AT295" s="19">
        <f t="shared" si="44"/>
        <v>1</v>
      </c>
      <c r="AU295" s="19">
        <f t="shared" si="45"/>
        <v>1</v>
      </c>
      <c r="AV295" s="7" t="s">
        <v>2096</v>
      </c>
    </row>
    <row r="296" spans="1:48" ht="15.75" hidden="1" customHeight="1" x14ac:dyDescent="0.25">
      <c r="A296" s="7">
        <v>313</v>
      </c>
      <c r="B296" s="7" t="s">
        <v>534</v>
      </c>
      <c r="C296" s="7" t="s">
        <v>547</v>
      </c>
      <c r="D296" s="7" t="s">
        <v>16</v>
      </c>
      <c r="E296" s="114" t="s">
        <v>548</v>
      </c>
      <c r="F296" s="9">
        <v>1</v>
      </c>
      <c r="G296" s="7" t="s">
        <v>18</v>
      </c>
      <c r="H296" s="7">
        <v>1</v>
      </c>
      <c r="I296" s="7">
        <v>1</v>
      </c>
      <c r="J296" s="53" t="s">
        <v>1201</v>
      </c>
      <c r="K296" s="7">
        <v>0</v>
      </c>
      <c r="L296" s="7">
        <v>0</v>
      </c>
      <c r="M296" s="58"/>
      <c r="N296" s="7">
        <v>2</v>
      </c>
      <c r="O296" s="7">
        <v>2</v>
      </c>
      <c r="P296" s="59" t="s">
        <v>1460</v>
      </c>
      <c r="Q296" s="7">
        <v>4</v>
      </c>
      <c r="R296" s="7">
        <v>4</v>
      </c>
      <c r="S296" s="54" t="s">
        <v>1548</v>
      </c>
      <c r="T296" s="3">
        <v>2</v>
      </c>
      <c r="U296" s="3">
        <v>2</v>
      </c>
      <c r="V296" s="47" t="s">
        <v>1460</v>
      </c>
      <c r="W296" s="3">
        <v>13</v>
      </c>
      <c r="X296" s="3">
        <v>13</v>
      </c>
      <c r="Y296" s="47" t="s">
        <v>1975</v>
      </c>
      <c r="Z296" s="47"/>
      <c r="AA296" s="47"/>
      <c r="AB296" s="47"/>
      <c r="AC296" s="47"/>
      <c r="AD296" s="47"/>
      <c r="AE296" s="47"/>
      <c r="AF296" s="47"/>
      <c r="AG296" s="47"/>
      <c r="AH296" s="47"/>
      <c r="AI296" s="47"/>
      <c r="AJ296" s="47"/>
      <c r="AK296" s="47"/>
      <c r="AL296" s="47"/>
      <c r="AM296" s="47"/>
      <c r="AN296" s="47"/>
      <c r="AR296" s="7">
        <f t="shared" si="42"/>
        <v>22</v>
      </c>
      <c r="AS296" s="7">
        <f t="shared" si="43"/>
        <v>22</v>
      </c>
      <c r="AT296" s="19">
        <f t="shared" si="44"/>
        <v>1</v>
      </c>
      <c r="AU296" s="19">
        <f t="shared" si="45"/>
        <v>1</v>
      </c>
      <c r="AV296" s="7" t="s">
        <v>2096</v>
      </c>
    </row>
    <row r="297" spans="1:48" ht="15.75" hidden="1" customHeight="1" x14ac:dyDescent="0.25">
      <c r="A297" s="7">
        <v>314</v>
      </c>
      <c r="B297" s="7" t="s">
        <v>534</v>
      </c>
      <c r="C297" s="7" t="s">
        <v>547</v>
      </c>
      <c r="D297" s="7" t="s">
        <v>16</v>
      </c>
      <c r="E297" s="114" t="s">
        <v>549</v>
      </c>
      <c r="F297" s="9">
        <v>1</v>
      </c>
      <c r="G297" s="7" t="s">
        <v>18</v>
      </c>
      <c r="H297" s="12">
        <v>3</v>
      </c>
      <c r="I297" s="7">
        <v>3</v>
      </c>
      <c r="J297" s="53" t="s">
        <v>1207</v>
      </c>
      <c r="K297" s="16">
        <v>3</v>
      </c>
      <c r="L297" s="7">
        <v>3</v>
      </c>
      <c r="M297" s="58" t="s">
        <v>567</v>
      </c>
      <c r="N297" s="7">
        <v>4</v>
      </c>
      <c r="O297" s="7">
        <v>4</v>
      </c>
      <c r="P297" s="59" t="s">
        <v>1461</v>
      </c>
      <c r="Q297" s="7">
        <v>3</v>
      </c>
      <c r="R297" s="7">
        <v>3</v>
      </c>
      <c r="S297" s="54" t="s">
        <v>1670</v>
      </c>
      <c r="T297" s="3">
        <v>1</v>
      </c>
      <c r="U297" s="3">
        <v>1</v>
      </c>
      <c r="V297" s="47" t="s">
        <v>1876</v>
      </c>
      <c r="W297" s="41">
        <v>4</v>
      </c>
      <c r="X297" s="41">
        <v>4</v>
      </c>
      <c r="Y297" s="47" t="s">
        <v>1976</v>
      </c>
      <c r="Z297" s="47"/>
      <c r="AA297" s="47"/>
      <c r="AB297" s="47"/>
      <c r="AC297" s="47"/>
      <c r="AD297" s="47"/>
      <c r="AE297" s="47"/>
      <c r="AF297" s="47"/>
      <c r="AG297" s="47"/>
      <c r="AH297" s="47"/>
      <c r="AI297" s="47"/>
      <c r="AJ297" s="47"/>
      <c r="AK297" s="47"/>
      <c r="AL297" s="47"/>
      <c r="AM297" s="47"/>
      <c r="AN297" s="47"/>
      <c r="AR297" s="7">
        <f t="shared" si="42"/>
        <v>18</v>
      </c>
      <c r="AS297" s="7">
        <f t="shared" si="43"/>
        <v>18</v>
      </c>
      <c r="AT297" s="19">
        <f t="shared" si="44"/>
        <v>1</v>
      </c>
      <c r="AU297" s="19">
        <f t="shared" si="45"/>
        <v>1</v>
      </c>
      <c r="AV297" s="7" t="s">
        <v>2096</v>
      </c>
    </row>
    <row r="298" spans="1:48" ht="15.75" hidden="1" customHeight="1" x14ac:dyDescent="0.25">
      <c r="A298" s="7">
        <v>316</v>
      </c>
      <c r="B298" s="7" t="s">
        <v>534</v>
      </c>
      <c r="C298" s="7" t="s">
        <v>550</v>
      </c>
      <c r="D298" s="7" t="s">
        <v>16</v>
      </c>
      <c r="E298" s="114" t="s">
        <v>551</v>
      </c>
      <c r="F298" s="9">
        <v>1</v>
      </c>
      <c r="G298" s="7" t="s">
        <v>18</v>
      </c>
      <c r="H298" s="7">
        <v>3</v>
      </c>
      <c r="I298" s="7">
        <v>3</v>
      </c>
      <c r="J298" s="53" t="s">
        <v>1198</v>
      </c>
      <c r="K298" s="7">
        <v>3</v>
      </c>
      <c r="L298" s="7">
        <v>3</v>
      </c>
      <c r="M298" s="58" t="s">
        <v>560</v>
      </c>
      <c r="N298" s="7">
        <v>2</v>
      </c>
      <c r="O298" s="7">
        <v>2</v>
      </c>
      <c r="P298" s="59" t="s">
        <v>1462</v>
      </c>
      <c r="Q298" s="7">
        <v>2</v>
      </c>
      <c r="R298" s="7">
        <v>2</v>
      </c>
      <c r="S298" s="48" t="s">
        <v>1462</v>
      </c>
      <c r="T298" s="69">
        <v>3</v>
      </c>
      <c r="U298" s="3">
        <v>3</v>
      </c>
      <c r="V298" s="47" t="s">
        <v>1877</v>
      </c>
      <c r="W298" s="3">
        <v>2</v>
      </c>
      <c r="X298" s="3">
        <v>2</v>
      </c>
      <c r="Y298" s="47" t="s">
        <v>1462</v>
      </c>
      <c r="Z298" s="47"/>
      <c r="AA298" s="47"/>
      <c r="AB298" s="47"/>
      <c r="AC298" s="47"/>
      <c r="AD298" s="47"/>
      <c r="AE298" s="47"/>
      <c r="AF298" s="47"/>
      <c r="AG298" s="47"/>
      <c r="AH298" s="47"/>
      <c r="AI298" s="47"/>
      <c r="AJ298" s="47"/>
      <c r="AK298" s="47"/>
      <c r="AL298" s="47"/>
      <c r="AM298" s="47"/>
      <c r="AN298" s="47"/>
      <c r="AR298" s="7">
        <f t="shared" si="42"/>
        <v>15</v>
      </c>
      <c r="AS298" s="7">
        <f t="shared" si="43"/>
        <v>15</v>
      </c>
      <c r="AT298" s="19">
        <f t="shared" si="44"/>
        <v>1</v>
      </c>
      <c r="AU298" s="19">
        <f t="shared" si="45"/>
        <v>1</v>
      </c>
      <c r="AV298" s="7" t="s">
        <v>2096</v>
      </c>
    </row>
    <row r="299" spans="1:48" ht="15.75" hidden="1" customHeight="1" x14ac:dyDescent="0.25">
      <c r="A299" s="7">
        <v>318</v>
      </c>
      <c r="B299" s="7" t="s">
        <v>534</v>
      </c>
      <c r="C299" s="7" t="s">
        <v>550</v>
      </c>
      <c r="D299" s="7" t="s">
        <v>16</v>
      </c>
      <c r="E299" s="114" t="s">
        <v>552</v>
      </c>
      <c r="F299" s="9">
        <v>1</v>
      </c>
      <c r="G299" s="7" t="s">
        <v>18</v>
      </c>
      <c r="H299" s="7">
        <v>24</v>
      </c>
      <c r="I299" s="7">
        <v>24</v>
      </c>
      <c r="J299" s="53" t="s">
        <v>1202</v>
      </c>
      <c r="K299" s="7">
        <v>63</v>
      </c>
      <c r="L299" s="7">
        <v>63</v>
      </c>
      <c r="M299" s="58" t="s">
        <v>563</v>
      </c>
      <c r="N299" s="7">
        <v>56</v>
      </c>
      <c r="O299" s="7">
        <v>56</v>
      </c>
      <c r="P299" s="59" t="s">
        <v>1463</v>
      </c>
      <c r="Q299" s="7">
        <v>36</v>
      </c>
      <c r="R299" s="7">
        <v>36</v>
      </c>
      <c r="S299" s="54" t="s">
        <v>1549</v>
      </c>
      <c r="T299" s="3">
        <v>52</v>
      </c>
      <c r="U299" s="3">
        <v>52</v>
      </c>
      <c r="V299" s="47" t="s">
        <v>1878</v>
      </c>
      <c r="W299" s="3">
        <v>53</v>
      </c>
      <c r="X299" s="3">
        <v>53</v>
      </c>
      <c r="Y299" s="47" t="s">
        <v>1977</v>
      </c>
      <c r="Z299" s="47"/>
      <c r="AA299" s="47"/>
      <c r="AB299" s="47"/>
      <c r="AC299" s="47"/>
      <c r="AD299" s="47"/>
      <c r="AE299" s="47"/>
      <c r="AF299" s="47"/>
      <c r="AG299" s="47"/>
      <c r="AH299" s="47"/>
      <c r="AI299" s="47"/>
      <c r="AJ299" s="47"/>
      <c r="AK299" s="47"/>
      <c r="AL299" s="47"/>
      <c r="AM299" s="47"/>
      <c r="AN299" s="47"/>
      <c r="AR299" s="7">
        <f t="shared" si="42"/>
        <v>284</v>
      </c>
      <c r="AS299" s="7">
        <f t="shared" si="43"/>
        <v>284</v>
      </c>
      <c r="AT299" s="19">
        <f t="shared" si="44"/>
        <v>1</v>
      </c>
      <c r="AU299" s="19">
        <f t="shared" si="45"/>
        <v>1</v>
      </c>
      <c r="AV299" s="7" t="s">
        <v>2096</v>
      </c>
    </row>
    <row r="300" spans="1:48" ht="15.75" hidden="1" customHeight="1" x14ac:dyDescent="0.25">
      <c r="A300" s="7">
        <v>319</v>
      </c>
      <c r="B300" s="7" t="s">
        <v>534</v>
      </c>
      <c r="C300" s="7" t="s">
        <v>550</v>
      </c>
      <c r="D300" s="7" t="s">
        <v>16</v>
      </c>
      <c r="E300" s="47" t="s">
        <v>553</v>
      </c>
      <c r="F300" s="9">
        <v>1</v>
      </c>
      <c r="G300" s="7" t="s">
        <v>18</v>
      </c>
      <c r="H300" s="7">
        <v>0</v>
      </c>
      <c r="I300" s="7">
        <v>0</v>
      </c>
      <c r="J300" s="53"/>
      <c r="K300" s="7">
        <v>0</v>
      </c>
      <c r="L300" s="7">
        <v>0</v>
      </c>
      <c r="M300" s="58"/>
      <c r="N300" s="7">
        <v>1</v>
      </c>
      <c r="O300" s="7">
        <v>1</v>
      </c>
      <c r="P300" s="59" t="s">
        <v>1464</v>
      </c>
      <c r="Q300" s="7">
        <v>5</v>
      </c>
      <c r="R300" s="7">
        <v>5</v>
      </c>
      <c r="S300" s="48" t="s">
        <v>1550</v>
      </c>
      <c r="T300" s="3">
        <v>8</v>
      </c>
      <c r="U300" s="3">
        <v>8</v>
      </c>
      <c r="V300" s="47" t="s">
        <v>1879</v>
      </c>
      <c r="W300" s="3">
        <v>4</v>
      </c>
      <c r="X300" s="3">
        <v>4</v>
      </c>
      <c r="Y300" s="47" t="s">
        <v>1978</v>
      </c>
      <c r="Z300" s="47"/>
      <c r="AA300" s="47"/>
      <c r="AB300" s="47"/>
      <c r="AC300" s="47"/>
      <c r="AD300" s="47"/>
      <c r="AE300" s="47"/>
      <c r="AF300" s="47"/>
      <c r="AG300" s="47"/>
      <c r="AH300" s="47"/>
      <c r="AI300" s="47"/>
      <c r="AJ300" s="47"/>
      <c r="AK300" s="47"/>
      <c r="AL300" s="47"/>
      <c r="AM300" s="47"/>
      <c r="AN300" s="47"/>
      <c r="AR300" s="7">
        <f t="shared" si="42"/>
        <v>18</v>
      </c>
      <c r="AS300" s="7">
        <f t="shared" si="43"/>
        <v>18</v>
      </c>
      <c r="AT300" s="19">
        <f t="shared" si="44"/>
        <v>1</v>
      </c>
      <c r="AU300" s="19">
        <f t="shared" si="45"/>
        <v>1</v>
      </c>
      <c r="AV300" s="7" t="s">
        <v>2096</v>
      </c>
    </row>
    <row r="301" spans="1:48" ht="15.75" hidden="1" customHeight="1" x14ac:dyDescent="0.25">
      <c r="A301" s="7">
        <v>320</v>
      </c>
      <c r="B301" s="7" t="s">
        <v>534</v>
      </c>
      <c r="C301" s="7" t="s">
        <v>80</v>
      </c>
      <c r="D301" s="7" t="s">
        <v>16</v>
      </c>
      <c r="E301" s="114" t="s">
        <v>83</v>
      </c>
      <c r="F301" s="9">
        <v>1</v>
      </c>
      <c r="G301" s="7" t="s">
        <v>18</v>
      </c>
      <c r="H301" s="7">
        <v>6</v>
      </c>
      <c r="I301" s="7">
        <v>6</v>
      </c>
      <c r="J301" s="53" t="s">
        <v>1193</v>
      </c>
      <c r="K301" s="7">
        <v>3</v>
      </c>
      <c r="L301" s="7">
        <v>3</v>
      </c>
      <c r="M301" s="58" t="s">
        <v>556</v>
      </c>
      <c r="N301" s="7">
        <v>2</v>
      </c>
      <c r="O301" s="7">
        <v>2</v>
      </c>
      <c r="P301" s="59" t="s">
        <v>1465</v>
      </c>
      <c r="Q301" s="7">
        <v>1</v>
      </c>
      <c r="R301" s="7">
        <v>1</v>
      </c>
      <c r="S301" s="54" t="s">
        <v>1551</v>
      </c>
      <c r="T301" s="3">
        <v>11</v>
      </c>
      <c r="U301" s="3">
        <v>11</v>
      </c>
      <c r="V301" s="47" t="s">
        <v>1880</v>
      </c>
      <c r="W301" s="3">
        <v>5</v>
      </c>
      <c r="X301" s="3">
        <v>5</v>
      </c>
      <c r="Y301" s="47" t="s">
        <v>1979</v>
      </c>
      <c r="Z301" s="47"/>
      <c r="AA301" s="47"/>
      <c r="AB301" s="47"/>
      <c r="AC301" s="47"/>
      <c r="AD301" s="47"/>
      <c r="AE301" s="47"/>
      <c r="AF301" s="47"/>
      <c r="AG301" s="47"/>
      <c r="AH301" s="47"/>
      <c r="AI301" s="47"/>
      <c r="AJ301" s="47"/>
      <c r="AK301" s="47"/>
      <c r="AL301" s="47"/>
      <c r="AM301" s="47"/>
      <c r="AN301" s="47"/>
      <c r="AR301" s="7">
        <f t="shared" ref="AR301:AR332" si="46">H301+K301+N301+Q301+T301+W301</f>
        <v>28</v>
      </c>
      <c r="AS301" s="7">
        <f t="shared" si="43"/>
        <v>28</v>
      </c>
      <c r="AT301" s="19">
        <f t="shared" si="44"/>
        <v>1</v>
      </c>
      <c r="AU301" s="19">
        <f t="shared" si="45"/>
        <v>1</v>
      </c>
      <c r="AV301" s="7" t="s">
        <v>2096</v>
      </c>
    </row>
    <row r="302" spans="1:48" ht="15.75" hidden="1" customHeight="1" x14ac:dyDescent="0.25">
      <c r="A302" s="7">
        <v>321</v>
      </c>
      <c r="B302" s="7" t="s">
        <v>534</v>
      </c>
      <c r="C302" s="7" t="s">
        <v>80</v>
      </c>
      <c r="D302" s="7" t="s">
        <v>16</v>
      </c>
      <c r="E302" s="114" t="s">
        <v>554</v>
      </c>
      <c r="F302" s="9">
        <v>1</v>
      </c>
      <c r="G302" s="7" t="s">
        <v>18</v>
      </c>
      <c r="H302" s="7">
        <v>39</v>
      </c>
      <c r="I302" s="7">
        <v>39</v>
      </c>
      <c r="J302" s="53" t="s">
        <v>1194</v>
      </c>
      <c r="K302" s="7">
        <v>63</v>
      </c>
      <c r="L302" s="7">
        <v>63</v>
      </c>
      <c r="M302" s="58" t="s">
        <v>557</v>
      </c>
      <c r="N302" s="7">
        <v>40</v>
      </c>
      <c r="O302" s="7">
        <v>40</v>
      </c>
      <c r="P302" s="59" t="s">
        <v>1466</v>
      </c>
      <c r="Q302" s="7">
        <v>22</v>
      </c>
      <c r="R302" s="7">
        <v>22</v>
      </c>
      <c r="S302" s="54" t="s">
        <v>1552</v>
      </c>
      <c r="T302" s="3">
        <v>76</v>
      </c>
      <c r="U302" s="3">
        <v>76</v>
      </c>
      <c r="V302" s="47" t="s">
        <v>1881</v>
      </c>
      <c r="W302" s="3">
        <v>52</v>
      </c>
      <c r="X302" s="3">
        <v>52</v>
      </c>
      <c r="Y302" s="47" t="s">
        <v>1980</v>
      </c>
      <c r="Z302" s="47"/>
      <c r="AA302" s="47"/>
      <c r="AB302" s="47"/>
      <c r="AC302" s="47"/>
      <c r="AD302" s="47"/>
      <c r="AE302" s="47"/>
      <c r="AF302" s="47"/>
      <c r="AG302" s="47"/>
      <c r="AH302" s="47"/>
      <c r="AI302" s="47"/>
      <c r="AJ302" s="47"/>
      <c r="AK302" s="47"/>
      <c r="AL302" s="47"/>
      <c r="AM302" s="47"/>
      <c r="AN302" s="47"/>
      <c r="AR302" s="7">
        <f t="shared" si="46"/>
        <v>292</v>
      </c>
      <c r="AS302" s="7">
        <f t="shared" ref="AS302:AS333" si="47">I302+L302+O302+R302+U302+X302</f>
        <v>292</v>
      </c>
      <c r="AT302" s="19">
        <f t="shared" si="44"/>
        <v>1</v>
      </c>
      <c r="AU302" s="19">
        <f t="shared" si="45"/>
        <v>1</v>
      </c>
      <c r="AV302" s="7" t="s">
        <v>2096</v>
      </c>
    </row>
    <row r="303" spans="1:48" ht="15.75" hidden="1" customHeight="1" x14ac:dyDescent="0.25">
      <c r="A303" s="7">
        <v>322</v>
      </c>
      <c r="B303" s="7" t="s">
        <v>534</v>
      </c>
      <c r="C303" s="7" t="s">
        <v>80</v>
      </c>
      <c r="D303" s="7" t="s">
        <v>16</v>
      </c>
      <c r="E303" s="114" t="s">
        <v>81</v>
      </c>
      <c r="F303" s="7">
        <v>12</v>
      </c>
      <c r="G303" s="7" t="s">
        <v>82</v>
      </c>
      <c r="H303" s="7">
        <v>1</v>
      </c>
      <c r="I303" s="11">
        <v>1</v>
      </c>
      <c r="J303" s="53" t="s">
        <v>1195</v>
      </c>
      <c r="K303" s="7">
        <v>1</v>
      </c>
      <c r="L303" s="11">
        <v>1</v>
      </c>
      <c r="M303" s="58" t="s">
        <v>558</v>
      </c>
      <c r="N303" s="7">
        <v>1</v>
      </c>
      <c r="O303" s="11">
        <v>1</v>
      </c>
      <c r="P303" s="59" t="s">
        <v>1467</v>
      </c>
      <c r="Q303" s="7">
        <v>1</v>
      </c>
      <c r="R303" s="11">
        <v>1</v>
      </c>
      <c r="S303" s="54" t="s">
        <v>1467</v>
      </c>
      <c r="T303" s="3">
        <v>0</v>
      </c>
      <c r="U303" s="3">
        <v>1</v>
      </c>
      <c r="V303" s="47" t="s">
        <v>1467</v>
      </c>
      <c r="W303" s="3">
        <v>1</v>
      </c>
      <c r="X303" s="3">
        <v>1</v>
      </c>
      <c r="Y303" s="47" t="s">
        <v>1467</v>
      </c>
      <c r="Z303" s="47"/>
      <c r="AA303" s="47"/>
      <c r="AB303" s="47"/>
      <c r="AC303" s="47"/>
      <c r="AD303" s="47"/>
      <c r="AE303" s="47"/>
      <c r="AF303" s="47"/>
      <c r="AG303" s="47"/>
      <c r="AH303" s="47"/>
      <c r="AI303" s="47"/>
      <c r="AJ303" s="47"/>
      <c r="AK303" s="47"/>
      <c r="AL303" s="47"/>
      <c r="AM303" s="47"/>
      <c r="AN303" s="47"/>
      <c r="AR303" s="7">
        <f t="shared" si="46"/>
        <v>5</v>
      </c>
      <c r="AS303" s="7">
        <f t="shared" si="47"/>
        <v>6</v>
      </c>
      <c r="AT303" s="19">
        <f>+AR303/AS303</f>
        <v>0.83333333333333337</v>
      </c>
      <c r="AU303" s="19">
        <f>+AR303/F303</f>
        <v>0.41666666666666669</v>
      </c>
      <c r="AV303" s="7" t="s">
        <v>2096</v>
      </c>
    </row>
    <row r="304" spans="1:48" ht="15.75" hidden="1" customHeight="1" x14ac:dyDescent="0.25">
      <c r="A304" s="7">
        <v>323</v>
      </c>
      <c r="B304" s="7" t="s">
        <v>534</v>
      </c>
      <c r="C304" s="7" t="s">
        <v>80</v>
      </c>
      <c r="D304" s="7" t="s">
        <v>16</v>
      </c>
      <c r="E304" s="47" t="s">
        <v>555</v>
      </c>
      <c r="F304" s="7">
        <v>1</v>
      </c>
      <c r="G304" s="7" t="s">
        <v>89</v>
      </c>
      <c r="H304" s="10">
        <v>0</v>
      </c>
      <c r="I304" s="10">
        <v>0</v>
      </c>
      <c r="J304" s="57" t="s">
        <v>26</v>
      </c>
      <c r="K304" s="11">
        <v>0</v>
      </c>
      <c r="L304" s="11">
        <v>0</v>
      </c>
      <c r="M304" s="51" t="s">
        <v>26</v>
      </c>
      <c r="N304" s="11">
        <v>0</v>
      </c>
      <c r="O304" s="11">
        <v>0</v>
      </c>
      <c r="P304" s="57" t="s">
        <v>26</v>
      </c>
      <c r="Q304" s="11">
        <v>0</v>
      </c>
      <c r="R304" s="11">
        <v>0</v>
      </c>
      <c r="S304" s="51" t="s">
        <v>26</v>
      </c>
      <c r="T304" s="11">
        <v>0</v>
      </c>
      <c r="U304" s="11">
        <v>0</v>
      </c>
      <c r="V304" s="51" t="s">
        <v>26</v>
      </c>
      <c r="W304" s="11">
        <v>0</v>
      </c>
      <c r="X304" s="11">
        <v>0</v>
      </c>
      <c r="Y304" s="51" t="s">
        <v>26</v>
      </c>
      <c r="Z304" s="47"/>
      <c r="AA304" s="47"/>
      <c r="AB304" s="47"/>
      <c r="AC304" s="47"/>
      <c r="AD304" s="47"/>
      <c r="AE304" s="47"/>
      <c r="AF304" s="47"/>
      <c r="AG304" s="47"/>
      <c r="AH304" s="47"/>
      <c r="AI304" s="47"/>
      <c r="AJ304" s="47"/>
      <c r="AK304" s="47"/>
      <c r="AL304" s="47"/>
      <c r="AM304" s="47"/>
      <c r="AN304" s="47"/>
      <c r="AR304" s="7">
        <f t="shared" si="46"/>
        <v>0</v>
      </c>
      <c r="AS304" s="7">
        <f t="shared" si="47"/>
        <v>0</v>
      </c>
      <c r="AT304" s="22" t="e">
        <f>+AR304/AS304</f>
        <v>#DIV/0!</v>
      </c>
      <c r="AU304" s="22">
        <f>+AR304/F304</f>
        <v>0</v>
      </c>
      <c r="AV304" s="7" t="s">
        <v>2094</v>
      </c>
    </row>
    <row r="305" spans="1:48" ht="15.75" hidden="1" customHeight="1" x14ac:dyDescent="0.25">
      <c r="A305" s="7">
        <v>324</v>
      </c>
      <c r="B305" s="7" t="s">
        <v>568</v>
      </c>
      <c r="C305" s="7" t="s">
        <v>569</v>
      </c>
      <c r="D305" s="7" t="s">
        <v>16</v>
      </c>
      <c r="E305" s="47" t="s">
        <v>570</v>
      </c>
      <c r="F305" s="9">
        <v>1</v>
      </c>
      <c r="G305" s="7" t="s">
        <v>18</v>
      </c>
      <c r="H305" s="7">
        <v>2</v>
      </c>
      <c r="I305" s="7">
        <v>2</v>
      </c>
      <c r="J305" s="60" t="s">
        <v>1120</v>
      </c>
      <c r="K305" s="7">
        <v>9</v>
      </c>
      <c r="L305" s="7">
        <v>9</v>
      </c>
      <c r="M305" s="58"/>
      <c r="N305" s="7">
        <v>15</v>
      </c>
      <c r="O305" s="7">
        <v>15</v>
      </c>
      <c r="P305" s="59" t="s">
        <v>1352</v>
      </c>
      <c r="Q305" s="7">
        <v>11</v>
      </c>
      <c r="R305" s="7">
        <v>11</v>
      </c>
      <c r="S305" s="54" t="s">
        <v>1660</v>
      </c>
      <c r="T305" s="3">
        <v>2</v>
      </c>
      <c r="U305" s="3">
        <v>2</v>
      </c>
      <c r="V305" s="47" t="s">
        <v>1352</v>
      </c>
      <c r="W305" s="3">
        <v>8</v>
      </c>
      <c r="X305" s="3">
        <v>8</v>
      </c>
      <c r="Y305" s="108" t="s">
        <v>1352</v>
      </c>
      <c r="AR305" s="7">
        <f t="shared" si="46"/>
        <v>47</v>
      </c>
      <c r="AS305" s="7">
        <f t="shared" si="47"/>
        <v>47</v>
      </c>
      <c r="AT305" s="19">
        <f t="shared" ref="AT305:AT334" si="48">AR305/AS305</f>
        <v>1</v>
      </c>
      <c r="AU305" s="19">
        <f t="shared" ref="AU305:AU334" si="49">+AT305/F305</f>
        <v>1</v>
      </c>
      <c r="AV305" s="7" t="s">
        <v>2096</v>
      </c>
    </row>
    <row r="306" spans="1:48" ht="15.75" hidden="1" customHeight="1" x14ac:dyDescent="0.25">
      <c r="A306" s="7">
        <v>325</v>
      </c>
      <c r="B306" s="7" t="s">
        <v>568</v>
      </c>
      <c r="C306" s="7" t="s">
        <v>569</v>
      </c>
      <c r="D306" s="7" t="s">
        <v>16</v>
      </c>
      <c r="E306" s="47" t="s">
        <v>571</v>
      </c>
      <c r="F306" s="9">
        <v>1</v>
      </c>
      <c r="G306" s="7" t="s">
        <v>18</v>
      </c>
      <c r="H306" s="7">
        <v>0</v>
      </c>
      <c r="I306" s="7">
        <v>0</v>
      </c>
      <c r="J306" s="60"/>
      <c r="M306" s="58"/>
      <c r="N306" s="7">
        <v>0</v>
      </c>
      <c r="O306" s="7">
        <v>0</v>
      </c>
      <c r="P306" s="59"/>
      <c r="Q306" s="7">
        <v>0</v>
      </c>
      <c r="R306" s="7">
        <v>0</v>
      </c>
      <c r="S306" s="48"/>
      <c r="T306" s="3">
        <v>3</v>
      </c>
      <c r="U306" s="3">
        <v>3</v>
      </c>
      <c r="V306" s="47" t="s">
        <v>1793</v>
      </c>
      <c r="W306" s="3">
        <v>5</v>
      </c>
      <c r="X306" s="3">
        <v>5</v>
      </c>
      <c r="Y306" s="108" t="s">
        <v>1793</v>
      </c>
      <c r="AR306" s="7">
        <f t="shared" si="46"/>
        <v>8</v>
      </c>
      <c r="AS306" s="7">
        <f t="shared" si="47"/>
        <v>8</v>
      </c>
      <c r="AT306" s="19">
        <f t="shared" si="48"/>
        <v>1</v>
      </c>
      <c r="AU306" s="19">
        <f t="shared" si="49"/>
        <v>1</v>
      </c>
      <c r="AV306" s="7" t="s">
        <v>2096</v>
      </c>
    </row>
    <row r="307" spans="1:48" ht="15.75" hidden="1" customHeight="1" x14ac:dyDescent="0.25">
      <c r="A307" s="7">
        <v>326</v>
      </c>
      <c r="B307" s="7" t="s">
        <v>568</v>
      </c>
      <c r="C307" s="7" t="s">
        <v>569</v>
      </c>
      <c r="D307" s="7" t="s">
        <v>16</v>
      </c>
      <c r="E307" s="47" t="s">
        <v>572</v>
      </c>
      <c r="F307" s="9">
        <v>1</v>
      </c>
      <c r="G307" s="7" t="s">
        <v>18</v>
      </c>
      <c r="H307" s="7">
        <v>0</v>
      </c>
      <c r="I307" s="7">
        <v>0</v>
      </c>
      <c r="J307" s="60"/>
      <c r="M307" s="58"/>
      <c r="N307" s="7">
        <v>0</v>
      </c>
      <c r="O307" s="7">
        <v>0</v>
      </c>
      <c r="P307" s="59"/>
      <c r="Q307" s="7">
        <v>0</v>
      </c>
      <c r="R307" s="7">
        <v>0</v>
      </c>
      <c r="S307" s="48"/>
      <c r="T307" s="28">
        <v>0</v>
      </c>
      <c r="U307" s="3">
        <v>0</v>
      </c>
      <c r="V307" s="48"/>
      <c r="W307" s="3">
        <v>0</v>
      </c>
      <c r="X307" s="3">
        <v>0</v>
      </c>
      <c r="AR307" s="7">
        <f t="shared" si="46"/>
        <v>0</v>
      </c>
      <c r="AS307" s="7">
        <f t="shared" si="47"/>
        <v>0</v>
      </c>
      <c r="AT307" s="19" t="e">
        <f t="shared" si="48"/>
        <v>#DIV/0!</v>
      </c>
      <c r="AU307" s="19" t="e">
        <f t="shared" si="49"/>
        <v>#DIV/0!</v>
      </c>
      <c r="AV307" s="7" t="s">
        <v>2095</v>
      </c>
    </row>
    <row r="308" spans="1:48" ht="15.75" hidden="1" customHeight="1" x14ac:dyDescent="0.25">
      <c r="A308" s="7">
        <v>327</v>
      </c>
      <c r="B308" s="7" t="s">
        <v>568</v>
      </c>
      <c r="C308" s="7" t="s">
        <v>569</v>
      </c>
      <c r="D308" s="7" t="s">
        <v>16</v>
      </c>
      <c r="E308" s="47" t="s">
        <v>573</v>
      </c>
      <c r="F308" s="9">
        <v>1</v>
      </c>
      <c r="G308" s="7" t="s">
        <v>18</v>
      </c>
      <c r="H308" s="18">
        <v>90</v>
      </c>
      <c r="I308" s="18">
        <v>25</v>
      </c>
      <c r="J308" s="60" t="s">
        <v>1121</v>
      </c>
      <c r="K308" s="7">
        <v>208</v>
      </c>
      <c r="L308" s="7">
        <v>201</v>
      </c>
      <c r="M308" s="58"/>
      <c r="N308" s="7">
        <v>256</v>
      </c>
      <c r="O308" s="7">
        <v>270</v>
      </c>
      <c r="P308" s="59" t="s">
        <v>1353</v>
      </c>
      <c r="Q308" s="7">
        <v>110</v>
      </c>
      <c r="R308" s="7">
        <v>112</v>
      </c>
      <c r="S308" s="54" t="s">
        <v>1658</v>
      </c>
      <c r="T308" s="28">
        <v>199</v>
      </c>
      <c r="U308" s="3">
        <v>186</v>
      </c>
      <c r="V308" s="47" t="s">
        <v>1353</v>
      </c>
      <c r="W308" s="3">
        <v>243</v>
      </c>
      <c r="X308" s="3">
        <v>224</v>
      </c>
      <c r="Y308" s="108" t="s">
        <v>2011</v>
      </c>
      <c r="AR308" s="7">
        <f t="shared" si="46"/>
        <v>1106</v>
      </c>
      <c r="AS308" s="7">
        <f t="shared" si="47"/>
        <v>1018</v>
      </c>
      <c r="AT308" s="19">
        <f t="shared" si="48"/>
        <v>1.0864440078585462</v>
      </c>
      <c r="AU308" s="86">
        <f t="shared" si="49"/>
        <v>1.0864440078585462</v>
      </c>
      <c r="AV308" s="7" t="s">
        <v>2096</v>
      </c>
    </row>
    <row r="309" spans="1:48" ht="15.75" hidden="1" customHeight="1" x14ac:dyDescent="0.25">
      <c r="A309" s="7">
        <v>328</v>
      </c>
      <c r="B309" s="7" t="s">
        <v>568</v>
      </c>
      <c r="C309" s="7" t="s">
        <v>569</v>
      </c>
      <c r="D309" s="7" t="s">
        <v>16</v>
      </c>
      <c r="E309" s="47" t="s">
        <v>574</v>
      </c>
      <c r="F309" s="9">
        <v>1</v>
      </c>
      <c r="G309" s="7" t="s">
        <v>18</v>
      </c>
      <c r="H309" s="7">
        <v>39</v>
      </c>
      <c r="I309" s="7">
        <v>39</v>
      </c>
      <c r="J309" s="60" t="s">
        <v>1122</v>
      </c>
      <c r="K309" s="7">
        <v>134</v>
      </c>
      <c r="L309" s="7">
        <v>134</v>
      </c>
      <c r="M309" s="58"/>
      <c r="N309" s="7">
        <v>104</v>
      </c>
      <c r="O309" s="7">
        <v>104</v>
      </c>
      <c r="P309" s="59" t="s">
        <v>1354</v>
      </c>
      <c r="Q309" s="7">
        <v>75</v>
      </c>
      <c r="R309" s="7">
        <v>75</v>
      </c>
      <c r="S309" s="54" t="s">
        <v>1661</v>
      </c>
      <c r="T309" s="28">
        <v>100</v>
      </c>
      <c r="U309" s="3">
        <v>100</v>
      </c>
      <c r="V309" s="47" t="s">
        <v>1354</v>
      </c>
      <c r="W309" s="3">
        <v>250</v>
      </c>
      <c r="X309" s="3">
        <v>250</v>
      </c>
      <c r="Y309" s="108" t="s">
        <v>2012</v>
      </c>
      <c r="AR309" s="7">
        <f t="shared" si="46"/>
        <v>702</v>
      </c>
      <c r="AS309" s="7">
        <f t="shared" si="47"/>
        <v>702</v>
      </c>
      <c r="AT309" s="19">
        <f t="shared" si="48"/>
        <v>1</v>
      </c>
      <c r="AU309" s="19">
        <f t="shared" si="49"/>
        <v>1</v>
      </c>
      <c r="AV309" s="7" t="s">
        <v>2096</v>
      </c>
    </row>
    <row r="310" spans="1:48" ht="15.75" hidden="1" customHeight="1" x14ac:dyDescent="0.25">
      <c r="A310" s="7">
        <v>329</v>
      </c>
      <c r="B310" s="7" t="s">
        <v>568</v>
      </c>
      <c r="C310" s="7" t="s">
        <v>569</v>
      </c>
      <c r="D310" s="7" t="s">
        <v>16</v>
      </c>
      <c r="E310" s="47" t="s">
        <v>575</v>
      </c>
      <c r="F310" s="9">
        <v>1</v>
      </c>
      <c r="G310" s="7" t="s">
        <v>18</v>
      </c>
      <c r="H310" s="7">
        <v>33</v>
      </c>
      <c r="I310" s="7">
        <v>33</v>
      </c>
      <c r="J310" s="60" t="s">
        <v>1123</v>
      </c>
      <c r="K310" s="7">
        <v>124</v>
      </c>
      <c r="L310" s="7">
        <v>124</v>
      </c>
      <c r="M310" s="58"/>
      <c r="N310" s="7">
        <v>104</v>
      </c>
      <c r="O310" s="7">
        <v>104</v>
      </c>
      <c r="P310" s="59" t="s">
        <v>1355</v>
      </c>
      <c r="Q310" s="7">
        <v>25</v>
      </c>
      <c r="R310" s="7">
        <v>25</v>
      </c>
      <c r="S310" s="49" t="s">
        <v>1662</v>
      </c>
      <c r="T310" s="28">
        <v>100</v>
      </c>
      <c r="U310" s="3">
        <v>100</v>
      </c>
      <c r="V310" s="47" t="s">
        <v>1355</v>
      </c>
      <c r="W310" s="3">
        <v>250</v>
      </c>
      <c r="X310" s="3">
        <v>250</v>
      </c>
      <c r="Y310" s="108" t="s">
        <v>2013</v>
      </c>
      <c r="AR310" s="7">
        <f t="shared" si="46"/>
        <v>636</v>
      </c>
      <c r="AS310" s="7">
        <f t="shared" si="47"/>
        <v>636</v>
      </c>
      <c r="AT310" s="19">
        <f t="shared" si="48"/>
        <v>1</v>
      </c>
      <c r="AU310" s="19">
        <f t="shared" si="49"/>
        <v>1</v>
      </c>
      <c r="AV310" s="7" t="s">
        <v>2096</v>
      </c>
    </row>
    <row r="311" spans="1:48" ht="15.75" hidden="1" customHeight="1" x14ac:dyDescent="0.25">
      <c r="A311" s="7">
        <v>331</v>
      </c>
      <c r="B311" s="7" t="s">
        <v>568</v>
      </c>
      <c r="C311" s="7" t="s">
        <v>569</v>
      </c>
      <c r="D311" s="7" t="s">
        <v>16</v>
      </c>
      <c r="E311" s="47" t="s">
        <v>576</v>
      </c>
      <c r="F311" s="9">
        <v>1</v>
      </c>
      <c r="G311" s="7" t="s">
        <v>18</v>
      </c>
      <c r="H311" s="7">
        <v>38</v>
      </c>
      <c r="I311" s="7">
        <v>38</v>
      </c>
      <c r="J311" s="60" t="s">
        <v>1124</v>
      </c>
      <c r="K311" s="7">
        <v>40</v>
      </c>
      <c r="L311" s="7">
        <v>40</v>
      </c>
      <c r="M311" s="58"/>
      <c r="N311" s="7">
        <v>72</v>
      </c>
      <c r="O311" s="7">
        <v>72</v>
      </c>
      <c r="P311" s="59" t="s">
        <v>1356</v>
      </c>
      <c r="Q311" s="7">
        <v>46</v>
      </c>
      <c r="R311" s="7">
        <v>46</v>
      </c>
      <c r="S311" s="54" t="s">
        <v>1659</v>
      </c>
      <c r="T311" s="28">
        <v>63</v>
      </c>
      <c r="U311" s="3">
        <v>63</v>
      </c>
      <c r="V311" s="47" t="s">
        <v>1356</v>
      </c>
      <c r="W311" s="3">
        <v>120</v>
      </c>
      <c r="X311" s="3">
        <v>120</v>
      </c>
      <c r="Y311" s="108" t="s">
        <v>1356</v>
      </c>
      <c r="AR311" s="7">
        <f t="shared" si="46"/>
        <v>379</v>
      </c>
      <c r="AS311" s="7">
        <f t="shared" si="47"/>
        <v>379</v>
      </c>
      <c r="AT311" s="19">
        <f t="shared" si="48"/>
        <v>1</v>
      </c>
      <c r="AU311" s="19">
        <f t="shared" si="49"/>
        <v>1</v>
      </c>
      <c r="AV311" s="7" t="s">
        <v>2096</v>
      </c>
    </row>
    <row r="312" spans="1:48" ht="15.75" hidden="1" customHeight="1" x14ac:dyDescent="0.25">
      <c r="A312" s="7">
        <v>332</v>
      </c>
      <c r="B312" s="7" t="s">
        <v>568</v>
      </c>
      <c r="C312" s="7" t="s">
        <v>577</v>
      </c>
      <c r="D312" s="7" t="s">
        <v>16</v>
      </c>
      <c r="E312" s="47" t="s">
        <v>578</v>
      </c>
      <c r="F312" s="9">
        <v>1</v>
      </c>
      <c r="G312" s="7" t="s">
        <v>18</v>
      </c>
      <c r="H312" s="18">
        <v>5</v>
      </c>
      <c r="I312" s="18">
        <v>2</v>
      </c>
      <c r="J312" s="60" t="s">
        <v>1125</v>
      </c>
      <c r="K312" s="7">
        <v>4</v>
      </c>
      <c r="L312" s="7">
        <v>2</v>
      </c>
      <c r="M312" s="58" t="s">
        <v>1162</v>
      </c>
      <c r="N312" s="7">
        <v>2</v>
      </c>
      <c r="O312" s="7">
        <v>2</v>
      </c>
      <c r="P312" s="59" t="s">
        <v>1357</v>
      </c>
      <c r="Q312" s="7">
        <v>0</v>
      </c>
      <c r="R312" s="7">
        <v>1</v>
      </c>
      <c r="S312" s="48"/>
      <c r="T312" s="28">
        <v>5</v>
      </c>
      <c r="U312" s="3">
        <v>3</v>
      </c>
      <c r="V312" s="47" t="s">
        <v>1794</v>
      </c>
      <c r="W312" s="3">
        <v>1</v>
      </c>
      <c r="X312" s="3">
        <v>5</v>
      </c>
      <c r="Y312" s="108" t="s">
        <v>2014</v>
      </c>
      <c r="AR312" s="7">
        <f t="shared" si="46"/>
        <v>17</v>
      </c>
      <c r="AS312" s="7">
        <f t="shared" si="47"/>
        <v>15</v>
      </c>
      <c r="AT312" s="19">
        <f t="shared" si="48"/>
        <v>1.1333333333333333</v>
      </c>
      <c r="AU312" s="86">
        <f t="shared" si="49"/>
        <v>1.1333333333333333</v>
      </c>
      <c r="AV312" s="7" t="s">
        <v>2096</v>
      </c>
    </row>
    <row r="313" spans="1:48" ht="15.75" hidden="1" customHeight="1" x14ac:dyDescent="0.25">
      <c r="A313" s="7">
        <v>333</v>
      </c>
      <c r="B313" s="7" t="s">
        <v>568</v>
      </c>
      <c r="C313" s="7" t="s">
        <v>577</v>
      </c>
      <c r="D313" s="7" t="s">
        <v>16</v>
      </c>
      <c r="E313" s="47" t="s">
        <v>579</v>
      </c>
      <c r="F313" s="9">
        <v>1</v>
      </c>
      <c r="G313" s="7" t="s">
        <v>18</v>
      </c>
      <c r="H313" s="18">
        <v>1</v>
      </c>
      <c r="I313" s="18">
        <v>6</v>
      </c>
      <c r="J313" s="60" t="s">
        <v>1126</v>
      </c>
      <c r="K313" s="7">
        <v>6</v>
      </c>
      <c r="L313" s="7">
        <v>24</v>
      </c>
      <c r="M313" s="58" t="s">
        <v>1163</v>
      </c>
      <c r="N313" s="7">
        <v>16</v>
      </c>
      <c r="O313" s="7">
        <v>13</v>
      </c>
      <c r="P313" s="59" t="s">
        <v>1358</v>
      </c>
      <c r="Q313" s="7">
        <v>8</v>
      </c>
      <c r="R313" s="7">
        <v>4</v>
      </c>
      <c r="S313" s="54" t="s">
        <v>1667</v>
      </c>
      <c r="T313" s="28">
        <v>14</v>
      </c>
      <c r="U313" s="3">
        <v>14</v>
      </c>
      <c r="V313" s="47" t="s">
        <v>1795</v>
      </c>
      <c r="W313" s="3">
        <v>12</v>
      </c>
      <c r="X313" s="3">
        <v>16</v>
      </c>
      <c r="Y313" s="108" t="s">
        <v>2015</v>
      </c>
      <c r="AR313" s="7">
        <f t="shared" si="46"/>
        <v>57</v>
      </c>
      <c r="AS313" s="7">
        <f t="shared" si="47"/>
        <v>77</v>
      </c>
      <c r="AT313" s="19">
        <f t="shared" si="48"/>
        <v>0.74025974025974028</v>
      </c>
      <c r="AU313" s="19">
        <f t="shared" si="49"/>
        <v>0.74025974025974028</v>
      </c>
      <c r="AV313" s="7" t="s">
        <v>2097</v>
      </c>
    </row>
    <row r="314" spans="1:48" ht="15.75" hidden="1" customHeight="1" x14ac:dyDescent="0.25">
      <c r="A314" s="7">
        <v>334</v>
      </c>
      <c r="B314" s="7" t="s">
        <v>568</v>
      </c>
      <c r="C314" s="7" t="s">
        <v>577</v>
      </c>
      <c r="D314" s="7" t="s">
        <v>16</v>
      </c>
      <c r="E314" s="47" t="s">
        <v>580</v>
      </c>
      <c r="F314" s="9">
        <v>1</v>
      </c>
      <c r="G314" s="7" t="s">
        <v>18</v>
      </c>
      <c r="H314" s="7">
        <v>1</v>
      </c>
      <c r="I314" s="7">
        <v>2</v>
      </c>
      <c r="J314" s="60" t="s">
        <v>1125</v>
      </c>
      <c r="K314" s="7">
        <v>4</v>
      </c>
      <c r="L314" s="7">
        <v>2</v>
      </c>
      <c r="M314" s="58" t="s">
        <v>1164</v>
      </c>
      <c r="N314" s="7">
        <v>11</v>
      </c>
      <c r="O314" s="7">
        <v>2</v>
      </c>
      <c r="P314" s="59" t="s">
        <v>1359</v>
      </c>
      <c r="Q314" s="7">
        <v>0</v>
      </c>
      <c r="R314" s="7">
        <v>1</v>
      </c>
      <c r="S314" s="48" t="s">
        <v>1666</v>
      </c>
      <c r="T314" s="28">
        <v>4</v>
      </c>
      <c r="U314" s="3">
        <v>3</v>
      </c>
      <c r="V314" s="47" t="s">
        <v>1796</v>
      </c>
      <c r="W314" s="3">
        <v>2</v>
      </c>
      <c r="X314" s="3">
        <v>5</v>
      </c>
      <c r="Y314" s="108" t="s">
        <v>2016</v>
      </c>
      <c r="AR314" s="7">
        <f t="shared" si="46"/>
        <v>22</v>
      </c>
      <c r="AS314" s="7">
        <f t="shared" si="47"/>
        <v>15</v>
      </c>
      <c r="AT314" s="19">
        <f t="shared" si="48"/>
        <v>1.4666666666666666</v>
      </c>
      <c r="AU314" s="86">
        <f t="shared" si="49"/>
        <v>1.4666666666666666</v>
      </c>
      <c r="AV314" s="7" t="s">
        <v>2096</v>
      </c>
    </row>
    <row r="315" spans="1:48" ht="15.75" hidden="1" customHeight="1" x14ac:dyDescent="0.25">
      <c r="A315" s="7">
        <v>335</v>
      </c>
      <c r="B315" s="7" t="s">
        <v>568</v>
      </c>
      <c r="C315" s="7" t="s">
        <v>577</v>
      </c>
      <c r="D315" s="7" t="s">
        <v>16</v>
      </c>
      <c r="E315" s="47" t="s">
        <v>581</v>
      </c>
      <c r="F315" s="9">
        <v>1</v>
      </c>
      <c r="G315" s="7" t="s">
        <v>18</v>
      </c>
      <c r="H315" s="7">
        <v>2</v>
      </c>
      <c r="I315" s="7">
        <v>2</v>
      </c>
      <c r="J315" s="60" t="s">
        <v>1125</v>
      </c>
      <c r="K315" s="7">
        <v>8</v>
      </c>
      <c r="L315" s="7">
        <v>8</v>
      </c>
      <c r="M315" s="58" t="s">
        <v>1165</v>
      </c>
      <c r="N315" s="7">
        <v>15</v>
      </c>
      <c r="O315" s="7">
        <v>15</v>
      </c>
      <c r="P315" s="59" t="s">
        <v>1360</v>
      </c>
      <c r="Q315" s="7">
        <v>5</v>
      </c>
      <c r="R315" s="7">
        <v>5</v>
      </c>
      <c r="S315" s="54" t="s">
        <v>1665</v>
      </c>
      <c r="T315" s="28">
        <v>5</v>
      </c>
      <c r="U315" s="3">
        <v>5</v>
      </c>
      <c r="V315" s="47" t="s">
        <v>1797</v>
      </c>
      <c r="W315" s="3">
        <v>13</v>
      </c>
      <c r="X315" s="3">
        <v>13</v>
      </c>
      <c r="Y315" s="108" t="s">
        <v>2017</v>
      </c>
      <c r="AR315" s="7">
        <f t="shared" si="46"/>
        <v>48</v>
      </c>
      <c r="AS315" s="7">
        <f t="shared" si="47"/>
        <v>48</v>
      </c>
      <c r="AT315" s="19">
        <f t="shared" si="48"/>
        <v>1</v>
      </c>
      <c r="AU315" s="19">
        <f t="shared" si="49"/>
        <v>1</v>
      </c>
      <c r="AV315" s="7" t="s">
        <v>2096</v>
      </c>
    </row>
    <row r="316" spans="1:48" ht="15.75" hidden="1" customHeight="1" x14ac:dyDescent="0.25">
      <c r="A316" s="7">
        <v>336</v>
      </c>
      <c r="B316" s="7" t="s">
        <v>568</v>
      </c>
      <c r="C316" s="7" t="s">
        <v>577</v>
      </c>
      <c r="D316" s="7" t="s">
        <v>16</v>
      </c>
      <c r="E316" s="47" t="s">
        <v>582</v>
      </c>
      <c r="F316" s="9">
        <v>1</v>
      </c>
      <c r="G316" s="7" t="s">
        <v>18</v>
      </c>
      <c r="H316" s="7">
        <v>0</v>
      </c>
      <c r="I316" s="7">
        <v>0</v>
      </c>
      <c r="J316" s="60"/>
      <c r="K316" s="7">
        <v>0</v>
      </c>
      <c r="L316" s="7">
        <v>0</v>
      </c>
      <c r="M316" s="58"/>
      <c r="N316" s="7">
        <v>0</v>
      </c>
      <c r="O316" s="7">
        <v>0</v>
      </c>
      <c r="P316" s="59"/>
      <c r="Q316" s="7">
        <v>0</v>
      </c>
      <c r="R316" s="7">
        <v>0</v>
      </c>
      <c r="S316" s="48"/>
      <c r="T316" s="28">
        <v>1</v>
      </c>
      <c r="U316" s="3">
        <v>1</v>
      </c>
      <c r="V316" s="47" t="s">
        <v>1798</v>
      </c>
      <c r="W316" s="3">
        <v>3</v>
      </c>
      <c r="X316" s="3">
        <v>3</v>
      </c>
      <c r="Y316" s="108" t="s">
        <v>2018</v>
      </c>
      <c r="AR316" s="7">
        <f t="shared" si="46"/>
        <v>4</v>
      </c>
      <c r="AS316" s="7">
        <f t="shared" si="47"/>
        <v>4</v>
      </c>
      <c r="AT316" s="19">
        <f t="shared" si="48"/>
        <v>1</v>
      </c>
      <c r="AU316" s="19">
        <f t="shared" si="49"/>
        <v>1</v>
      </c>
      <c r="AV316" s="7" t="s">
        <v>2096</v>
      </c>
    </row>
    <row r="317" spans="1:48" ht="15.75" hidden="1" customHeight="1" x14ac:dyDescent="0.25">
      <c r="A317" s="7">
        <v>337</v>
      </c>
      <c r="B317" s="7" t="s">
        <v>568</v>
      </c>
      <c r="C317" s="7" t="s">
        <v>577</v>
      </c>
      <c r="D317" s="7" t="s">
        <v>16</v>
      </c>
      <c r="E317" s="47" t="s">
        <v>583</v>
      </c>
      <c r="F317" s="9">
        <v>1</v>
      </c>
      <c r="G317" s="7" t="s">
        <v>18</v>
      </c>
      <c r="H317" s="7">
        <v>0</v>
      </c>
      <c r="I317" s="7">
        <v>0</v>
      </c>
      <c r="J317" s="60"/>
      <c r="K317" s="7">
        <v>0</v>
      </c>
      <c r="L317" s="7">
        <v>0</v>
      </c>
      <c r="M317" s="58"/>
      <c r="N317" s="7">
        <v>1</v>
      </c>
      <c r="O317" s="7">
        <v>1</v>
      </c>
      <c r="P317" s="59" t="s">
        <v>1361</v>
      </c>
      <c r="Q317" s="7">
        <v>0</v>
      </c>
      <c r="R317" s="7">
        <v>0</v>
      </c>
      <c r="S317" s="48"/>
      <c r="T317" s="28">
        <v>2</v>
      </c>
      <c r="U317" s="3">
        <v>2</v>
      </c>
      <c r="V317" s="47" t="s">
        <v>1799</v>
      </c>
      <c r="W317" s="3">
        <v>1</v>
      </c>
      <c r="X317" s="3">
        <v>1</v>
      </c>
      <c r="Y317" s="108" t="s">
        <v>2019</v>
      </c>
      <c r="AR317" s="7">
        <f t="shared" si="46"/>
        <v>4</v>
      </c>
      <c r="AS317" s="7">
        <f t="shared" si="47"/>
        <v>4</v>
      </c>
      <c r="AT317" s="19">
        <f t="shared" si="48"/>
        <v>1</v>
      </c>
      <c r="AU317" s="19">
        <f t="shared" si="49"/>
        <v>1</v>
      </c>
      <c r="AV317" s="7" t="s">
        <v>2096</v>
      </c>
    </row>
    <row r="318" spans="1:48" ht="15.75" hidden="1" customHeight="1" x14ac:dyDescent="0.25">
      <c r="A318" s="7">
        <v>338</v>
      </c>
      <c r="B318" s="7" t="s">
        <v>568</v>
      </c>
      <c r="C318" s="7" t="s">
        <v>584</v>
      </c>
      <c r="D318" s="7" t="s">
        <v>16</v>
      </c>
      <c r="E318" s="47" t="s">
        <v>585</v>
      </c>
      <c r="F318" s="9">
        <v>1</v>
      </c>
      <c r="G318" s="7" t="s">
        <v>18</v>
      </c>
      <c r="H318" s="18">
        <v>6</v>
      </c>
      <c r="I318" s="18">
        <v>20</v>
      </c>
      <c r="J318" s="60" t="s">
        <v>1127</v>
      </c>
      <c r="K318" s="7">
        <v>28</v>
      </c>
      <c r="L318" s="7">
        <v>17</v>
      </c>
      <c r="M318" s="58" t="s">
        <v>665</v>
      </c>
      <c r="N318" s="7">
        <v>26</v>
      </c>
      <c r="O318" s="7">
        <v>17</v>
      </c>
      <c r="P318" s="59" t="s">
        <v>1362</v>
      </c>
      <c r="Q318" s="7">
        <v>13</v>
      </c>
      <c r="R318" s="7">
        <v>15</v>
      </c>
      <c r="S318" s="49" t="s">
        <v>1553</v>
      </c>
      <c r="T318" s="28">
        <v>25</v>
      </c>
      <c r="U318" s="3">
        <v>29</v>
      </c>
      <c r="V318" s="47" t="s">
        <v>1553</v>
      </c>
      <c r="W318" s="3">
        <v>29</v>
      </c>
      <c r="X318" s="3">
        <v>40</v>
      </c>
      <c r="Y318" s="108" t="s">
        <v>2020</v>
      </c>
      <c r="AR318" s="7">
        <f t="shared" si="46"/>
        <v>127</v>
      </c>
      <c r="AS318" s="7">
        <f t="shared" si="47"/>
        <v>138</v>
      </c>
      <c r="AT318" s="19">
        <f t="shared" si="48"/>
        <v>0.92028985507246375</v>
      </c>
      <c r="AU318" s="19">
        <f t="shared" si="49"/>
        <v>0.92028985507246375</v>
      </c>
      <c r="AV318" s="7" t="s">
        <v>2096</v>
      </c>
    </row>
    <row r="319" spans="1:48" ht="15.75" hidden="1" customHeight="1" x14ac:dyDescent="0.25">
      <c r="A319" s="7">
        <v>339</v>
      </c>
      <c r="B319" s="7" t="s">
        <v>568</v>
      </c>
      <c r="C319" s="7" t="s">
        <v>584</v>
      </c>
      <c r="D319" s="7" t="s">
        <v>16</v>
      </c>
      <c r="E319" s="47" t="s">
        <v>586</v>
      </c>
      <c r="F319" s="9">
        <v>1</v>
      </c>
      <c r="G319" s="7" t="s">
        <v>18</v>
      </c>
      <c r="H319" s="18">
        <v>6</v>
      </c>
      <c r="I319" s="18">
        <v>19</v>
      </c>
      <c r="J319" s="60" t="s">
        <v>1128</v>
      </c>
      <c r="K319" s="7">
        <v>19</v>
      </c>
      <c r="L319" s="7">
        <v>11</v>
      </c>
      <c r="M319" s="58" t="s">
        <v>667</v>
      </c>
      <c r="N319" s="7">
        <v>25</v>
      </c>
      <c r="O319" s="7">
        <v>11</v>
      </c>
      <c r="P319" s="59" t="s">
        <v>1363</v>
      </c>
      <c r="Q319" s="7">
        <v>6</v>
      </c>
      <c r="R319" s="7">
        <v>10</v>
      </c>
      <c r="S319" s="49" t="s">
        <v>1554</v>
      </c>
      <c r="T319" s="28">
        <v>9</v>
      </c>
      <c r="U319" s="3">
        <v>17</v>
      </c>
      <c r="V319" s="47" t="s">
        <v>1554</v>
      </c>
      <c r="W319" s="3">
        <v>21</v>
      </c>
      <c r="X319" s="3">
        <v>17</v>
      </c>
      <c r="Y319" s="108" t="s">
        <v>1554</v>
      </c>
      <c r="AR319" s="7">
        <f t="shared" si="46"/>
        <v>86</v>
      </c>
      <c r="AS319" s="7">
        <f t="shared" si="47"/>
        <v>85</v>
      </c>
      <c r="AT319" s="19">
        <f t="shared" si="48"/>
        <v>1.0117647058823529</v>
      </c>
      <c r="AU319" s="19">
        <f t="shared" si="49"/>
        <v>1.0117647058823529</v>
      </c>
      <c r="AV319" s="7" t="s">
        <v>2096</v>
      </c>
    </row>
    <row r="320" spans="1:48" ht="15.75" hidden="1" customHeight="1" x14ac:dyDescent="0.25">
      <c r="A320" s="7">
        <v>340</v>
      </c>
      <c r="B320" s="7" t="s">
        <v>568</v>
      </c>
      <c r="C320" s="7" t="s">
        <v>584</v>
      </c>
      <c r="D320" s="7" t="s">
        <v>16</v>
      </c>
      <c r="E320" s="47" t="s">
        <v>587</v>
      </c>
      <c r="F320" s="9">
        <v>1</v>
      </c>
      <c r="G320" s="7" t="s">
        <v>18</v>
      </c>
      <c r="H320" s="18">
        <v>2</v>
      </c>
      <c r="I320" s="18">
        <v>11</v>
      </c>
      <c r="J320" s="60" t="s">
        <v>1129</v>
      </c>
      <c r="K320" s="7">
        <v>19</v>
      </c>
      <c r="L320" s="7">
        <v>22</v>
      </c>
      <c r="M320" s="58" t="s">
        <v>666</v>
      </c>
      <c r="N320" s="7">
        <v>27</v>
      </c>
      <c r="O320" s="7">
        <v>10</v>
      </c>
      <c r="P320" s="59" t="s">
        <v>1364</v>
      </c>
      <c r="Q320" s="7">
        <v>11</v>
      </c>
      <c r="R320" s="7">
        <v>16</v>
      </c>
      <c r="S320" s="49" t="s">
        <v>1555</v>
      </c>
      <c r="T320" s="28">
        <v>20</v>
      </c>
      <c r="U320" s="3">
        <v>19</v>
      </c>
      <c r="V320" s="47" t="s">
        <v>1800</v>
      </c>
      <c r="W320" s="3">
        <v>20</v>
      </c>
      <c r="X320" s="3">
        <v>17</v>
      </c>
      <c r="Y320" s="108" t="s">
        <v>1364</v>
      </c>
      <c r="AR320" s="7">
        <f t="shared" si="46"/>
        <v>99</v>
      </c>
      <c r="AS320" s="7">
        <f t="shared" si="47"/>
        <v>95</v>
      </c>
      <c r="AT320" s="19">
        <f t="shared" si="48"/>
        <v>1.0421052631578946</v>
      </c>
      <c r="AU320" s="19">
        <f t="shared" si="49"/>
        <v>1.0421052631578946</v>
      </c>
      <c r="AV320" s="7" t="s">
        <v>2096</v>
      </c>
    </row>
    <row r="321" spans="1:48" ht="15.75" hidden="1" customHeight="1" x14ac:dyDescent="0.25">
      <c r="A321" s="7">
        <v>341</v>
      </c>
      <c r="B321" s="7" t="s">
        <v>568</v>
      </c>
      <c r="C321" s="7" t="s">
        <v>584</v>
      </c>
      <c r="D321" s="7" t="s">
        <v>16</v>
      </c>
      <c r="E321" s="47" t="s">
        <v>588</v>
      </c>
      <c r="F321" s="9">
        <v>1</v>
      </c>
      <c r="G321" s="7" t="s">
        <v>18</v>
      </c>
      <c r="H321" s="18">
        <v>2</v>
      </c>
      <c r="I321" s="18">
        <v>5</v>
      </c>
      <c r="J321" s="60" t="s">
        <v>1130</v>
      </c>
      <c r="K321" s="7">
        <v>3</v>
      </c>
      <c r="L321" s="7">
        <v>2</v>
      </c>
      <c r="M321" s="58" t="s">
        <v>668</v>
      </c>
      <c r="N321" s="7">
        <v>3</v>
      </c>
      <c r="O321" s="7">
        <v>2</v>
      </c>
      <c r="P321" s="59" t="s">
        <v>1365</v>
      </c>
      <c r="Q321" s="7">
        <v>1</v>
      </c>
      <c r="R321" s="7">
        <v>2</v>
      </c>
      <c r="S321" s="54" t="s">
        <v>1556</v>
      </c>
      <c r="T321" s="28">
        <v>4</v>
      </c>
      <c r="U321" s="3">
        <v>3</v>
      </c>
      <c r="V321" s="47" t="s">
        <v>1801</v>
      </c>
      <c r="W321" s="3">
        <v>1</v>
      </c>
      <c r="X321" s="3">
        <v>1</v>
      </c>
      <c r="Y321" s="108" t="s">
        <v>2021</v>
      </c>
      <c r="AR321" s="7">
        <f t="shared" si="46"/>
        <v>14</v>
      </c>
      <c r="AS321" s="7">
        <f t="shared" si="47"/>
        <v>15</v>
      </c>
      <c r="AT321" s="19">
        <f t="shared" si="48"/>
        <v>0.93333333333333335</v>
      </c>
      <c r="AU321" s="19">
        <f t="shared" si="49"/>
        <v>0.93333333333333335</v>
      </c>
      <c r="AV321" s="7" t="s">
        <v>2096</v>
      </c>
    </row>
    <row r="322" spans="1:48" ht="15.75" hidden="1" customHeight="1" x14ac:dyDescent="0.25">
      <c r="A322" s="7">
        <v>342</v>
      </c>
      <c r="B322" s="7" t="s">
        <v>568</v>
      </c>
      <c r="C322" s="7" t="s">
        <v>584</v>
      </c>
      <c r="D322" s="7" t="s">
        <v>16</v>
      </c>
      <c r="E322" s="47" t="s">
        <v>589</v>
      </c>
      <c r="F322" s="9">
        <v>1</v>
      </c>
      <c r="G322" s="7" t="s">
        <v>18</v>
      </c>
      <c r="H322" s="18">
        <v>3</v>
      </c>
      <c r="I322" s="18">
        <v>9</v>
      </c>
      <c r="J322" s="60" t="s">
        <v>1131</v>
      </c>
      <c r="K322" s="7">
        <v>10</v>
      </c>
      <c r="L322" s="7">
        <v>7</v>
      </c>
      <c r="M322" s="58" t="s">
        <v>669</v>
      </c>
      <c r="N322" s="7">
        <v>24</v>
      </c>
      <c r="O322" s="7">
        <v>25</v>
      </c>
      <c r="P322" s="59" t="s">
        <v>1366</v>
      </c>
      <c r="Q322" s="7">
        <v>18</v>
      </c>
      <c r="R322" s="7">
        <v>22</v>
      </c>
      <c r="S322" s="49" t="s">
        <v>1557</v>
      </c>
      <c r="T322" s="28">
        <v>28</v>
      </c>
      <c r="U322" s="3">
        <v>22</v>
      </c>
      <c r="V322" s="47" t="s">
        <v>1557</v>
      </c>
      <c r="W322" s="3">
        <v>30</v>
      </c>
      <c r="X322" s="3">
        <v>35</v>
      </c>
      <c r="Y322" s="108" t="s">
        <v>1366</v>
      </c>
      <c r="AR322" s="7">
        <f t="shared" si="46"/>
        <v>113</v>
      </c>
      <c r="AS322" s="7">
        <f t="shared" si="47"/>
        <v>120</v>
      </c>
      <c r="AT322" s="19">
        <f t="shared" si="48"/>
        <v>0.94166666666666665</v>
      </c>
      <c r="AU322" s="19">
        <f t="shared" si="49"/>
        <v>0.94166666666666665</v>
      </c>
      <c r="AV322" s="7" t="s">
        <v>2096</v>
      </c>
    </row>
    <row r="323" spans="1:48" ht="15.75" hidden="1" customHeight="1" x14ac:dyDescent="0.25">
      <c r="A323" s="7">
        <v>343</v>
      </c>
      <c r="B323" s="7" t="s">
        <v>568</v>
      </c>
      <c r="C323" s="7" t="s">
        <v>584</v>
      </c>
      <c r="D323" s="7" t="s">
        <v>16</v>
      </c>
      <c r="E323" s="47" t="s">
        <v>590</v>
      </c>
      <c r="F323" s="9">
        <v>1</v>
      </c>
      <c r="G323" s="7" t="s">
        <v>18</v>
      </c>
      <c r="H323" s="18">
        <v>45</v>
      </c>
      <c r="I323" s="18">
        <v>36</v>
      </c>
      <c r="J323" s="60" t="s">
        <v>1132</v>
      </c>
      <c r="K323" s="7">
        <v>40</v>
      </c>
      <c r="L323" s="7">
        <v>50</v>
      </c>
      <c r="M323" s="58" t="s">
        <v>1166</v>
      </c>
      <c r="N323" s="7">
        <v>72</v>
      </c>
      <c r="O323" s="7">
        <v>73</v>
      </c>
      <c r="P323" s="59" t="s">
        <v>1367</v>
      </c>
      <c r="Q323" s="7">
        <v>33</v>
      </c>
      <c r="R323" s="7">
        <v>32</v>
      </c>
      <c r="S323" s="54" t="s">
        <v>1558</v>
      </c>
      <c r="T323" s="28">
        <v>76</v>
      </c>
      <c r="U323" s="3">
        <v>77</v>
      </c>
      <c r="V323" s="47" t="s">
        <v>1558</v>
      </c>
      <c r="W323" s="3">
        <v>120</v>
      </c>
      <c r="X323" s="3">
        <v>115</v>
      </c>
      <c r="Y323" s="108" t="s">
        <v>2022</v>
      </c>
      <c r="AR323" s="7">
        <f t="shared" si="46"/>
        <v>386</v>
      </c>
      <c r="AS323" s="7">
        <f t="shared" si="47"/>
        <v>383</v>
      </c>
      <c r="AT323" s="19">
        <f t="shared" si="48"/>
        <v>1.0078328981723237</v>
      </c>
      <c r="AU323" s="19">
        <f t="shared" si="49"/>
        <v>1.0078328981723237</v>
      </c>
      <c r="AV323" s="7" t="s">
        <v>2096</v>
      </c>
    </row>
    <row r="324" spans="1:48" ht="15.75" hidden="1" customHeight="1" x14ac:dyDescent="0.25">
      <c r="A324" s="7">
        <v>344</v>
      </c>
      <c r="B324" s="7" t="s">
        <v>568</v>
      </c>
      <c r="C324" s="7" t="s">
        <v>584</v>
      </c>
      <c r="D324" s="7" t="s">
        <v>16</v>
      </c>
      <c r="E324" s="47" t="s">
        <v>591</v>
      </c>
      <c r="F324" s="9">
        <v>1</v>
      </c>
      <c r="G324" s="7" t="s">
        <v>18</v>
      </c>
      <c r="H324" s="7">
        <v>0</v>
      </c>
      <c r="I324" s="7">
        <v>0</v>
      </c>
      <c r="J324" s="60"/>
      <c r="K324" s="7">
        <v>3</v>
      </c>
      <c r="L324" s="7">
        <v>3</v>
      </c>
      <c r="M324" s="58" t="s">
        <v>674</v>
      </c>
      <c r="N324" s="7">
        <v>0</v>
      </c>
      <c r="O324" s="7">
        <v>0</v>
      </c>
      <c r="P324" s="59"/>
      <c r="Q324" s="7">
        <v>0</v>
      </c>
      <c r="R324" s="7">
        <v>0</v>
      </c>
      <c r="S324" s="48"/>
      <c r="T324" s="28">
        <v>0</v>
      </c>
      <c r="U324" s="3">
        <v>0</v>
      </c>
      <c r="V324" s="48"/>
      <c r="W324" s="3">
        <v>0</v>
      </c>
      <c r="X324" s="3">
        <v>0</v>
      </c>
      <c r="AR324" s="7">
        <f t="shared" si="46"/>
        <v>3</v>
      </c>
      <c r="AS324" s="7">
        <f t="shared" si="47"/>
        <v>3</v>
      </c>
      <c r="AT324" s="19">
        <f t="shared" si="48"/>
        <v>1</v>
      </c>
      <c r="AU324" s="19">
        <f t="shared" si="49"/>
        <v>1</v>
      </c>
      <c r="AV324" s="7" t="s">
        <v>2096</v>
      </c>
    </row>
    <row r="325" spans="1:48" ht="15.75" hidden="1" customHeight="1" x14ac:dyDescent="0.25">
      <c r="A325" s="7">
        <v>345</v>
      </c>
      <c r="B325" s="7" t="s">
        <v>568</v>
      </c>
      <c r="C325" s="7" t="s">
        <v>584</v>
      </c>
      <c r="D325" s="7" t="s">
        <v>16</v>
      </c>
      <c r="E325" s="47" t="s">
        <v>592</v>
      </c>
      <c r="F325" s="9">
        <v>1</v>
      </c>
      <c r="G325" s="7" t="s">
        <v>18</v>
      </c>
      <c r="H325" s="7">
        <v>0</v>
      </c>
      <c r="I325" s="7">
        <v>0</v>
      </c>
      <c r="J325" s="60"/>
      <c r="K325" s="7">
        <v>2</v>
      </c>
      <c r="L325" s="7">
        <v>2</v>
      </c>
      <c r="M325" s="58" t="s">
        <v>663</v>
      </c>
      <c r="N325" s="7">
        <v>0</v>
      </c>
      <c r="O325" s="7">
        <v>0</v>
      </c>
      <c r="P325" s="59"/>
      <c r="Q325" s="7">
        <v>0</v>
      </c>
      <c r="R325" s="7">
        <v>0</v>
      </c>
      <c r="S325" s="48"/>
      <c r="T325" s="28">
        <v>0</v>
      </c>
      <c r="U325" s="3">
        <v>0</v>
      </c>
      <c r="V325" s="48"/>
      <c r="W325" s="3">
        <v>1</v>
      </c>
      <c r="X325" s="3">
        <v>1</v>
      </c>
      <c r="Y325" s="108" t="s">
        <v>2023</v>
      </c>
      <c r="AR325" s="7">
        <f t="shared" si="46"/>
        <v>3</v>
      </c>
      <c r="AS325" s="7">
        <f t="shared" si="47"/>
        <v>3</v>
      </c>
      <c r="AT325" s="19">
        <f t="shared" si="48"/>
        <v>1</v>
      </c>
      <c r="AU325" s="19">
        <f t="shared" si="49"/>
        <v>1</v>
      </c>
      <c r="AV325" s="7" t="s">
        <v>2096</v>
      </c>
    </row>
    <row r="326" spans="1:48" ht="15.75" hidden="1" customHeight="1" x14ac:dyDescent="0.25">
      <c r="A326" s="7">
        <v>346</v>
      </c>
      <c r="B326" s="7" t="s">
        <v>568</v>
      </c>
      <c r="C326" s="7" t="s">
        <v>584</v>
      </c>
      <c r="D326" s="7" t="s">
        <v>16</v>
      </c>
      <c r="E326" s="47" t="s">
        <v>593</v>
      </c>
      <c r="F326" s="9">
        <v>1</v>
      </c>
      <c r="G326" s="7" t="s">
        <v>18</v>
      </c>
      <c r="H326" s="7">
        <v>35</v>
      </c>
      <c r="I326" s="7">
        <v>35</v>
      </c>
      <c r="J326" s="60" t="s">
        <v>1133</v>
      </c>
      <c r="K326" s="7">
        <v>80</v>
      </c>
      <c r="L326" s="7">
        <v>80</v>
      </c>
      <c r="M326" s="58" t="s">
        <v>670</v>
      </c>
      <c r="N326" s="7">
        <v>84</v>
      </c>
      <c r="O326" s="7">
        <v>84</v>
      </c>
      <c r="P326" s="59" t="s">
        <v>1368</v>
      </c>
      <c r="Q326" s="7">
        <v>73</v>
      </c>
      <c r="R326" s="7">
        <v>73</v>
      </c>
      <c r="S326" s="54" t="s">
        <v>1559</v>
      </c>
      <c r="T326" s="3">
        <v>73</v>
      </c>
      <c r="U326" s="3">
        <v>73</v>
      </c>
      <c r="V326" s="47" t="s">
        <v>1559</v>
      </c>
      <c r="W326" s="3">
        <v>250</v>
      </c>
      <c r="X326" s="3">
        <v>250</v>
      </c>
      <c r="Y326" s="108" t="s">
        <v>2024</v>
      </c>
      <c r="AR326" s="7">
        <f t="shared" si="46"/>
        <v>595</v>
      </c>
      <c r="AS326" s="7">
        <f t="shared" si="47"/>
        <v>595</v>
      </c>
      <c r="AT326" s="19">
        <f t="shared" si="48"/>
        <v>1</v>
      </c>
      <c r="AU326" s="19">
        <f t="shared" si="49"/>
        <v>1</v>
      </c>
      <c r="AV326" s="7" t="s">
        <v>2096</v>
      </c>
    </row>
    <row r="327" spans="1:48" ht="15.75" hidden="1" customHeight="1" x14ac:dyDescent="0.25">
      <c r="A327" s="7">
        <v>347</v>
      </c>
      <c r="B327" s="7" t="s">
        <v>568</v>
      </c>
      <c r="C327" s="7" t="s">
        <v>584</v>
      </c>
      <c r="D327" s="7" t="s">
        <v>16</v>
      </c>
      <c r="E327" s="47" t="s">
        <v>594</v>
      </c>
      <c r="F327" s="9">
        <v>1</v>
      </c>
      <c r="G327" s="7" t="s">
        <v>18</v>
      </c>
      <c r="H327" s="7">
        <v>0</v>
      </c>
      <c r="I327" s="7">
        <v>0</v>
      </c>
      <c r="J327" s="60"/>
      <c r="K327" s="7">
        <v>13</v>
      </c>
      <c r="L327" s="7">
        <v>13</v>
      </c>
      <c r="M327" s="58" t="s">
        <v>673</v>
      </c>
      <c r="N327" s="7">
        <v>20</v>
      </c>
      <c r="O327" s="7">
        <v>20</v>
      </c>
      <c r="P327" s="59" t="s">
        <v>1369</v>
      </c>
      <c r="Q327" s="7">
        <v>12</v>
      </c>
      <c r="R327" s="7">
        <v>12</v>
      </c>
      <c r="S327" s="54" t="s">
        <v>1560</v>
      </c>
      <c r="T327" s="28">
        <v>14</v>
      </c>
      <c r="U327" s="3">
        <v>14</v>
      </c>
      <c r="V327" s="47" t="s">
        <v>1802</v>
      </c>
      <c r="W327" s="3">
        <v>15</v>
      </c>
      <c r="X327" s="3">
        <v>15</v>
      </c>
      <c r="Y327" s="108" t="s">
        <v>2025</v>
      </c>
      <c r="AR327" s="7">
        <f t="shared" si="46"/>
        <v>74</v>
      </c>
      <c r="AS327" s="7">
        <f t="shared" si="47"/>
        <v>74</v>
      </c>
      <c r="AT327" s="19">
        <f t="shared" si="48"/>
        <v>1</v>
      </c>
      <c r="AU327" s="19">
        <f t="shared" si="49"/>
        <v>1</v>
      </c>
      <c r="AV327" s="7" t="s">
        <v>2096</v>
      </c>
    </row>
    <row r="328" spans="1:48" ht="15.75" hidden="1" customHeight="1" x14ac:dyDescent="0.25">
      <c r="A328" s="7">
        <v>348</v>
      </c>
      <c r="B328" s="7" t="s">
        <v>568</v>
      </c>
      <c r="C328" s="7" t="s">
        <v>595</v>
      </c>
      <c r="D328" s="7" t="s">
        <v>16</v>
      </c>
      <c r="E328" s="47" t="s">
        <v>596</v>
      </c>
      <c r="F328" s="9">
        <v>1</v>
      </c>
      <c r="G328" s="7" t="s">
        <v>18</v>
      </c>
      <c r="H328" s="18">
        <v>90</v>
      </c>
      <c r="I328" s="18">
        <v>25</v>
      </c>
      <c r="J328" s="60" t="s">
        <v>1134</v>
      </c>
      <c r="M328" s="58"/>
      <c r="P328" s="59"/>
      <c r="Q328" s="7">
        <v>110</v>
      </c>
      <c r="R328" s="7">
        <v>112</v>
      </c>
      <c r="S328" s="54" t="s">
        <v>1561</v>
      </c>
      <c r="T328" s="28">
        <v>199</v>
      </c>
      <c r="U328" s="3">
        <v>186</v>
      </c>
      <c r="V328" s="47" t="s">
        <v>1803</v>
      </c>
      <c r="W328" s="3">
        <v>243</v>
      </c>
      <c r="X328" s="3">
        <v>224</v>
      </c>
      <c r="Y328" s="108" t="s">
        <v>2026</v>
      </c>
      <c r="AR328" s="7">
        <f t="shared" si="46"/>
        <v>642</v>
      </c>
      <c r="AS328" s="7">
        <f t="shared" si="47"/>
        <v>547</v>
      </c>
      <c r="AT328" s="19">
        <f t="shared" si="48"/>
        <v>1.1736745886654478</v>
      </c>
      <c r="AU328" s="86">
        <f t="shared" si="49"/>
        <v>1.1736745886654478</v>
      </c>
      <c r="AV328" s="7" t="s">
        <v>2096</v>
      </c>
    </row>
    <row r="329" spans="1:48" ht="15.75" hidden="1" customHeight="1" x14ac:dyDescent="0.25">
      <c r="A329" s="7">
        <v>349</v>
      </c>
      <c r="B329" s="7" t="s">
        <v>568</v>
      </c>
      <c r="C329" s="7" t="s">
        <v>595</v>
      </c>
      <c r="D329" s="7" t="s">
        <v>16</v>
      </c>
      <c r="E329" s="47" t="s">
        <v>597</v>
      </c>
      <c r="F329" s="9">
        <v>1</v>
      </c>
      <c r="G329" s="7" t="s">
        <v>18</v>
      </c>
      <c r="H329" s="18">
        <v>48</v>
      </c>
      <c r="I329" s="18">
        <v>99</v>
      </c>
      <c r="J329" s="60" t="s">
        <v>1135</v>
      </c>
      <c r="M329" s="58"/>
      <c r="P329" s="59"/>
      <c r="Q329" s="7">
        <v>191</v>
      </c>
      <c r="R329" s="7">
        <v>191</v>
      </c>
      <c r="S329" s="54" t="s">
        <v>1663</v>
      </c>
      <c r="T329" s="28">
        <v>182</v>
      </c>
      <c r="U329" s="3">
        <v>182</v>
      </c>
      <c r="V329" s="47" t="s">
        <v>1804</v>
      </c>
      <c r="W329" s="3">
        <v>292</v>
      </c>
      <c r="X329" s="3">
        <v>292</v>
      </c>
      <c r="Y329" s="108" t="s">
        <v>2027</v>
      </c>
      <c r="AR329" s="7">
        <f t="shared" si="46"/>
        <v>713</v>
      </c>
      <c r="AS329" s="7">
        <f t="shared" si="47"/>
        <v>764</v>
      </c>
      <c r="AT329" s="19">
        <f t="shared" si="48"/>
        <v>0.93324607329842935</v>
      </c>
      <c r="AU329" s="19">
        <f t="shared" si="49"/>
        <v>0.93324607329842935</v>
      </c>
      <c r="AV329" s="7" t="s">
        <v>2096</v>
      </c>
    </row>
    <row r="330" spans="1:48" ht="15.75" hidden="1" customHeight="1" x14ac:dyDescent="0.25">
      <c r="A330" s="7">
        <v>350</v>
      </c>
      <c r="B330" s="7" t="s">
        <v>568</v>
      </c>
      <c r="C330" s="7" t="s">
        <v>595</v>
      </c>
      <c r="D330" s="7" t="s">
        <v>16</v>
      </c>
      <c r="E330" s="47" t="s">
        <v>598</v>
      </c>
      <c r="F330" s="9">
        <v>1</v>
      </c>
      <c r="G330" s="7" t="s">
        <v>18</v>
      </c>
      <c r="H330" s="18">
        <v>36</v>
      </c>
      <c r="I330" s="18">
        <v>52</v>
      </c>
      <c r="J330" s="60" t="s">
        <v>1136</v>
      </c>
      <c r="M330" s="58"/>
      <c r="P330" s="59"/>
      <c r="Q330" s="7">
        <v>65</v>
      </c>
      <c r="R330" s="7">
        <v>65</v>
      </c>
      <c r="S330" s="48" t="s">
        <v>1664</v>
      </c>
      <c r="T330" s="28">
        <v>182</v>
      </c>
      <c r="U330" s="3">
        <v>182</v>
      </c>
      <c r="V330" s="47" t="s">
        <v>1805</v>
      </c>
      <c r="W330" s="3">
        <v>288</v>
      </c>
      <c r="X330" s="3">
        <v>288</v>
      </c>
      <c r="Y330" s="108" t="s">
        <v>2028</v>
      </c>
      <c r="AR330" s="7">
        <f t="shared" si="46"/>
        <v>571</v>
      </c>
      <c r="AS330" s="7">
        <f t="shared" si="47"/>
        <v>587</v>
      </c>
      <c r="AT330" s="19">
        <f t="shared" si="48"/>
        <v>0.97274275979557068</v>
      </c>
      <c r="AU330" s="19">
        <f t="shared" si="49"/>
        <v>0.97274275979557068</v>
      </c>
      <c r="AV330" s="7" t="s">
        <v>2096</v>
      </c>
    </row>
    <row r="331" spans="1:48" ht="15.75" hidden="1" customHeight="1" x14ac:dyDescent="0.25">
      <c r="A331" s="7">
        <v>353</v>
      </c>
      <c r="B331" s="7" t="s">
        <v>568</v>
      </c>
      <c r="C331" s="7" t="s">
        <v>595</v>
      </c>
      <c r="D331" s="7" t="s">
        <v>16</v>
      </c>
      <c r="E331" s="47" t="s">
        <v>599</v>
      </c>
      <c r="F331" s="9">
        <v>1</v>
      </c>
      <c r="G331" s="7" t="s">
        <v>18</v>
      </c>
      <c r="H331" s="7">
        <v>51</v>
      </c>
      <c r="I331" s="7">
        <v>51</v>
      </c>
      <c r="J331" s="60" t="s">
        <v>1137</v>
      </c>
      <c r="M331" s="58"/>
      <c r="P331" s="59"/>
      <c r="S331" s="48"/>
      <c r="T331" s="28">
        <v>1168</v>
      </c>
      <c r="U331" s="3">
        <v>1168</v>
      </c>
      <c r="V331" s="47" t="s">
        <v>1806</v>
      </c>
      <c r="W331" s="3">
        <v>1195</v>
      </c>
      <c r="X331" s="3">
        <v>1195</v>
      </c>
      <c r="Y331" s="108" t="s">
        <v>1806</v>
      </c>
      <c r="AR331" s="7">
        <f t="shared" si="46"/>
        <v>2414</v>
      </c>
      <c r="AS331" s="7">
        <f t="shared" si="47"/>
        <v>2414</v>
      </c>
      <c r="AT331" s="19">
        <f t="shared" si="48"/>
        <v>1</v>
      </c>
      <c r="AU331" s="19">
        <f t="shared" si="49"/>
        <v>1</v>
      </c>
      <c r="AV331" s="7" t="s">
        <v>2096</v>
      </c>
    </row>
    <row r="332" spans="1:48" ht="15.75" hidden="1" customHeight="1" x14ac:dyDescent="0.25">
      <c r="A332" s="7">
        <v>354</v>
      </c>
      <c r="B332" s="7" t="s">
        <v>568</v>
      </c>
      <c r="C332" s="7" t="s">
        <v>600</v>
      </c>
      <c r="D332" s="7" t="s">
        <v>16</v>
      </c>
      <c r="E332" s="47" t="s">
        <v>601</v>
      </c>
      <c r="F332" s="9">
        <v>1</v>
      </c>
      <c r="G332" s="7" t="s">
        <v>18</v>
      </c>
      <c r="H332" s="7">
        <v>19</v>
      </c>
      <c r="I332" s="7">
        <v>19</v>
      </c>
      <c r="J332" s="60" t="s">
        <v>1138</v>
      </c>
      <c r="K332" s="7">
        <v>28</v>
      </c>
      <c r="L332" s="7">
        <v>28</v>
      </c>
      <c r="M332" s="58" t="s">
        <v>682</v>
      </c>
      <c r="N332" s="7">
        <v>7</v>
      </c>
      <c r="O332" s="7">
        <v>7</v>
      </c>
      <c r="P332" s="59" t="s">
        <v>1370</v>
      </c>
      <c r="Q332" s="7">
        <v>13</v>
      </c>
      <c r="R332" s="7">
        <v>13</v>
      </c>
      <c r="S332" s="54" t="s">
        <v>1562</v>
      </c>
      <c r="T332" s="28">
        <v>15</v>
      </c>
      <c r="U332" s="3">
        <v>15</v>
      </c>
      <c r="V332" s="47" t="s">
        <v>1807</v>
      </c>
      <c r="W332" s="3">
        <v>21</v>
      </c>
      <c r="X332" s="3">
        <v>21</v>
      </c>
      <c r="Y332" s="108" t="s">
        <v>2029</v>
      </c>
      <c r="AR332" s="7">
        <f t="shared" si="46"/>
        <v>103</v>
      </c>
      <c r="AS332" s="7">
        <f t="shared" si="47"/>
        <v>103</v>
      </c>
      <c r="AT332" s="19">
        <f t="shared" si="48"/>
        <v>1</v>
      </c>
      <c r="AU332" s="19">
        <f t="shared" si="49"/>
        <v>1</v>
      </c>
      <c r="AV332" s="7" t="s">
        <v>2096</v>
      </c>
    </row>
    <row r="333" spans="1:48" ht="30" hidden="1" customHeight="1" x14ac:dyDescent="0.25">
      <c r="A333" s="7">
        <v>355</v>
      </c>
      <c r="B333" s="7" t="s">
        <v>568</v>
      </c>
      <c r="C333" s="7" t="s">
        <v>600</v>
      </c>
      <c r="D333" s="7" t="s">
        <v>16</v>
      </c>
      <c r="E333" s="47" t="s">
        <v>1179</v>
      </c>
      <c r="F333" s="9">
        <v>1</v>
      </c>
      <c r="G333" s="7" t="s">
        <v>18</v>
      </c>
      <c r="H333" s="7">
        <v>0</v>
      </c>
      <c r="I333" s="7">
        <v>0</v>
      </c>
      <c r="J333" s="60"/>
      <c r="K333" s="7">
        <v>14</v>
      </c>
      <c r="L333" s="7">
        <v>14</v>
      </c>
      <c r="M333" s="58" t="s">
        <v>1167</v>
      </c>
      <c r="N333" s="7">
        <v>8</v>
      </c>
      <c r="O333" s="7">
        <v>8</v>
      </c>
      <c r="P333" s="59" t="s">
        <v>1371</v>
      </c>
      <c r="Q333" s="7">
        <v>8</v>
      </c>
      <c r="R333" s="7">
        <v>8</v>
      </c>
      <c r="S333" s="54" t="s">
        <v>1563</v>
      </c>
      <c r="T333" s="28">
        <v>7</v>
      </c>
      <c r="U333" s="3">
        <v>7</v>
      </c>
      <c r="V333" s="47" t="s">
        <v>1808</v>
      </c>
      <c r="W333" s="3">
        <v>3</v>
      </c>
      <c r="X333" s="3">
        <v>3</v>
      </c>
      <c r="Y333" s="108" t="s">
        <v>2030</v>
      </c>
      <c r="AR333" s="7">
        <f t="shared" ref="AR333:AR364" si="50">H333+K333+N333+Q333+T333+W333</f>
        <v>40</v>
      </c>
      <c r="AS333" s="7">
        <f t="shared" si="47"/>
        <v>40</v>
      </c>
      <c r="AT333" s="19">
        <f t="shared" si="48"/>
        <v>1</v>
      </c>
      <c r="AU333" s="19">
        <f t="shared" si="49"/>
        <v>1</v>
      </c>
      <c r="AV333" s="7" t="s">
        <v>2096</v>
      </c>
    </row>
    <row r="334" spans="1:48" ht="15.75" hidden="1" customHeight="1" x14ac:dyDescent="0.25">
      <c r="A334" s="7">
        <v>356</v>
      </c>
      <c r="B334" s="7" t="s">
        <v>568</v>
      </c>
      <c r="C334" s="7" t="s">
        <v>600</v>
      </c>
      <c r="D334" s="7" t="s">
        <v>16</v>
      </c>
      <c r="E334" s="47" t="s">
        <v>602</v>
      </c>
      <c r="F334" s="9">
        <v>1</v>
      </c>
      <c r="G334" s="7" t="s">
        <v>18</v>
      </c>
      <c r="H334" s="11">
        <v>0</v>
      </c>
      <c r="I334" s="11">
        <v>0</v>
      </c>
      <c r="J334" s="57" t="s">
        <v>26</v>
      </c>
      <c r="K334" s="7">
        <v>4</v>
      </c>
      <c r="L334" s="7">
        <v>4</v>
      </c>
      <c r="M334" s="58" t="s">
        <v>688</v>
      </c>
      <c r="N334" s="11">
        <v>0</v>
      </c>
      <c r="O334" s="11">
        <v>0</v>
      </c>
      <c r="P334" s="57" t="s">
        <v>26</v>
      </c>
      <c r="Q334" s="7">
        <v>5</v>
      </c>
      <c r="R334" s="7">
        <v>5</v>
      </c>
      <c r="S334" s="130" t="s">
        <v>1564</v>
      </c>
      <c r="T334" s="39">
        <v>0</v>
      </c>
      <c r="U334" s="37">
        <v>0</v>
      </c>
      <c r="V334" s="57" t="s">
        <v>26</v>
      </c>
      <c r="W334" s="3">
        <v>2</v>
      </c>
      <c r="X334" s="3">
        <v>2</v>
      </c>
      <c r="Y334" s="108" t="s">
        <v>2031</v>
      </c>
      <c r="AR334" s="7">
        <f t="shared" si="50"/>
        <v>11</v>
      </c>
      <c r="AS334" s="7">
        <f t="shared" ref="AS334:AS365" si="51">I334+L334+O334+R334+U334+X334</f>
        <v>11</v>
      </c>
      <c r="AT334" s="19">
        <f t="shared" si="48"/>
        <v>1</v>
      </c>
      <c r="AU334" s="19">
        <f t="shared" si="49"/>
        <v>1</v>
      </c>
      <c r="AV334" s="7" t="s">
        <v>2096</v>
      </c>
    </row>
    <row r="335" spans="1:48" ht="15.75" hidden="1" customHeight="1" x14ac:dyDescent="0.25">
      <c r="A335" s="7">
        <v>357</v>
      </c>
      <c r="B335" s="7" t="s">
        <v>568</v>
      </c>
      <c r="C335" s="7" t="s">
        <v>600</v>
      </c>
      <c r="D335" s="7" t="s">
        <v>16</v>
      </c>
      <c r="E335" s="47" t="s">
        <v>603</v>
      </c>
      <c r="F335" s="7">
        <v>3</v>
      </c>
      <c r="G335" s="7" t="s">
        <v>604</v>
      </c>
      <c r="H335" s="11">
        <v>0</v>
      </c>
      <c r="I335" s="11">
        <v>0</v>
      </c>
      <c r="J335" s="57" t="s">
        <v>26</v>
      </c>
      <c r="K335" s="11">
        <v>0</v>
      </c>
      <c r="L335" s="11">
        <v>0</v>
      </c>
      <c r="M335" s="57" t="s">
        <v>26</v>
      </c>
      <c r="N335" s="11">
        <v>0</v>
      </c>
      <c r="O335" s="11">
        <v>0</v>
      </c>
      <c r="P335" s="57" t="s">
        <v>26</v>
      </c>
      <c r="Q335" s="7">
        <v>0</v>
      </c>
      <c r="R335" s="7">
        <v>0</v>
      </c>
      <c r="S335" s="48"/>
      <c r="T335" s="39">
        <v>0</v>
      </c>
      <c r="U335" s="37">
        <v>0</v>
      </c>
      <c r="V335" s="57" t="s">
        <v>26</v>
      </c>
      <c r="W335" s="3">
        <v>3</v>
      </c>
      <c r="X335" s="3">
        <v>1</v>
      </c>
      <c r="Y335" s="108" t="s">
        <v>2032</v>
      </c>
      <c r="AR335" s="7">
        <f t="shared" si="50"/>
        <v>3</v>
      </c>
      <c r="AS335" s="7">
        <f t="shared" si="51"/>
        <v>1</v>
      </c>
      <c r="AT335" s="19">
        <f>+AR335/AS335</f>
        <v>3</v>
      </c>
      <c r="AU335" s="19">
        <f>+AR335/F335</f>
        <v>1</v>
      </c>
      <c r="AV335" s="7" t="s">
        <v>2096</v>
      </c>
    </row>
    <row r="336" spans="1:48" ht="15.75" hidden="1" customHeight="1" x14ac:dyDescent="0.25">
      <c r="A336" s="7">
        <v>358</v>
      </c>
      <c r="B336" s="7" t="s">
        <v>568</v>
      </c>
      <c r="C336" s="7" t="s">
        <v>600</v>
      </c>
      <c r="D336" s="7" t="s">
        <v>16</v>
      </c>
      <c r="E336" s="47" t="s">
        <v>605</v>
      </c>
      <c r="F336" s="9">
        <v>1</v>
      </c>
      <c r="G336" s="7" t="s">
        <v>18</v>
      </c>
      <c r="H336" s="11">
        <v>0</v>
      </c>
      <c r="I336" s="11">
        <v>0</v>
      </c>
      <c r="J336" s="57" t="s">
        <v>26</v>
      </c>
      <c r="K336" s="11">
        <v>0</v>
      </c>
      <c r="L336" s="11">
        <v>0</v>
      </c>
      <c r="M336" s="57" t="s">
        <v>26</v>
      </c>
      <c r="P336" s="59"/>
      <c r="Q336" s="7">
        <v>0</v>
      </c>
      <c r="R336" s="7">
        <v>0</v>
      </c>
      <c r="S336" s="48"/>
      <c r="T336" s="39">
        <v>0</v>
      </c>
      <c r="U336" s="37">
        <v>0</v>
      </c>
      <c r="V336" s="57" t="s">
        <v>26</v>
      </c>
      <c r="W336" s="3">
        <v>1</v>
      </c>
      <c r="X336" s="3">
        <v>1</v>
      </c>
      <c r="Y336" s="108" t="s">
        <v>2033</v>
      </c>
      <c r="AR336" s="7">
        <f t="shared" si="50"/>
        <v>1</v>
      </c>
      <c r="AS336" s="7">
        <f t="shared" si="51"/>
        <v>1</v>
      </c>
      <c r="AT336" s="19">
        <f>AR336/AS336</f>
        <v>1</v>
      </c>
      <c r="AU336" s="19">
        <f>+AT336/F336</f>
        <v>1</v>
      </c>
      <c r="AV336" s="7" t="s">
        <v>2096</v>
      </c>
    </row>
    <row r="337" spans="1:48" ht="15.75" hidden="1" customHeight="1" x14ac:dyDescent="0.25">
      <c r="A337" s="7">
        <v>359</v>
      </c>
      <c r="B337" s="7" t="s">
        <v>568</v>
      </c>
      <c r="C337" s="7" t="s">
        <v>606</v>
      </c>
      <c r="D337" s="7" t="s">
        <v>16</v>
      </c>
      <c r="E337" s="47" t="s">
        <v>607</v>
      </c>
      <c r="F337" s="18">
        <v>10</v>
      </c>
      <c r="G337" s="7" t="s">
        <v>608</v>
      </c>
      <c r="H337" s="11">
        <v>0</v>
      </c>
      <c r="I337" s="11">
        <v>0</v>
      </c>
      <c r="J337" s="57" t="s">
        <v>26</v>
      </c>
      <c r="K337" s="11">
        <v>0</v>
      </c>
      <c r="L337" s="11">
        <v>0</v>
      </c>
      <c r="M337" s="57" t="s">
        <v>26</v>
      </c>
      <c r="N337" s="7">
        <v>1</v>
      </c>
      <c r="O337" s="11">
        <v>1</v>
      </c>
      <c r="P337" s="59" t="s">
        <v>1372</v>
      </c>
      <c r="Q337" s="37">
        <v>0</v>
      </c>
      <c r="R337" s="37">
        <v>0</v>
      </c>
      <c r="S337" s="57" t="s">
        <v>26</v>
      </c>
      <c r="T337" s="39">
        <v>0</v>
      </c>
      <c r="U337" s="37">
        <v>0</v>
      </c>
      <c r="V337" s="57" t="s">
        <v>26</v>
      </c>
      <c r="W337" s="3">
        <v>5</v>
      </c>
      <c r="X337" s="3">
        <v>5</v>
      </c>
      <c r="Y337" s="108" t="s">
        <v>2034</v>
      </c>
      <c r="AR337" s="7">
        <f t="shared" si="50"/>
        <v>6</v>
      </c>
      <c r="AS337" s="7">
        <f t="shared" si="51"/>
        <v>6</v>
      </c>
      <c r="AT337" s="19">
        <f>+AR337/AS337</f>
        <v>1</v>
      </c>
      <c r="AU337" s="19">
        <f>+AR337/F337</f>
        <v>0.6</v>
      </c>
      <c r="AV337" s="7" t="s">
        <v>2096</v>
      </c>
    </row>
    <row r="338" spans="1:48" ht="15.75" hidden="1" customHeight="1" x14ac:dyDescent="0.25">
      <c r="A338" s="7">
        <v>360</v>
      </c>
      <c r="B338" s="7" t="s">
        <v>568</v>
      </c>
      <c r="C338" s="7" t="s">
        <v>606</v>
      </c>
      <c r="D338" s="7" t="s">
        <v>16</v>
      </c>
      <c r="E338" s="47" t="s">
        <v>609</v>
      </c>
      <c r="F338" s="9">
        <v>1</v>
      </c>
      <c r="G338" s="7" t="s">
        <v>18</v>
      </c>
      <c r="H338" s="7">
        <v>0</v>
      </c>
      <c r="I338" s="7">
        <v>0</v>
      </c>
      <c r="J338" s="60"/>
      <c r="K338" s="7">
        <v>11</v>
      </c>
      <c r="L338" s="7">
        <v>11</v>
      </c>
      <c r="M338" s="58" t="s">
        <v>687</v>
      </c>
      <c r="N338" s="7">
        <v>34</v>
      </c>
      <c r="O338" s="7">
        <v>34</v>
      </c>
      <c r="P338" s="59" t="s">
        <v>1373</v>
      </c>
      <c r="Q338" s="18">
        <v>0</v>
      </c>
      <c r="R338" s="18">
        <v>0</v>
      </c>
      <c r="S338" s="49" t="s">
        <v>1565</v>
      </c>
      <c r="T338" s="28">
        <v>27</v>
      </c>
      <c r="U338" s="3">
        <v>27</v>
      </c>
      <c r="V338" s="108" t="s">
        <v>1809</v>
      </c>
      <c r="W338" s="3">
        <v>17</v>
      </c>
      <c r="X338" s="3">
        <v>17</v>
      </c>
      <c r="Y338" s="108" t="s">
        <v>2035</v>
      </c>
      <c r="AR338" s="7">
        <f t="shared" si="50"/>
        <v>89</v>
      </c>
      <c r="AS338" s="7">
        <f t="shared" si="51"/>
        <v>89</v>
      </c>
      <c r="AT338" s="19">
        <f>AR338/AS338</f>
        <v>1</v>
      </c>
      <c r="AU338" s="19">
        <f>+AT338/F338</f>
        <v>1</v>
      </c>
      <c r="AV338" s="7" t="s">
        <v>2096</v>
      </c>
    </row>
    <row r="339" spans="1:48" ht="15.75" hidden="1" customHeight="1" x14ac:dyDescent="0.25">
      <c r="A339" s="7">
        <v>361</v>
      </c>
      <c r="B339" s="7" t="s">
        <v>568</v>
      </c>
      <c r="C339" s="7" t="s">
        <v>606</v>
      </c>
      <c r="D339" s="7" t="s">
        <v>16</v>
      </c>
      <c r="E339" s="47" t="s">
        <v>610</v>
      </c>
      <c r="F339" s="7">
        <v>10</v>
      </c>
      <c r="G339" s="7" t="s">
        <v>611</v>
      </c>
      <c r="H339" s="11">
        <v>0</v>
      </c>
      <c r="I339" s="11">
        <v>0</v>
      </c>
      <c r="J339" s="57" t="s">
        <v>26</v>
      </c>
      <c r="K339" s="11">
        <v>0</v>
      </c>
      <c r="L339" s="11">
        <v>0</v>
      </c>
      <c r="M339" s="57" t="s">
        <v>26</v>
      </c>
      <c r="N339" s="11">
        <v>0</v>
      </c>
      <c r="O339" s="11">
        <v>0</v>
      </c>
      <c r="P339" s="57" t="s">
        <v>26</v>
      </c>
      <c r="Q339" s="7">
        <v>0</v>
      </c>
      <c r="R339" s="7">
        <v>0</v>
      </c>
      <c r="S339" s="48"/>
      <c r="T339" s="39">
        <v>0</v>
      </c>
      <c r="U339" s="37">
        <v>0</v>
      </c>
      <c r="V339" s="57" t="s">
        <v>26</v>
      </c>
      <c r="W339" s="3">
        <v>15</v>
      </c>
      <c r="X339" s="3">
        <v>15</v>
      </c>
      <c r="Y339" s="108" t="s">
        <v>2036</v>
      </c>
      <c r="AR339" s="7">
        <f t="shared" si="50"/>
        <v>15</v>
      </c>
      <c r="AS339" s="7">
        <f t="shared" si="51"/>
        <v>15</v>
      </c>
      <c r="AT339" s="19">
        <f>+AR339/AS339</f>
        <v>1</v>
      </c>
      <c r="AU339" s="19">
        <f>+AR339/F339</f>
        <v>1.5</v>
      </c>
      <c r="AV339" s="7" t="s">
        <v>2096</v>
      </c>
    </row>
    <row r="340" spans="1:48" ht="15.75" hidden="1" customHeight="1" x14ac:dyDescent="0.25">
      <c r="A340" s="7">
        <v>362</v>
      </c>
      <c r="B340" s="7" t="s">
        <v>568</v>
      </c>
      <c r="C340" s="7" t="s">
        <v>606</v>
      </c>
      <c r="D340" s="7" t="s">
        <v>16</v>
      </c>
      <c r="E340" s="47" t="s">
        <v>612</v>
      </c>
      <c r="F340" s="9">
        <v>1</v>
      </c>
      <c r="G340" s="7" t="s">
        <v>18</v>
      </c>
      <c r="H340" s="7">
        <v>6</v>
      </c>
      <c r="I340" s="7">
        <v>6</v>
      </c>
      <c r="J340" s="60" t="s">
        <v>1139</v>
      </c>
      <c r="K340" s="7">
        <v>3</v>
      </c>
      <c r="L340" s="7">
        <v>3</v>
      </c>
      <c r="M340" s="58" t="s">
        <v>1168</v>
      </c>
      <c r="N340" s="7">
        <v>7</v>
      </c>
      <c r="O340" s="7">
        <v>7</v>
      </c>
      <c r="P340" s="59"/>
      <c r="Q340" s="7">
        <v>1</v>
      </c>
      <c r="R340" s="7">
        <v>1</v>
      </c>
      <c r="S340" s="54" t="s">
        <v>1566</v>
      </c>
      <c r="T340" s="28">
        <v>4</v>
      </c>
      <c r="U340" s="3">
        <v>4</v>
      </c>
      <c r="V340" s="108" t="s">
        <v>1810</v>
      </c>
      <c r="W340" s="3">
        <v>0</v>
      </c>
      <c r="X340" s="3">
        <v>0</v>
      </c>
      <c r="AR340" s="7">
        <f t="shared" si="50"/>
        <v>21</v>
      </c>
      <c r="AS340" s="7">
        <f t="shared" si="51"/>
        <v>21</v>
      </c>
      <c r="AT340" s="19">
        <f>AR340/AS340</f>
        <v>1</v>
      </c>
      <c r="AU340" s="19">
        <f>+AT340/F340</f>
        <v>1</v>
      </c>
      <c r="AV340" s="7" t="s">
        <v>2096</v>
      </c>
    </row>
    <row r="341" spans="1:48" ht="15.75" hidden="1" customHeight="1" x14ac:dyDescent="0.25">
      <c r="A341" s="7">
        <v>363</v>
      </c>
      <c r="B341" s="7" t="s">
        <v>568</v>
      </c>
      <c r="C341" s="7" t="s">
        <v>606</v>
      </c>
      <c r="D341" s="7" t="s">
        <v>16</v>
      </c>
      <c r="E341" s="47" t="s">
        <v>613</v>
      </c>
      <c r="F341" s="7">
        <v>12</v>
      </c>
      <c r="G341" s="7" t="s">
        <v>614</v>
      </c>
      <c r="H341" s="7">
        <v>3</v>
      </c>
      <c r="I341" s="11">
        <v>1</v>
      </c>
      <c r="J341" s="60" t="s">
        <v>1140</v>
      </c>
      <c r="K341" s="7">
        <v>3</v>
      </c>
      <c r="L341" s="11">
        <v>1</v>
      </c>
      <c r="M341" s="58" t="s">
        <v>683</v>
      </c>
      <c r="N341" s="7">
        <v>1</v>
      </c>
      <c r="O341" s="11">
        <v>1</v>
      </c>
      <c r="P341" s="59" t="s">
        <v>1374</v>
      </c>
      <c r="Q341" s="7">
        <v>2</v>
      </c>
      <c r="R341" s="7">
        <v>1</v>
      </c>
      <c r="S341" s="54" t="s">
        <v>1567</v>
      </c>
      <c r="T341" s="28">
        <v>1</v>
      </c>
      <c r="U341" s="3">
        <v>1</v>
      </c>
      <c r="V341" s="108" t="s">
        <v>1811</v>
      </c>
      <c r="W341" s="3">
        <v>1</v>
      </c>
      <c r="X341" s="3">
        <v>1</v>
      </c>
      <c r="Y341" s="108" t="s">
        <v>2037</v>
      </c>
      <c r="AR341" s="7">
        <f t="shared" si="50"/>
        <v>11</v>
      </c>
      <c r="AS341" s="7">
        <f t="shared" si="51"/>
        <v>6</v>
      </c>
      <c r="AT341" s="19">
        <f>+AR341/AS341</f>
        <v>1.8333333333333333</v>
      </c>
      <c r="AU341" s="19">
        <f>+AR341/F341</f>
        <v>0.91666666666666663</v>
      </c>
      <c r="AV341" s="7" t="s">
        <v>2096</v>
      </c>
    </row>
    <row r="342" spans="1:48" ht="15.75" hidden="1" customHeight="1" x14ac:dyDescent="0.25">
      <c r="A342" s="7">
        <v>364</v>
      </c>
      <c r="B342" s="7" t="s">
        <v>568</v>
      </c>
      <c r="C342" s="7" t="s">
        <v>606</v>
      </c>
      <c r="D342" s="7" t="s">
        <v>16</v>
      </c>
      <c r="E342" s="47" t="s">
        <v>615</v>
      </c>
      <c r="F342" s="9">
        <v>1</v>
      </c>
      <c r="G342" s="7" t="s">
        <v>18</v>
      </c>
      <c r="H342" s="11">
        <v>0</v>
      </c>
      <c r="I342" s="11">
        <v>0</v>
      </c>
      <c r="J342" s="57" t="s">
        <v>26</v>
      </c>
      <c r="K342" s="7">
        <v>0</v>
      </c>
      <c r="L342" s="7">
        <v>0</v>
      </c>
      <c r="M342" s="58"/>
      <c r="N342" s="11">
        <v>0</v>
      </c>
      <c r="O342" s="11">
        <v>0</v>
      </c>
      <c r="P342" s="57" t="s">
        <v>26</v>
      </c>
      <c r="Q342" s="7">
        <v>0</v>
      </c>
      <c r="R342" s="7">
        <v>0</v>
      </c>
      <c r="S342" s="48"/>
      <c r="T342" s="39">
        <v>0</v>
      </c>
      <c r="U342" s="37">
        <v>0</v>
      </c>
      <c r="V342" s="57" t="s">
        <v>26</v>
      </c>
      <c r="W342" s="3">
        <v>3</v>
      </c>
      <c r="X342" s="3">
        <v>3</v>
      </c>
      <c r="Y342" s="108" t="s">
        <v>2038</v>
      </c>
      <c r="AR342" s="7">
        <f t="shared" si="50"/>
        <v>3</v>
      </c>
      <c r="AS342" s="7">
        <f t="shared" si="51"/>
        <v>3</v>
      </c>
      <c r="AT342" s="19">
        <f>AR342/AS342</f>
        <v>1</v>
      </c>
      <c r="AU342" s="19">
        <f>+AT342/F342</f>
        <v>1</v>
      </c>
      <c r="AV342" s="7" t="s">
        <v>2096</v>
      </c>
    </row>
    <row r="343" spans="1:48" ht="15.75" hidden="1" customHeight="1" x14ac:dyDescent="0.25">
      <c r="A343" s="7">
        <v>365</v>
      </c>
      <c r="B343" s="7" t="s">
        <v>568</v>
      </c>
      <c r="C343" s="7" t="s">
        <v>616</v>
      </c>
      <c r="D343" s="7" t="s">
        <v>16</v>
      </c>
      <c r="E343" s="47" t="s">
        <v>617</v>
      </c>
      <c r="F343" s="9">
        <v>1</v>
      </c>
      <c r="G343" s="7" t="s">
        <v>18</v>
      </c>
      <c r="H343" s="18">
        <v>86</v>
      </c>
      <c r="I343" s="7">
        <v>298</v>
      </c>
      <c r="J343" s="60" t="s">
        <v>1141</v>
      </c>
      <c r="K343" s="7">
        <v>81</v>
      </c>
      <c r="L343" s="7">
        <v>260</v>
      </c>
      <c r="M343" s="58" t="s">
        <v>1169</v>
      </c>
      <c r="N343" s="7">
        <v>55</v>
      </c>
      <c r="O343" s="7">
        <v>167</v>
      </c>
      <c r="P343" s="59" t="s">
        <v>1375</v>
      </c>
      <c r="Q343" s="7">
        <v>94</v>
      </c>
      <c r="R343" s="7">
        <v>211</v>
      </c>
      <c r="S343" s="49" t="s">
        <v>1568</v>
      </c>
      <c r="T343" s="28">
        <v>87</v>
      </c>
      <c r="U343" s="3">
        <v>129</v>
      </c>
      <c r="V343" s="108" t="s">
        <v>1812</v>
      </c>
      <c r="W343" s="3">
        <v>122</v>
      </c>
      <c r="X343" s="3">
        <v>147</v>
      </c>
      <c r="Y343" s="108" t="s">
        <v>2039</v>
      </c>
      <c r="AR343" s="7">
        <f t="shared" si="50"/>
        <v>525</v>
      </c>
      <c r="AS343" s="7">
        <f t="shared" si="51"/>
        <v>1212</v>
      </c>
      <c r="AT343" s="19">
        <f>AR343/AS343</f>
        <v>0.43316831683168316</v>
      </c>
      <c r="AU343" s="19">
        <f>+AT343/F343</f>
        <v>0.43316831683168316</v>
      </c>
      <c r="AV343" s="7" t="s">
        <v>2098</v>
      </c>
    </row>
    <row r="344" spans="1:48" ht="15.75" hidden="1" customHeight="1" x14ac:dyDescent="0.25">
      <c r="A344" s="7">
        <v>366</v>
      </c>
      <c r="B344" s="7" t="s">
        <v>568</v>
      </c>
      <c r="C344" s="7" t="s">
        <v>616</v>
      </c>
      <c r="D344" s="7" t="s">
        <v>16</v>
      </c>
      <c r="E344" s="47" t="s">
        <v>618</v>
      </c>
      <c r="F344" s="7">
        <v>200</v>
      </c>
      <c r="G344" s="7" t="s">
        <v>619</v>
      </c>
      <c r="H344" s="7">
        <v>5</v>
      </c>
      <c r="I344" s="11">
        <v>18</v>
      </c>
      <c r="J344" s="60" t="s">
        <v>1142</v>
      </c>
      <c r="K344" s="7">
        <v>6</v>
      </c>
      <c r="L344" s="11">
        <v>16</v>
      </c>
      <c r="M344" s="58" t="s">
        <v>676</v>
      </c>
      <c r="N344" s="7">
        <v>21</v>
      </c>
      <c r="O344" s="11">
        <v>16</v>
      </c>
      <c r="P344" s="59" t="s">
        <v>1376</v>
      </c>
      <c r="Q344" s="7">
        <v>35</v>
      </c>
      <c r="R344" s="11">
        <v>16</v>
      </c>
      <c r="S344" s="49" t="s">
        <v>1376</v>
      </c>
      <c r="T344" s="28">
        <v>22</v>
      </c>
      <c r="U344" s="3">
        <v>16</v>
      </c>
      <c r="V344" s="108" t="s">
        <v>1813</v>
      </c>
      <c r="W344" s="3">
        <v>272</v>
      </c>
      <c r="X344" s="3">
        <v>16</v>
      </c>
      <c r="Y344" s="108" t="s">
        <v>2040</v>
      </c>
      <c r="AR344" s="7">
        <f t="shared" si="50"/>
        <v>361</v>
      </c>
      <c r="AS344" s="7">
        <f t="shared" si="51"/>
        <v>98</v>
      </c>
      <c r="AT344" s="19">
        <f t="shared" ref="AT344:AT349" si="52">+AR344/AS344</f>
        <v>3.6836734693877551</v>
      </c>
      <c r="AU344" s="19">
        <f t="shared" ref="AU344:AU349" si="53">+AR344/F344</f>
        <v>1.8049999999999999</v>
      </c>
      <c r="AV344" s="7" t="s">
        <v>2096</v>
      </c>
    </row>
    <row r="345" spans="1:48" ht="15.75" hidden="1" customHeight="1" x14ac:dyDescent="0.25">
      <c r="A345" s="7">
        <v>367</v>
      </c>
      <c r="B345" s="7" t="s">
        <v>568</v>
      </c>
      <c r="C345" s="7" t="s">
        <v>616</v>
      </c>
      <c r="D345" s="7" t="s">
        <v>16</v>
      </c>
      <c r="E345" s="47" t="s">
        <v>620</v>
      </c>
      <c r="F345" s="21">
        <v>25000</v>
      </c>
      <c r="G345" s="7" t="s">
        <v>621</v>
      </c>
      <c r="H345" s="18">
        <v>498</v>
      </c>
      <c r="I345" s="11">
        <v>2083</v>
      </c>
      <c r="J345" s="60" t="s">
        <v>1143</v>
      </c>
      <c r="K345" s="7">
        <v>581</v>
      </c>
      <c r="L345" s="11">
        <v>2083</v>
      </c>
      <c r="M345" s="58" t="s">
        <v>675</v>
      </c>
      <c r="N345" s="7">
        <v>688</v>
      </c>
      <c r="O345" s="11">
        <v>2083</v>
      </c>
      <c r="P345" s="59" t="s">
        <v>1377</v>
      </c>
      <c r="Q345" s="7">
        <v>159</v>
      </c>
      <c r="R345" s="11">
        <v>2083</v>
      </c>
      <c r="S345" s="54" t="s">
        <v>1377</v>
      </c>
      <c r="T345" s="28">
        <v>456</v>
      </c>
      <c r="U345" s="3">
        <v>2087</v>
      </c>
      <c r="V345" s="108" t="s">
        <v>1814</v>
      </c>
      <c r="W345" s="147">
        <v>19389.580000000002</v>
      </c>
      <c r="X345" s="82">
        <v>11300</v>
      </c>
      <c r="Y345" s="108" t="s">
        <v>2041</v>
      </c>
      <c r="AR345" s="7">
        <f t="shared" si="50"/>
        <v>21771.58</v>
      </c>
      <c r="AS345" s="7">
        <f t="shared" si="51"/>
        <v>21719</v>
      </c>
      <c r="AT345" s="19">
        <f t="shared" si="52"/>
        <v>1.0024209217735625</v>
      </c>
      <c r="AU345" s="19">
        <f t="shared" si="53"/>
        <v>0.87086320000000006</v>
      </c>
      <c r="AV345" s="7" t="s">
        <v>2096</v>
      </c>
    </row>
    <row r="346" spans="1:48" ht="15.75" hidden="1" customHeight="1" x14ac:dyDescent="0.25">
      <c r="A346" s="7">
        <v>368</v>
      </c>
      <c r="B346" s="7" t="s">
        <v>568</v>
      </c>
      <c r="C346" s="7" t="s">
        <v>616</v>
      </c>
      <c r="D346" s="7" t="s">
        <v>16</v>
      </c>
      <c r="E346" s="47" t="s">
        <v>622</v>
      </c>
      <c r="F346" s="18">
        <v>150</v>
      </c>
      <c r="G346" s="7" t="s">
        <v>518</v>
      </c>
      <c r="H346" s="7">
        <v>17</v>
      </c>
      <c r="I346" s="11">
        <v>8</v>
      </c>
      <c r="J346" s="60" t="s">
        <v>1144</v>
      </c>
      <c r="K346" s="7">
        <v>31</v>
      </c>
      <c r="L346" s="11">
        <v>8</v>
      </c>
      <c r="M346" s="58" t="s">
        <v>681</v>
      </c>
      <c r="N346" s="7">
        <v>52</v>
      </c>
      <c r="O346" s="11">
        <v>8</v>
      </c>
      <c r="P346" s="59" t="s">
        <v>1378</v>
      </c>
      <c r="Q346" s="7">
        <v>20</v>
      </c>
      <c r="R346" s="11">
        <v>45</v>
      </c>
      <c r="S346" s="54" t="s">
        <v>1378</v>
      </c>
      <c r="T346" s="28">
        <v>5</v>
      </c>
      <c r="U346" s="3">
        <v>28</v>
      </c>
      <c r="V346" s="108" t="s">
        <v>1815</v>
      </c>
      <c r="W346" s="3">
        <v>12</v>
      </c>
      <c r="X346" s="3">
        <v>40</v>
      </c>
      <c r="Y346" s="108" t="s">
        <v>2042</v>
      </c>
      <c r="AR346" s="7">
        <f t="shared" si="50"/>
        <v>137</v>
      </c>
      <c r="AS346" s="7">
        <f t="shared" si="51"/>
        <v>137</v>
      </c>
      <c r="AT346" s="19">
        <f t="shared" si="52"/>
        <v>1</v>
      </c>
      <c r="AU346" s="86">
        <f t="shared" si="53"/>
        <v>0.91333333333333333</v>
      </c>
      <c r="AV346" s="7" t="s">
        <v>2096</v>
      </c>
    </row>
    <row r="347" spans="1:48" ht="15.75" hidden="1" customHeight="1" x14ac:dyDescent="0.25">
      <c r="A347" s="7">
        <v>369</v>
      </c>
      <c r="B347" s="7" t="s">
        <v>568</v>
      </c>
      <c r="C347" s="7" t="s">
        <v>616</v>
      </c>
      <c r="D347" s="7" t="s">
        <v>16</v>
      </c>
      <c r="E347" s="47" t="s">
        <v>623</v>
      </c>
      <c r="F347" s="7">
        <v>1000</v>
      </c>
      <c r="G347" s="7" t="s">
        <v>624</v>
      </c>
      <c r="H347" s="7">
        <v>83</v>
      </c>
      <c r="I347" s="11">
        <v>80</v>
      </c>
      <c r="J347" s="60" t="s">
        <v>1145</v>
      </c>
      <c r="K347" s="7">
        <v>44</v>
      </c>
      <c r="L347" s="11">
        <v>85</v>
      </c>
      <c r="M347" s="58" t="s">
        <v>672</v>
      </c>
      <c r="N347" s="7">
        <v>46</v>
      </c>
      <c r="O347" s="11">
        <v>80</v>
      </c>
      <c r="P347" s="59" t="s">
        <v>1379</v>
      </c>
      <c r="Q347" s="7">
        <v>16</v>
      </c>
      <c r="R347" s="11">
        <v>80</v>
      </c>
      <c r="S347" s="54" t="s">
        <v>1379</v>
      </c>
      <c r="T347" s="28">
        <v>126</v>
      </c>
      <c r="U347" s="3">
        <v>80</v>
      </c>
      <c r="V347" s="108" t="s">
        <v>1816</v>
      </c>
      <c r="W347" s="3">
        <v>290</v>
      </c>
      <c r="X347" s="3">
        <v>85</v>
      </c>
      <c r="Y347" s="108" t="s">
        <v>2043</v>
      </c>
      <c r="AR347" s="7">
        <f t="shared" si="50"/>
        <v>605</v>
      </c>
      <c r="AS347" s="7">
        <f t="shared" si="51"/>
        <v>490</v>
      </c>
      <c r="AT347" s="19">
        <f t="shared" si="52"/>
        <v>1.2346938775510203</v>
      </c>
      <c r="AU347" s="19">
        <f t="shared" si="53"/>
        <v>0.60499999999999998</v>
      </c>
      <c r="AV347" s="7" t="s">
        <v>2096</v>
      </c>
    </row>
    <row r="348" spans="1:48" ht="15.75" hidden="1" customHeight="1" x14ac:dyDescent="0.25">
      <c r="A348" s="7">
        <v>370</v>
      </c>
      <c r="B348" s="7" t="s">
        <v>568</v>
      </c>
      <c r="C348" s="7" t="s">
        <v>616</v>
      </c>
      <c r="D348" s="7" t="s">
        <v>16</v>
      </c>
      <c r="E348" s="47" t="s">
        <v>625</v>
      </c>
      <c r="F348" s="7">
        <v>157</v>
      </c>
      <c r="G348" s="7" t="s">
        <v>626</v>
      </c>
      <c r="H348" s="7">
        <v>10</v>
      </c>
      <c r="I348" s="11">
        <v>13</v>
      </c>
      <c r="J348" s="60" t="s">
        <v>1146</v>
      </c>
      <c r="K348" s="7">
        <v>3</v>
      </c>
      <c r="L348" s="11">
        <v>13</v>
      </c>
      <c r="M348" s="58" t="s">
        <v>685</v>
      </c>
      <c r="N348" s="7">
        <v>3</v>
      </c>
      <c r="O348" s="11">
        <v>13</v>
      </c>
      <c r="P348" s="59" t="s">
        <v>1380</v>
      </c>
      <c r="Q348" s="7">
        <v>0</v>
      </c>
      <c r="R348" s="11">
        <v>13</v>
      </c>
      <c r="S348" s="48"/>
      <c r="T348" s="28">
        <v>0</v>
      </c>
      <c r="U348" s="3">
        <v>13</v>
      </c>
      <c r="V348" s="134"/>
      <c r="W348" s="3">
        <v>5</v>
      </c>
      <c r="X348" s="3">
        <v>13</v>
      </c>
      <c r="Y348" s="108" t="s">
        <v>2044</v>
      </c>
      <c r="AR348" s="7">
        <f t="shared" si="50"/>
        <v>21</v>
      </c>
      <c r="AS348" s="7">
        <f t="shared" si="51"/>
        <v>78</v>
      </c>
      <c r="AT348" s="19">
        <f t="shared" si="52"/>
        <v>0.26923076923076922</v>
      </c>
      <c r="AU348" s="19">
        <f t="shared" si="53"/>
        <v>0.13375796178343949</v>
      </c>
      <c r="AV348" s="7" t="s">
        <v>2098</v>
      </c>
    </row>
    <row r="349" spans="1:48" ht="15.75" hidden="1" customHeight="1" x14ac:dyDescent="0.25">
      <c r="A349" s="7">
        <v>371</v>
      </c>
      <c r="B349" s="7" t="s">
        <v>568</v>
      </c>
      <c r="C349" s="7" t="s">
        <v>616</v>
      </c>
      <c r="D349" s="7" t="s">
        <v>16</v>
      </c>
      <c r="E349" s="47" t="s">
        <v>627</v>
      </c>
      <c r="F349" s="18">
        <v>35</v>
      </c>
      <c r="G349" s="7" t="s">
        <v>628</v>
      </c>
      <c r="H349" s="7">
        <v>3</v>
      </c>
      <c r="I349" s="11">
        <v>2</v>
      </c>
      <c r="J349" s="60" t="s">
        <v>1147</v>
      </c>
      <c r="K349" s="7">
        <v>1</v>
      </c>
      <c r="L349" s="11">
        <v>2</v>
      </c>
      <c r="M349" s="58" t="s">
        <v>677</v>
      </c>
      <c r="N349" s="7">
        <v>3</v>
      </c>
      <c r="O349" s="11">
        <v>2</v>
      </c>
      <c r="P349" s="59" t="s">
        <v>1381</v>
      </c>
      <c r="Q349" s="7">
        <v>3</v>
      </c>
      <c r="R349" s="11">
        <v>3</v>
      </c>
      <c r="S349" s="54" t="s">
        <v>1569</v>
      </c>
      <c r="T349" s="28">
        <v>12</v>
      </c>
      <c r="U349" s="11">
        <v>12</v>
      </c>
      <c r="V349" s="108" t="s">
        <v>1817</v>
      </c>
      <c r="W349" s="3">
        <v>1</v>
      </c>
      <c r="X349" s="11">
        <v>2</v>
      </c>
      <c r="Y349" s="108" t="s">
        <v>2045</v>
      </c>
      <c r="AR349" s="7">
        <f t="shared" si="50"/>
        <v>23</v>
      </c>
      <c r="AS349" s="7">
        <f t="shared" si="51"/>
        <v>23</v>
      </c>
      <c r="AT349" s="19">
        <f t="shared" si="52"/>
        <v>1</v>
      </c>
      <c r="AU349" s="19">
        <f t="shared" si="53"/>
        <v>0.65714285714285714</v>
      </c>
      <c r="AV349" s="7" t="s">
        <v>2096</v>
      </c>
    </row>
    <row r="350" spans="1:48" ht="15.75" hidden="1" customHeight="1" x14ac:dyDescent="0.25">
      <c r="A350" s="7">
        <v>372</v>
      </c>
      <c r="B350" s="7" t="s">
        <v>568</v>
      </c>
      <c r="C350" s="7" t="s">
        <v>629</v>
      </c>
      <c r="D350" s="7" t="s">
        <v>16</v>
      </c>
      <c r="E350" s="47" t="s">
        <v>630</v>
      </c>
      <c r="F350" s="9">
        <v>1</v>
      </c>
      <c r="G350" s="7" t="s">
        <v>18</v>
      </c>
      <c r="H350" s="7">
        <v>90</v>
      </c>
      <c r="I350" s="7">
        <v>90</v>
      </c>
      <c r="J350" s="60" t="s">
        <v>1148</v>
      </c>
      <c r="K350" s="7">
        <v>185</v>
      </c>
      <c r="L350" s="7">
        <v>185</v>
      </c>
      <c r="M350" s="58" t="s">
        <v>1170</v>
      </c>
      <c r="N350" s="7">
        <v>174</v>
      </c>
      <c r="O350" s="7">
        <v>174</v>
      </c>
      <c r="P350" s="59" t="s">
        <v>1382</v>
      </c>
      <c r="Q350" s="7">
        <v>79</v>
      </c>
      <c r="R350" s="7">
        <v>79</v>
      </c>
      <c r="S350" s="54" t="s">
        <v>1570</v>
      </c>
      <c r="T350" s="28">
        <v>219</v>
      </c>
      <c r="U350" s="3">
        <v>219</v>
      </c>
      <c r="V350" s="47" t="s">
        <v>1818</v>
      </c>
      <c r="W350" s="3">
        <v>233</v>
      </c>
      <c r="X350" s="3">
        <v>233</v>
      </c>
      <c r="Y350" s="108" t="s">
        <v>1570</v>
      </c>
      <c r="AR350" s="7">
        <f t="shared" si="50"/>
        <v>980</v>
      </c>
      <c r="AS350" s="7">
        <f t="shared" si="51"/>
        <v>980</v>
      </c>
      <c r="AT350" s="19">
        <f t="shared" ref="AT350:AT355" si="54">AR350/AS350</f>
        <v>1</v>
      </c>
      <c r="AU350" s="19">
        <f t="shared" ref="AU350:AU355" si="55">+AT350/F350</f>
        <v>1</v>
      </c>
      <c r="AV350" s="7" t="s">
        <v>2096</v>
      </c>
    </row>
    <row r="351" spans="1:48" ht="15.75" hidden="1" customHeight="1" x14ac:dyDescent="0.25">
      <c r="A351" s="7">
        <v>373</v>
      </c>
      <c r="B351" s="7" t="s">
        <v>568</v>
      </c>
      <c r="C351" s="7" t="s">
        <v>629</v>
      </c>
      <c r="D351" s="7" t="s">
        <v>16</v>
      </c>
      <c r="E351" s="47" t="s">
        <v>631</v>
      </c>
      <c r="F351" s="9">
        <v>1</v>
      </c>
      <c r="G351" s="7" t="s">
        <v>18</v>
      </c>
      <c r="H351" s="7">
        <v>25</v>
      </c>
      <c r="I351" s="7">
        <v>25</v>
      </c>
      <c r="J351" s="60" t="s">
        <v>1149</v>
      </c>
      <c r="K351" s="7">
        <v>81</v>
      </c>
      <c r="L351" s="7">
        <v>81</v>
      </c>
      <c r="M351" s="58" t="s">
        <v>1171</v>
      </c>
      <c r="N351" s="7">
        <v>189</v>
      </c>
      <c r="O351" s="7">
        <v>189</v>
      </c>
      <c r="P351" s="59" t="s">
        <v>1383</v>
      </c>
      <c r="Q351" s="7">
        <v>79</v>
      </c>
      <c r="R351" s="7">
        <v>79</v>
      </c>
      <c r="S351" s="49" t="s">
        <v>1571</v>
      </c>
      <c r="T351" s="28">
        <v>248</v>
      </c>
      <c r="U351" s="3">
        <v>248</v>
      </c>
      <c r="V351" s="47" t="s">
        <v>1383</v>
      </c>
      <c r="W351" s="3">
        <v>241</v>
      </c>
      <c r="X351" s="3">
        <v>241</v>
      </c>
      <c r="Y351" s="108" t="s">
        <v>2046</v>
      </c>
      <c r="AR351" s="7">
        <f t="shared" si="50"/>
        <v>863</v>
      </c>
      <c r="AS351" s="7">
        <f t="shared" si="51"/>
        <v>863</v>
      </c>
      <c r="AT351" s="19">
        <f t="shared" si="54"/>
        <v>1</v>
      </c>
      <c r="AU351" s="19">
        <f t="shared" si="55"/>
        <v>1</v>
      </c>
      <c r="AV351" s="7" t="s">
        <v>2096</v>
      </c>
    </row>
    <row r="352" spans="1:48" ht="15.75" hidden="1" customHeight="1" x14ac:dyDescent="0.25">
      <c r="A352" s="7">
        <v>374</v>
      </c>
      <c r="B352" s="7" t="s">
        <v>568</v>
      </c>
      <c r="C352" s="7" t="s">
        <v>629</v>
      </c>
      <c r="D352" s="7" t="s">
        <v>16</v>
      </c>
      <c r="E352" s="47" t="s">
        <v>632</v>
      </c>
      <c r="F352" s="9">
        <v>1</v>
      </c>
      <c r="G352" s="7" t="s">
        <v>18</v>
      </c>
      <c r="H352" s="7">
        <v>11</v>
      </c>
      <c r="I352" s="7">
        <v>11</v>
      </c>
      <c r="J352" s="60" t="s">
        <v>1150</v>
      </c>
      <c r="K352" s="7">
        <v>3</v>
      </c>
      <c r="L352" s="7">
        <v>3</v>
      </c>
      <c r="M352" s="58" t="s">
        <v>1172</v>
      </c>
      <c r="N352" s="7">
        <v>28</v>
      </c>
      <c r="O352" s="7">
        <v>28</v>
      </c>
      <c r="P352" s="59" t="s">
        <v>1384</v>
      </c>
      <c r="Q352" s="7">
        <v>9</v>
      </c>
      <c r="R352" s="7">
        <v>9</v>
      </c>
      <c r="S352" s="54" t="s">
        <v>1572</v>
      </c>
      <c r="T352" s="28">
        <v>23</v>
      </c>
      <c r="U352" s="3">
        <v>23</v>
      </c>
      <c r="V352" s="47" t="s">
        <v>1384</v>
      </c>
      <c r="W352" s="3">
        <v>34</v>
      </c>
      <c r="X352" s="3">
        <v>34</v>
      </c>
      <c r="Y352" s="108" t="s">
        <v>2047</v>
      </c>
      <c r="AR352" s="7">
        <f t="shared" si="50"/>
        <v>108</v>
      </c>
      <c r="AS352" s="7">
        <f t="shared" si="51"/>
        <v>108</v>
      </c>
      <c r="AT352" s="19">
        <f t="shared" si="54"/>
        <v>1</v>
      </c>
      <c r="AU352" s="19">
        <f t="shared" si="55"/>
        <v>1</v>
      </c>
      <c r="AV352" s="7" t="s">
        <v>2096</v>
      </c>
    </row>
    <row r="353" spans="1:48" ht="15.75" hidden="1" customHeight="1" x14ac:dyDescent="0.25">
      <c r="A353" s="7">
        <v>375</v>
      </c>
      <c r="B353" s="7" t="s">
        <v>568</v>
      </c>
      <c r="C353" s="7" t="s">
        <v>629</v>
      </c>
      <c r="D353" s="7" t="s">
        <v>16</v>
      </c>
      <c r="E353" s="47" t="s">
        <v>633</v>
      </c>
      <c r="F353" s="9">
        <v>1</v>
      </c>
      <c r="G353" s="7" t="s">
        <v>18</v>
      </c>
      <c r="H353" s="7">
        <v>0</v>
      </c>
      <c r="I353" s="7">
        <v>0</v>
      </c>
      <c r="J353" s="60"/>
      <c r="K353" s="7">
        <v>69</v>
      </c>
      <c r="L353" s="7">
        <v>69</v>
      </c>
      <c r="M353" s="58" t="s">
        <v>1173</v>
      </c>
      <c r="N353" s="7">
        <v>131</v>
      </c>
      <c r="O353" s="7">
        <v>131</v>
      </c>
      <c r="P353" s="59" t="s">
        <v>1385</v>
      </c>
      <c r="Q353" s="7">
        <v>32</v>
      </c>
      <c r="R353" s="7">
        <v>32</v>
      </c>
      <c r="S353" s="49" t="s">
        <v>1573</v>
      </c>
      <c r="T353" s="28">
        <v>28</v>
      </c>
      <c r="U353" s="3">
        <v>28</v>
      </c>
      <c r="V353" s="47" t="s">
        <v>1819</v>
      </c>
      <c r="W353" s="3">
        <v>30</v>
      </c>
      <c r="X353" s="3">
        <v>30</v>
      </c>
      <c r="Y353" s="108" t="s">
        <v>2048</v>
      </c>
      <c r="AR353" s="7">
        <f t="shared" si="50"/>
        <v>290</v>
      </c>
      <c r="AS353" s="7">
        <f t="shared" si="51"/>
        <v>290</v>
      </c>
      <c r="AT353" s="19">
        <f t="shared" si="54"/>
        <v>1</v>
      </c>
      <c r="AU353" s="19">
        <f t="shared" si="55"/>
        <v>1</v>
      </c>
      <c r="AV353" s="7" t="s">
        <v>2096</v>
      </c>
    </row>
    <row r="354" spans="1:48" ht="30" hidden="1" customHeight="1" x14ac:dyDescent="0.25">
      <c r="A354" s="7">
        <v>376</v>
      </c>
      <c r="B354" s="7" t="s">
        <v>568</v>
      </c>
      <c r="C354" s="7" t="s">
        <v>629</v>
      </c>
      <c r="D354" s="7" t="s">
        <v>16</v>
      </c>
      <c r="E354" s="47" t="s">
        <v>634</v>
      </c>
      <c r="F354" s="9">
        <v>1</v>
      </c>
      <c r="G354" s="7" t="s">
        <v>18</v>
      </c>
      <c r="H354" s="7">
        <v>285</v>
      </c>
      <c r="I354" s="7">
        <v>285</v>
      </c>
      <c r="J354" s="60" t="s">
        <v>1151</v>
      </c>
      <c r="K354" s="7">
        <v>454</v>
      </c>
      <c r="L354" s="7">
        <v>454</v>
      </c>
      <c r="M354" s="58" t="s">
        <v>1174</v>
      </c>
      <c r="N354" s="7">
        <v>507</v>
      </c>
      <c r="O354" s="7">
        <v>507</v>
      </c>
      <c r="P354" s="59" t="s">
        <v>1386</v>
      </c>
      <c r="Q354" s="7">
        <v>238</v>
      </c>
      <c r="R354" s="7">
        <v>238</v>
      </c>
      <c r="S354" s="54" t="s">
        <v>1574</v>
      </c>
      <c r="T354" s="28">
        <v>367</v>
      </c>
      <c r="U354" s="3">
        <v>367</v>
      </c>
      <c r="V354" s="47" t="s">
        <v>1386</v>
      </c>
      <c r="W354" s="3">
        <v>284</v>
      </c>
      <c r="X354" s="3">
        <v>284</v>
      </c>
      <c r="Y354" s="108" t="s">
        <v>2049</v>
      </c>
      <c r="AR354" s="7">
        <f t="shared" si="50"/>
        <v>2135</v>
      </c>
      <c r="AS354" s="7">
        <f t="shared" si="51"/>
        <v>2135</v>
      </c>
      <c r="AT354" s="19">
        <f t="shared" si="54"/>
        <v>1</v>
      </c>
      <c r="AU354" s="19">
        <f t="shared" si="55"/>
        <v>1</v>
      </c>
      <c r="AV354" s="7" t="s">
        <v>2096</v>
      </c>
    </row>
    <row r="355" spans="1:48" ht="30" hidden="1" customHeight="1" x14ac:dyDescent="0.25">
      <c r="A355" s="7">
        <v>377</v>
      </c>
      <c r="B355" s="7" t="s">
        <v>568</v>
      </c>
      <c r="C355" s="7" t="s">
        <v>635</v>
      </c>
      <c r="D355" s="7" t="s">
        <v>16</v>
      </c>
      <c r="E355" s="47" t="s">
        <v>636</v>
      </c>
      <c r="F355" s="9">
        <v>1</v>
      </c>
      <c r="G355" s="7" t="s">
        <v>18</v>
      </c>
      <c r="H355" s="7">
        <v>4</v>
      </c>
      <c r="I355" s="7">
        <v>4</v>
      </c>
      <c r="J355" s="60" t="s">
        <v>1152</v>
      </c>
      <c r="K355" s="7">
        <v>16</v>
      </c>
      <c r="L355" s="7">
        <v>16</v>
      </c>
      <c r="M355" s="58" t="s">
        <v>1175</v>
      </c>
      <c r="N355" s="7">
        <v>5</v>
      </c>
      <c r="O355" s="7">
        <v>5</v>
      </c>
      <c r="P355" s="59" t="s">
        <v>1387</v>
      </c>
      <c r="Q355" s="7">
        <v>3</v>
      </c>
      <c r="R355" s="7">
        <v>3</v>
      </c>
      <c r="S355" s="49" t="s">
        <v>1575</v>
      </c>
      <c r="T355" s="28">
        <v>8</v>
      </c>
      <c r="U355" s="3">
        <v>8</v>
      </c>
      <c r="V355" s="47" t="s">
        <v>1820</v>
      </c>
      <c r="W355" s="3">
        <v>5</v>
      </c>
      <c r="X355" s="3">
        <v>5</v>
      </c>
      <c r="Y355" s="108" t="s">
        <v>2050</v>
      </c>
      <c r="AR355" s="7">
        <f t="shared" si="50"/>
        <v>41</v>
      </c>
      <c r="AS355" s="7">
        <f t="shared" si="51"/>
        <v>41</v>
      </c>
      <c r="AT355" s="19">
        <f t="shared" si="54"/>
        <v>1</v>
      </c>
      <c r="AU355" s="19">
        <f t="shared" si="55"/>
        <v>1</v>
      </c>
      <c r="AV355" s="7" t="s">
        <v>2096</v>
      </c>
    </row>
    <row r="356" spans="1:48" ht="15.75" hidden="1" customHeight="1" x14ac:dyDescent="0.25">
      <c r="A356" s="7">
        <v>378</v>
      </c>
      <c r="B356" s="7" t="s">
        <v>568</v>
      </c>
      <c r="C356" s="7" t="s">
        <v>635</v>
      </c>
      <c r="D356" s="7" t="s">
        <v>16</v>
      </c>
      <c r="E356" s="47" t="s">
        <v>637</v>
      </c>
      <c r="F356" s="18">
        <v>72</v>
      </c>
      <c r="G356" s="7" t="s">
        <v>298</v>
      </c>
      <c r="H356" s="7">
        <v>7</v>
      </c>
      <c r="I356" s="11">
        <v>1</v>
      </c>
      <c r="J356" s="60" t="s">
        <v>1153</v>
      </c>
      <c r="K356" s="7">
        <v>5</v>
      </c>
      <c r="L356" s="11">
        <v>1</v>
      </c>
      <c r="M356" s="58" t="s">
        <v>679</v>
      </c>
      <c r="N356" s="7">
        <v>3</v>
      </c>
      <c r="O356" s="11">
        <v>1</v>
      </c>
      <c r="P356" s="59" t="s">
        <v>1388</v>
      </c>
      <c r="Q356" s="7">
        <v>12</v>
      </c>
      <c r="R356" s="11">
        <v>12</v>
      </c>
      <c r="S356" s="54" t="s">
        <v>1576</v>
      </c>
      <c r="T356" s="28">
        <v>10</v>
      </c>
      <c r="U356" s="11">
        <v>12</v>
      </c>
      <c r="V356" s="47" t="s">
        <v>1821</v>
      </c>
      <c r="W356" s="3">
        <v>2</v>
      </c>
      <c r="X356" s="11">
        <v>12</v>
      </c>
      <c r="Y356" s="108" t="s">
        <v>2051</v>
      </c>
      <c r="AR356" s="7">
        <f t="shared" si="50"/>
        <v>39</v>
      </c>
      <c r="AS356" s="7">
        <f t="shared" si="51"/>
        <v>39</v>
      </c>
      <c r="AT356" s="19">
        <f t="shared" ref="AT356:AT364" si="56">+AR356/AS356</f>
        <v>1</v>
      </c>
      <c r="AU356" s="86">
        <f t="shared" ref="AU356:AU364" si="57">+AR356/F356</f>
        <v>0.54166666666666663</v>
      </c>
      <c r="AV356" s="7" t="s">
        <v>2096</v>
      </c>
    </row>
    <row r="357" spans="1:48" ht="15.75" hidden="1" customHeight="1" x14ac:dyDescent="0.25">
      <c r="A357" s="7">
        <v>379</v>
      </c>
      <c r="B357" s="7" t="s">
        <v>568</v>
      </c>
      <c r="C357" s="7" t="s">
        <v>635</v>
      </c>
      <c r="D357" s="7" t="s">
        <v>16</v>
      </c>
      <c r="E357" s="47" t="s">
        <v>638</v>
      </c>
      <c r="F357" s="7">
        <v>2</v>
      </c>
      <c r="G357" s="7" t="s">
        <v>639</v>
      </c>
      <c r="H357" s="11">
        <v>0</v>
      </c>
      <c r="I357" s="11">
        <v>0</v>
      </c>
      <c r="J357" s="57" t="s">
        <v>26</v>
      </c>
      <c r="K357" s="11">
        <v>1</v>
      </c>
      <c r="L357" s="11">
        <v>0</v>
      </c>
      <c r="M357" s="57" t="s">
        <v>390</v>
      </c>
      <c r="N357" s="11">
        <v>0</v>
      </c>
      <c r="O357" s="11">
        <v>0</v>
      </c>
      <c r="P357" s="57" t="s">
        <v>26</v>
      </c>
      <c r="Q357" s="11">
        <v>0</v>
      </c>
      <c r="R357" s="11">
        <v>0</v>
      </c>
      <c r="S357" s="57" t="s">
        <v>26</v>
      </c>
      <c r="T357" s="39">
        <v>0</v>
      </c>
      <c r="U357" s="37">
        <v>0</v>
      </c>
      <c r="V357" s="57" t="s">
        <v>26</v>
      </c>
      <c r="W357" s="3">
        <v>1</v>
      </c>
      <c r="X357" s="3">
        <v>1</v>
      </c>
      <c r="Y357" s="108" t="s">
        <v>2052</v>
      </c>
      <c r="AR357" s="7">
        <f t="shared" si="50"/>
        <v>2</v>
      </c>
      <c r="AS357" s="7">
        <f t="shared" si="51"/>
        <v>1</v>
      </c>
      <c r="AT357" s="19">
        <f t="shared" si="56"/>
        <v>2</v>
      </c>
      <c r="AU357" s="19">
        <f t="shared" si="57"/>
        <v>1</v>
      </c>
      <c r="AV357" s="7" t="s">
        <v>2096</v>
      </c>
    </row>
    <row r="358" spans="1:48" ht="15.75" hidden="1" customHeight="1" x14ac:dyDescent="0.25">
      <c r="A358" s="7">
        <v>380</v>
      </c>
      <c r="B358" s="7" t="s">
        <v>568</v>
      </c>
      <c r="C358" s="7" t="s">
        <v>635</v>
      </c>
      <c r="D358" s="7" t="s">
        <v>16</v>
      </c>
      <c r="E358" s="47" t="s">
        <v>640</v>
      </c>
      <c r="F358" s="7">
        <v>5</v>
      </c>
      <c r="G358" s="7" t="s">
        <v>641</v>
      </c>
      <c r="H358" s="11">
        <v>0</v>
      </c>
      <c r="I358" s="11">
        <v>0</v>
      </c>
      <c r="J358" s="57" t="s">
        <v>26</v>
      </c>
      <c r="K358" s="7">
        <v>0</v>
      </c>
      <c r="L358" s="11">
        <v>1</v>
      </c>
      <c r="M358" s="58"/>
      <c r="N358" s="11">
        <v>5</v>
      </c>
      <c r="O358" s="11">
        <v>5</v>
      </c>
      <c r="P358" s="57" t="s">
        <v>1399</v>
      </c>
      <c r="Q358" s="7">
        <v>6</v>
      </c>
      <c r="R358" s="7">
        <v>6</v>
      </c>
      <c r="S358" s="54" t="s">
        <v>1668</v>
      </c>
      <c r="T358" s="28">
        <v>4</v>
      </c>
      <c r="U358" s="3">
        <v>4</v>
      </c>
      <c r="V358" s="47" t="s">
        <v>1822</v>
      </c>
      <c r="W358" s="3">
        <v>3</v>
      </c>
      <c r="X358" s="3">
        <v>3</v>
      </c>
      <c r="Y358" s="108" t="s">
        <v>2053</v>
      </c>
      <c r="AR358" s="7">
        <f t="shared" si="50"/>
        <v>18</v>
      </c>
      <c r="AS358" s="7">
        <f t="shared" si="51"/>
        <v>19</v>
      </c>
      <c r="AT358" s="19">
        <f t="shared" si="56"/>
        <v>0.94736842105263153</v>
      </c>
      <c r="AU358" s="19">
        <f t="shared" si="57"/>
        <v>3.6</v>
      </c>
      <c r="AV358" s="7" t="s">
        <v>2096</v>
      </c>
    </row>
    <row r="359" spans="1:48" ht="15.75" hidden="1" customHeight="1" x14ac:dyDescent="0.25">
      <c r="A359" s="7">
        <v>381</v>
      </c>
      <c r="B359" s="7" t="s">
        <v>568</v>
      </c>
      <c r="C359" s="7" t="s">
        <v>635</v>
      </c>
      <c r="D359" s="7" t="s">
        <v>16</v>
      </c>
      <c r="E359" s="47" t="s">
        <v>642</v>
      </c>
      <c r="F359" s="7">
        <v>1</v>
      </c>
      <c r="G359" s="7" t="s">
        <v>604</v>
      </c>
      <c r="H359" s="11">
        <v>0</v>
      </c>
      <c r="I359" s="11">
        <v>0</v>
      </c>
      <c r="J359" s="57" t="s">
        <v>26</v>
      </c>
      <c r="K359" s="11">
        <v>0</v>
      </c>
      <c r="L359" s="11">
        <v>0</v>
      </c>
      <c r="M359" s="57" t="s">
        <v>26</v>
      </c>
      <c r="N359" s="11">
        <v>0</v>
      </c>
      <c r="O359" s="11">
        <v>0</v>
      </c>
      <c r="P359" s="57" t="s">
        <v>26</v>
      </c>
      <c r="Q359" s="11">
        <v>0</v>
      </c>
      <c r="R359" s="11">
        <v>0</v>
      </c>
      <c r="S359" s="57" t="s">
        <v>26</v>
      </c>
      <c r="T359" s="39">
        <v>0</v>
      </c>
      <c r="U359" s="37">
        <v>0</v>
      </c>
      <c r="V359" s="57" t="s">
        <v>26</v>
      </c>
      <c r="W359" s="3">
        <v>1</v>
      </c>
      <c r="X359" s="3">
        <v>1</v>
      </c>
      <c r="Y359" s="108" t="s">
        <v>2054</v>
      </c>
      <c r="AR359" s="7">
        <f t="shared" si="50"/>
        <v>1</v>
      </c>
      <c r="AS359" s="7">
        <f t="shared" si="51"/>
        <v>1</v>
      </c>
      <c r="AT359" s="19">
        <f t="shared" si="56"/>
        <v>1</v>
      </c>
      <c r="AU359" s="19">
        <f t="shared" si="57"/>
        <v>1</v>
      </c>
      <c r="AV359" s="7" t="s">
        <v>2096</v>
      </c>
    </row>
    <row r="360" spans="1:48" ht="15.75" hidden="1" customHeight="1" x14ac:dyDescent="0.25">
      <c r="A360" s="7">
        <v>382</v>
      </c>
      <c r="B360" s="7" t="s">
        <v>568</v>
      </c>
      <c r="C360" s="7" t="s">
        <v>635</v>
      </c>
      <c r="D360" s="7" t="s">
        <v>16</v>
      </c>
      <c r="E360" s="47" t="s">
        <v>643</v>
      </c>
      <c r="F360" s="7">
        <v>4</v>
      </c>
      <c r="G360" s="7" t="s">
        <v>644</v>
      </c>
      <c r="H360" s="11">
        <v>0</v>
      </c>
      <c r="I360" s="11">
        <v>0</v>
      </c>
      <c r="J360" s="57" t="s">
        <v>26</v>
      </c>
      <c r="K360" s="11">
        <v>0</v>
      </c>
      <c r="L360" s="11">
        <v>0</v>
      </c>
      <c r="M360" s="57" t="s">
        <v>26</v>
      </c>
      <c r="N360" s="7">
        <v>0</v>
      </c>
      <c r="O360" s="11">
        <v>1</v>
      </c>
      <c r="P360" s="59"/>
      <c r="Q360" s="11">
        <v>0</v>
      </c>
      <c r="R360" s="11">
        <v>0</v>
      </c>
      <c r="S360" s="57" t="s">
        <v>26</v>
      </c>
      <c r="T360" s="39">
        <v>0</v>
      </c>
      <c r="U360" s="37">
        <v>0</v>
      </c>
      <c r="V360" s="57" t="s">
        <v>26</v>
      </c>
      <c r="W360" s="3">
        <v>4</v>
      </c>
      <c r="X360" s="3">
        <v>1</v>
      </c>
      <c r="Y360" s="108" t="s">
        <v>2055</v>
      </c>
      <c r="AR360" s="7">
        <f t="shared" si="50"/>
        <v>4</v>
      </c>
      <c r="AS360" s="7">
        <f t="shared" si="51"/>
        <v>2</v>
      </c>
      <c r="AT360" s="19">
        <f t="shared" si="56"/>
        <v>2</v>
      </c>
      <c r="AU360" s="19">
        <f t="shared" si="57"/>
        <v>1</v>
      </c>
      <c r="AV360" s="7" t="s">
        <v>2096</v>
      </c>
    </row>
    <row r="361" spans="1:48" ht="15.75" hidden="1" customHeight="1" x14ac:dyDescent="0.25">
      <c r="A361" s="7">
        <v>383</v>
      </c>
      <c r="B361" s="7" t="s">
        <v>568</v>
      </c>
      <c r="C361" s="7" t="s">
        <v>645</v>
      </c>
      <c r="D361" s="7" t="s">
        <v>16</v>
      </c>
      <c r="E361" s="47" t="s">
        <v>646</v>
      </c>
      <c r="F361" s="87">
        <v>12000</v>
      </c>
      <c r="G361" s="17" t="s">
        <v>647</v>
      </c>
      <c r="H361" s="18">
        <v>450</v>
      </c>
      <c r="I361" s="11">
        <v>3692</v>
      </c>
      <c r="J361" s="60" t="s">
        <v>1154</v>
      </c>
      <c r="K361" s="7">
        <v>378</v>
      </c>
      <c r="L361" s="11">
        <v>3692</v>
      </c>
      <c r="M361" s="58" t="s">
        <v>1176</v>
      </c>
      <c r="N361" s="7">
        <v>441</v>
      </c>
      <c r="O361" s="11">
        <v>3692</v>
      </c>
      <c r="P361" s="59" t="s">
        <v>1389</v>
      </c>
      <c r="Q361" s="7">
        <v>513</v>
      </c>
      <c r="R361" s="7">
        <v>103</v>
      </c>
      <c r="S361" s="54" t="s">
        <v>1577</v>
      </c>
      <c r="T361" s="28">
        <v>1311</v>
      </c>
      <c r="U361" s="7">
        <v>103</v>
      </c>
      <c r="V361" s="47" t="s">
        <v>1823</v>
      </c>
      <c r="W361" s="3">
        <v>705</v>
      </c>
      <c r="X361" s="7">
        <v>103</v>
      </c>
      <c r="Y361" s="108" t="s">
        <v>2056</v>
      </c>
      <c r="AR361" s="7">
        <f t="shared" si="50"/>
        <v>3798</v>
      </c>
      <c r="AS361" s="7">
        <f t="shared" si="51"/>
        <v>11385</v>
      </c>
      <c r="AT361" s="19">
        <f t="shared" si="56"/>
        <v>0.33359683794466405</v>
      </c>
      <c r="AU361" s="19">
        <f t="shared" si="57"/>
        <v>0.3165</v>
      </c>
      <c r="AV361" s="7" t="s">
        <v>2098</v>
      </c>
    </row>
    <row r="362" spans="1:48" ht="15.75" hidden="1" customHeight="1" x14ac:dyDescent="0.25">
      <c r="A362" s="7">
        <v>384</v>
      </c>
      <c r="B362" s="7" t="s">
        <v>568</v>
      </c>
      <c r="C362" s="7" t="s">
        <v>645</v>
      </c>
      <c r="D362" s="7" t="s">
        <v>16</v>
      </c>
      <c r="E362" s="47" t="s">
        <v>648</v>
      </c>
      <c r="F362" s="88">
        <v>24</v>
      </c>
      <c r="G362" s="7" t="s">
        <v>298</v>
      </c>
      <c r="H362" s="7">
        <v>1</v>
      </c>
      <c r="I362" s="11">
        <v>2</v>
      </c>
      <c r="J362" s="60" t="s">
        <v>1155</v>
      </c>
      <c r="K362" s="7">
        <v>1</v>
      </c>
      <c r="L362" s="11">
        <v>2</v>
      </c>
      <c r="M362" s="58" t="s">
        <v>678</v>
      </c>
      <c r="N362" s="7">
        <v>4</v>
      </c>
      <c r="O362" s="11">
        <v>2</v>
      </c>
      <c r="P362" s="59" t="s">
        <v>1390</v>
      </c>
      <c r="Q362" s="104">
        <v>1</v>
      </c>
      <c r="R362" s="7">
        <v>2</v>
      </c>
      <c r="S362" s="54" t="s">
        <v>1578</v>
      </c>
      <c r="T362" s="28">
        <v>1</v>
      </c>
      <c r="U362" s="3">
        <v>1</v>
      </c>
      <c r="V362" s="47" t="s">
        <v>1824</v>
      </c>
      <c r="W362" s="3">
        <v>1</v>
      </c>
      <c r="X362" s="3">
        <v>2</v>
      </c>
      <c r="Y362" s="108" t="s">
        <v>2057</v>
      </c>
      <c r="AR362" s="7">
        <f t="shared" si="50"/>
        <v>9</v>
      </c>
      <c r="AS362" s="7">
        <f t="shared" si="51"/>
        <v>11</v>
      </c>
      <c r="AT362" s="19">
        <f t="shared" si="56"/>
        <v>0.81818181818181823</v>
      </c>
      <c r="AU362" s="19">
        <f t="shared" si="57"/>
        <v>0.375</v>
      </c>
      <c r="AV362" s="7" t="s">
        <v>2096</v>
      </c>
    </row>
    <row r="363" spans="1:48" ht="15.75" hidden="1" customHeight="1" x14ac:dyDescent="0.25">
      <c r="A363" s="7">
        <v>385</v>
      </c>
      <c r="B363" s="7" t="s">
        <v>568</v>
      </c>
      <c r="C363" s="7" t="s">
        <v>645</v>
      </c>
      <c r="D363" s="7" t="s">
        <v>16</v>
      </c>
      <c r="E363" s="47" t="s">
        <v>649</v>
      </c>
      <c r="F363" s="7">
        <v>24</v>
      </c>
      <c r="G363" s="7" t="s">
        <v>650</v>
      </c>
      <c r="H363" s="7">
        <v>0</v>
      </c>
      <c r="I363" s="11">
        <v>3</v>
      </c>
      <c r="J363" s="60"/>
      <c r="K363" s="7">
        <v>5</v>
      </c>
      <c r="L363" s="11">
        <v>3</v>
      </c>
      <c r="M363" s="58" t="s">
        <v>684</v>
      </c>
      <c r="N363" s="7">
        <v>10</v>
      </c>
      <c r="O363" s="11">
        <v>3</v>
      </c>
      <c r="P363" s="59" t="s">
        <v>1391</v>
      </c>
      <c r="Q363" s="7">
        <v>21</v>
      </c>
      <c r="R363" s="7">
        <v>3</v>
      </c>
      <c r="S363" s="49" t="s">
        <v>1579</v>
      </c>
      <c r="T363" s="28">
        <v>20</v>
      </c>
      <c r="U363" s="3">
        <v>20</v>
      </c>
      <c r="V363" s="108" t="s">
        <v>1579</v>
      </c>
      <c r="W363" s="3">
        <v>0</v>
      </c>
      <c r="X363" s="3">
        <v>0</v>
      </c>
      <c r="AR363" s="7">
        <f t="shared" si="50"/>
        <v>56</v>
      </c>
      <c r="AS363" s="7">
        <f t="shared" si="51"/>
        <v>32</v>
      </c>
      <c r="AT363" s="19">
        <f t="shared" si="56"/>
        <v>1.75</v>
      </c>
      <c r="AU363" s="86">
        <f t="shared" si="57"/>
        <v>2.3333333333333335</v>
      </c>
      <c r="AV363" s="7" t="s">
        <v>2096</v>
      </c>
    </row>
    <row r="364" spans="1:48" ht="15.75" hidden="1" customHeight="1" x14ac:dyDescent="0.25">
      <c r="A364" s="7">
        <v>386</v>
      </c>
      <c r="B364" s="7" t="s">
        <v>568</v>
      </c>
      <c r="C364" s="7" t="s">
        <v>645</v>
      </c>
      <c r="D364" s="7" t="s">
        <v>16</v>
      </c>
      <c r="E364" s="47" t="s">
        <v>651</v>
      </c>
      <c r="F364" s="7">
        <v>12</v>
      </c>
      <c r="G364" s="7" t="s">
        <v>652</v>
      </c>
      <c r="H364" s="7">
        <v>1</v>
      </c>
      <c r="I364" s="11">
        <v>1</v>
      </c>
      <c r="J364" s="60" t="s">
        <v>1156</v>
      </c>
      <c r="K364" s="7">
        <v>2</v>
      </c>
      <c r="L364" s="11">
        <v>1</v>
      </c>
      <c r="M364" s="58" t="s">
        <v>664</v>
      </c>
      <c r="N364" s="7">
        <v>2</v>
      </c>
      <c r="O364" s="11">
        <v>1</v>
      </c>
      <c r="P364" s="59" t="s">
        <v>1392</v>
      </c>
      <c r="Q364" s="7">
        <v>1</v>
      </c>
      <c r="R364" s="7">
        <v>1</v>
      </c>
      <c r="S364" s="54" t="s">
        <v>1580</v>
      </c>
      <c r="T364" s="28">
        <v>1</v>
      </c>
      <c r="U364" s="3">
        <v>1</v>
      </c>
      <c r="V364" s="108" t="s">
        <v>1825</v>
      </c>
      <c r="W364" s="3">
        <v>3</v>
      </c>
      <c r="X364" s="3">
        <v>1</v>
      </c>
      <c r="Y364" s="108" t="s">
        <v>2058</v>
      </c>
      <c r="AR364" s="7">
        <f t="shared" si="50"/>
        <v>10</v>
      </c>
      <c r="AS364" s="7">
        <f t="shared" si="51"/>
        <v>6</v>
      </c>
      <c r="AT364" s="19">
        <f t="shared" si="56"/>
        <v>1.6666666666666667</v>
      </c>
      <c r="AU364" s="19">
        <f t="shared" si="57"/>
        <v>0.83333333333333337</v>
      </c>
      <c r="AV364" s="7" t="s">
        <v>2096</v>
      </c>
    </row>
    <row r="365" spans="1:48" ht="15.75" hidden="1" customHeight="1" x14ac:dyDescent="0.25">
      <c r="A365" s="7">
        <v>387</v>
      </c>
      <c r="B365" s="7" t="s">
        <v>568</v>
      </c>
      <c r="C365" s="7" t="s">
        <v>645</v>
      </c>
      <c r="D365" s="7" t="s">
        <v>16</v>
      </c>
      <c r="E365" s="47" t="s">
        <v>653</v>
      </c>
      <c r="F365" s="17">
        <v>1</v>
      </c>
      <c r="G365" s="17" t="s">
        <v>18</v>
      </c>
      <c r="H365" s="7">
        <v>1</v>
      </c>
      <c r="I365" s="7">
        <v>1</v>
      </c>
      <c r="J365" s="60" t="s">
        <v>1157</v>
      </c>
      <c r="K365" s="7">
        <v>3</v>
      </c>
      <c r="L365" s="7">
        <v>2</v>
      </c>
      <c r="M365" s="58" t="s">
        <v>671</v>
      </c>
      <c r="N365" s="7">
        <v>3</v>
      </c>
      <c r="O365" s="7">
        <v>3</v>
      </c>
      <c r="P365" s="59" t="s">
        <v>1393</v>
      </c>
      <c r="Q365" s="7">
        <v>1</v>
      </c>
      <c r="R365" s="7">
        <v>1</v>
      </c>
      <c r="S365" s="54" t="s">
        <v>1581</v>
      </c>
      <c r="T365" s="28">
        <v>4</v>
      </c>
      <c r="U365" s="3">
        <v>1</v>
      </c>
      <c r="V365" s="108" t="s">
        <v>1826</v>
      </c>
      <c r="W365" s="3">
        <v>3</v>
      </c>
      <c r="X365" s="3">
        <v>3</v>
      </c>
      <c r="Y365" s="108" t="s">
        <v>2059</v>
      </c>
      <c r="AR365" s="7">
        <f t="shared" ref="AR365:AR401" si="58">H365+K365+N365+Q365+T365+W365</f>
        <v>15</v>
      </c>
      <c r="AS365" s="7">
        <f t="shared" si="51"/>
        <v>11</v>
      </c>
      <c r="AT365" s="19">
        <f>AR365/AS365</f>
        <v>1.3636363636363635</v>
      </c>
      <c r="AU365" s="86">
        <f>+AT365/F365</f>
        <v>1.3636363636363635</v>
      </c>
      <c r="AV365" s="7" t="s">
        <v>2096</v>
      </c>
    </row>
    <row r="366" spans="1:48" ht="15.75" hidden="1" customHeight="1" x14ac:dyDescent="0.25">
      <c r="A366" s="7">
        <v>388</v>
      </c>
      <c r="B366" s="7" t="s">
        <v>568</v>
      </c>
      <c r="C366" s="7" t="s">
        <v>654</v>
      </c>
      <c r="D366" s="7" t="s">
        <v>16</v>
      </c>
      <c r="E366" s="47" t="s">
        <v>655</v>
      </c>
      <c r="F366" s="7">
        <v>2</v>
      </c>
      <c r="G366" s="7" t="s">
        <v>639</v>
      </c>
      <c r="H366" s="11">
        <v>0</v>
      </c>
      <c r="I366" s="11">
        <v>0</v>
      </c>
      <c r="J366" s="57" t="s">
        <v>26</v>
      </c>
      <c r="K366" s="11">
        <v>0</v>
      </c>
      <c r="L366" s="11">
        <v>0</v>
      </c>
      <c r="M366" s="57" t="s">
        <v>26</v>
      </c>
      <c r="N366" s="11">
        <v>0</v>
      </c>
      <c r="O366" s="11">
        <v>0</v>
      </c>
      <c r="P366" s="57" t="s">
        <v>26</v>
      </c>
      <c r="Q366" s="11">
        <v>0</v>
      </c>
      <c r="R366" s="11">
        <v>0</v>
      </c>
      <c r="S366" s="57" t="s">
        <v>26</v>
      </c>
      <c r="T366" s="28">
        <v>2</v>
      </c>
      <c r="U366" s="3">
        <v>2</v>
      </c>
      <c r="V366" s="108" t="s">
        <v>1827</v>
      </c>
      <c r="W366" s="3">
        <v>0</v>
      </c>
      <c r="X366" s="3">
        <v>0</v>
      </c>
      <c r="Y366" s="108" t="s">
        <v>26</v>
      </c>
      <c r="AR366" s="7">
        <f t="shared" si="58"/>
        <v>2</v>
      </c>
      <c r="AS366" s="7">
        <f t="shared" ref="AS366:AS401" si="59">I366+L366+O366+R366+U366+X366</f>
        <v>2</v>
      </c>
      <c r="AT366" s="19">
        <f>+AR366/AS366</f>
        <v>1</v>
      </c>
      <c r="AU366" s="19">
        <f>+AR366/F366</f>
        <v>1</v>
      </c>
      <c r="AV366" s="7" t="s">
        <v>2096</v>
      </c>
    </row>
    <row r="367" spans="1:48" ht="15.75" hidden="1" customHeight="1" x14ac:dyDescent="0.25">
      <c r="A367" s="7">
        <v>389</v>
      </c>
      <c r="B367" s="7" t="s">
        <v>568</v>
      </c>
      <c r="C367" s="7" t="s">
        <v>654</v>
      </c>
      <c r="D367" s="7" t="s">
        <v>16</v>
      </c>
      <c r="E367" s="47" t="s">
        <v>637</v>
      </c>
      <c r="F367" s="18">
        <v>110</v>
      </c>
      <c r="G367" s="7" t="s">
        <v>298</v>
      </c>
      <c r="H367" s="11">
        <v>0</v>
      </c>
      <c r="I367" s="11">
        <v>0</v>
      </c>
      <c r="J367" s="57" t="s">
        <v>26</v>
      </c>
      <c r="K367" s="7">
        <v>7</v>
      </c>
      <c r="L367" s="11">
        <v>1</v>
      </c>
      <c r="M367" s="58" t="s">
        <v>680</v>
      </c>
      <c r="N367" s="7">
        <v>35</v>
      </c>
      <c r="O367" s="11">
        <v>1</v>
      </c>
      <c r="P367" s="59" t="s">
        <v>1394</v>
      </c>
      <c r="Q367" s="7">
        <v>14</v>
      </c>
      <c r="R367" s="7">
        <v>27</v>
      </c>
      <c r="S367" s="54" t="s">
        <v>1582</v>
      </c>
      <c r="T367" s="28">
        <v>7</v>
      </c>
      <c r="U367" s="3">
        <v>27</v>
      </c>
      <c r="V367" s="108" t="s">
        <v>1828</v>
      </c>
      <c r="W367" s="3">
        <v>20</v>
      </c>
      <c r="X367" s="3">
        <v>27</v>
      </c>
      <c r="Y367" s="108" t="s">
        <v>2060</v>
      </c>
      <c r="AR367" s="7">
        <f t="shared" si="58"/>
        <v>83</v>
      </c>
      <c r="AS367" s="7">
        <f t="shared" si="59"/>
        <v>83</v>
      </c>
      <c r="AT367" s="19">
        <f>+AR367/AS367</f>
        <v>1</v>
      </c>
      <c r="AU367" s="19">
        <f>+AR367/F367</f>
        <v>0.75454545454545452</v>
      </c>
      <c r="AV367" s="7" t="s">
        <v>2096</v>
      </c>
    </row>
    <row r="368" spans="1:48" ht="15.75" hidden="1" customHeight="1" x14ac:dyDescent="0.25">
      <c r="A368" s="7">
        <v>390</v>
      </c>
      <c r="B368" s="7" t="s">
        <v>568</v>
      </c>
      <c r="C368" s="7" t="s">
        <v>654</v>
      </c>
      <c r="D368" s="7" t="s">
        <v>16</v>
      </c>
      <c r="E368" s="47" t="s">
        <v>656</v>
      </c>
      <c r="F368" s="7">
        <v>3</v>
      </c>
      <c r="G368" s="7" t="s">
        <v>641</v>
      </c>
      <c r="H368" s="11">
        <v>0</v>
      </c>
      <c r="I368" s="11">
        <v>0</v>
      </c>
      <c r="J368" s="57" t="s">
        <v>26</v>
      </c>
      <c r="K368" s="11">
        <v>0</v>
      </c>
      <c r="L368" s="11">
        <v>0</v>
      </c>
      <c r="M368" s="57" t="s">
        <v>26</v>
      </c>
      <c r="N368" s="11">
        <v>0</v>
      </c>
      <c r="O368" s="11">
        <v>0</v>
      </c>
      <c r="P368" s="57" t="s">
        <v>26</v>
      </c>
      <c r="Q368" s="11">
        <v>0</v>
      </c>
      <c r="R368" s="11">
        <v>1</v>
      </c>
      <c r="S368" s="57" t="s">
        <v>26</v>
      </c>
      <c r="T368" s="39">
        <v>0</v>
      </c>
      <c r="U368" s="37">
        <v>0</v>
      </c>
      <c r="V368" s="57" t="s">
        <v>26</v>
      </c>
      <c r="W368" s="3">
        <v>0</v>
      </c>
      <c r="X368" s="3">
        <v>0</v>
      </c>
      <c r="AR368" s="7">
        <f t="shared" si="58"/>
        <v>0</v>
      </c>
      <c r="AS368" s="7">
        <f t="shared" si="59"/>
        <v>1</v>
      </c>
      <c r="AT368" s="19">
        <f>+AR368/AS368</f>
        <v>0</v>
      </c>
      <c r="AU368" s="19">
        <f>+AR368/F368</f>
        <v>0</v>
      </c>
      <c r="AV368" s="7" t="s">
        <v>2098</v>
      </c>
    </row>
    <row r="369" spans="1:48" ht="15.75" hidden="1" customHeight="1" x14ac:dyDescent="0.25">
      <c r="A369" s="7">
        <v>391</v>
      </c>
      <c r="B369" s="7" t="s">
        <v>568</v>
      </c>
      <c r="C369" s="7" t="s">
        <v>654</v>
      </c>
      <c r="D369" s="7" t="s">
        <v>16</v>
      </c>
      <c r="E369" s="47" t="s">
        <v>657</v>
      </c>
      <c r="F369" s="7">
        <v>1</v>
      </c>
      <c r="G369" s="7" t="s">
        <v>658</v>
      </c>
      <c r="H369" s="11">
        <v>0</v>
      </c>
      <c r="I369" s="11">
        <v>0</v>
      </c>
      <c r="J369" s="57" t="s">
        <v>26</v>
      </c>
      <c r="K369" s="11">
        <v>0</v>
      </c>
      <c r="L369" s="11">
        <v>0</v>
      </c>
      <c r="M369" s="57" t="s">
        <v>26</v>
      </c>
      <c r="N369" s="11">
        <v>0</v>
      </c>
      <c r="O369" s="11">
        <v>0</v>
      </c>
      <c r="P369" s="57" t="s">
        <v>26</v>
      </c>
      <c r="Q369" s="11">
        <v>0</v>
      </c>
      <c r="R369" s="11">
        <v>0</v>
      </c>
      <c r="S369" s="57" t="s">
        <v>26</v>
      </c>
      <c r="T369" s="39">
        <v>0</v>
      </c>
      <c r="U369" s="37">
        <v>0</v>
      </c>
      <c r="V369" s="57" t="s">
        <v>26</v>
      </c>
      <c r="W369" s="3">
        <v>0</v>
      </c>
      <c r="X369" s="3">
        <v>1</v>
      </c>
      <c r="AR369" s="7">
        <f t="shared" si="58"/>
        <v>0</v>
      </c>
      <c r="AS369" s="7">
        <f t="shared" si="59"/>
        <v>1</v>
      </c>
      <c r="AT369" s="19">
        <f>+AR369/AS369</f>
        <v>0</v>
      </c>
      <c r="AU369" s="19">
        <f>+AR369/F369</f>
        <v>0</v>
      </c>
      <c r="AV369" s="7" t="s">
        <v>2098</v>
      </c>
    </row>
    <row r="370" spans="1:48" ht="15.75" hidden="1" customHeight="1" x14ac:dyDescent="0.25">
      <c r="A370" s="7">
        <v>392</v>
      </c>
      <c r="B370" s="7" t="s">
        <v>568</v>
      </c>
      <c r="C370" s="7" t="s">
        <v>80</v>
      </c>
      <c r="D370" s="7" t="s">
        <v>16</v>
      </c>
      <c r="E370" s="47" t="s">
        <v>81</v>
      </c>
      <c r="F370" s="7">
        <v>12</v>
      </c>
      <c r="G370" s="7" t="s">
        <v>82</v>
      </c>
      <c r="H370" s="7">
        <v>1</v>
      </c>
      <c r="I370" s="11">
        <v>1</v>
      </c>
      <c r="J370" s="60" t="s">
        <v>1158</v>
      </c>
      <c r="K370" s="7">
        <v>1</v>
      </c>
      <c r="L370" s="11">
        <v>1</v>
      </c>
      <c r="M370" s="58" t="s">
        <v>662</v>
      </c>
      <c r="N370" s="7">
        <v>2</v>
      </c>
      <c r="O370" s="11">
        <v>1</v>
      </c>
      <c r="P370" s="59" t="s">
        <v>1395</v>
      </c>
      <c r="Q370" s="7">
        <v>1</v>
      </c>
      <c r="R370" s="7">
        <v>1</v>
      </c>
      <c r="S370" s="54" t="s">
        <v>1583</v>
      </c>
      <c r="T370" s="28">
        <v>1</v>
      </c>
      <c r="U370" s="3">
        <v>1</v>
      </c>
      <c r="V370" s="47" t="s">
        <v>1583</v>
      </c>
      <c r="W370" s="3">
        <v>1</v>
      </c>
      <c r="X370" s="3">
        <v>1</v>
      </c>
      <c r="Y370" s="108" t="s">
        <v>2061</v>
      </c>
      <c r="AR370" s="7">
        <f t="shared" si="58"/>
        <v>7</v>
      </c>
      <c r="AS370" s="7">
        <f t="shared" si="59"/>
        <v>6</v>
      </c>
      <c r="AT370" s="19">
        <f>+AR370/AS370</f>
        <v>1.1666666666666667</v>
      </c>
      <c r="AU370" s="19">
        <f>+AR370/F370</f>
        <v>0.58333333333333337</v>
      </c>
      <c r="AV370" s="7" t="s">
        <v>2096</v>
      </c>
    </row>
    <row r="371" spans="1:48" ht="15.75" hidden="1" customHeight="1" x14ac:dyDescent="0.25">
      <c r="A371" s="7">
        <v>393</v>
      </c>
      <c r="B371" s="7" t="s">
        <v>568</v>
      </c>
      <c r="C371" s="7" t="s">
        <v>80</v>
      </c>
      <c r="D371" s="7" t="s">
        <v>16</v>
      </c>
      <c r="E371" s="47" t="s">
        <v>83</v>
      </c>
      <c r="F371" s="9">
        <v>1</v>
      </c>
      <c r="G371" s="7" t="s">
        <v>18</v>
      </c>
      <c r="H371" s="7">
        <v>14</v>
      </c>
      <c r="I371" s="7">
        <v>14</v>
      </c>
      <c r="J371" s="60" t="s">
        <v>1159</v>
      </c>
      <c r="K371" s="7">
        <v>35</v>
      </c>
      <c r="L371" s="7">
        <v>35</v>
      </c>
      <c r="M371" s="58" t="s">
        <v>1177</v>
      </c>
      <c r="N371" s="7">
        <v>29</v>
      </c>
      <c r="O371" s="7">
        <v>29</v>
      </c>
      <c r="P371" s="59" t="s">
        <v>1396</v>
      </c>
      <c r="Q371" s="7">
        <v>23</v>
      </c>
      <c r="R371" s="7">
        <v>23</v>
      </c>
      <c r="S371" s="54" t="s">
        <v>1396</v>
      </c>
      <c r="T371" s="28">
        <v>31</v>
      </c>
      <c r="U371" s="3">
        <v>31</v>
      </c>
      <c r="V371" s="47" t="s">
        <v>1396</v>
      </c>
      <c r="W371" s="3">
        <v>53</v>
      </c>
      <c r="X371" s="3">
        <v>53</v>
      </c>
      <c r="Y371" s="108" t="s">
        <v>1396</v>
      </c>
      <c r="AR371" s="7">
        <f t="shared" si="58"/>
        <v>185</v>
      </c>
      <c r="AS371" s="7">
        <f t="shared" si="59"/>
        <v>185</v>
      </c>
      <c r="AT371" s="19">
        <f>AR371/AS371</f>
        <v>1</v>
      </c>
      <c r="AU371" s="19">
        <f>+AT371/F371</f>
        <v>1</v>
      </c>
      <c r="AV371" s="7" t="s">
        <v>2096</v>
      </c>
    </row>
    <row r="372" spans="1:48" ht="15.75" hidden="1" customHeight="1" x14ac:dyDescent="0.25">
      <c r="A372" s="7">
        <v>394</v>
      </c>
      <c r="B372" s="7" t="s">
        <v>568</v>
      </c>
      <c r="C372" s="7" t="s">
        <v>80</v>
      </c>
      <c r="D372" s="7" t="s">
        <v>16</v>
      </c>
      <c r="E372" s="47" t="s">
        <v>84</v>
      </c>
      <c r="F372" s="9">
        <v>1</v>
      </c>
      <c r="G372" s="7" t="s">
        <v>18</v>
      </c>
      <c r="H372" s="7">
        <v>618</v>
      </c>
      <c r="I372" s="7">
        <v>618</v>
      </c>
      <c r="J372" s="60" t="s">
        <v>1160</v>
      </c>
      <c r="K372" s="7">
        <v>620</v>
      </c>
      <c r="L372" s="7">
        <v>620</v>
      </c>
      <c r="M372" s="58" t="s">
        <v>1178</v>
      </c>
      <c r="N372" s="7">
        <v>863</v>
      </c>
      <c r="O372" s="7">
        <v>863</v>
      </c>
      <c r="P372" s="59" t="s">
        <v>1397</v>
      </c>
      <c r="Q372" s="7">
        <v>567</v>
      </c>
      <c r="R372" s="7">
        <v>567</v>
      </c>
      <c r="S372" s="54" t="s">
        <v>1397</v>
      </c>
      <c r="T372" s="28">
        <v>1916</v>
      </c>
      <c r="U372" s="3">
        <v>1916</v>
      </c>
      <c r="V372" s="47" t="s">
        <v>1829</v>
      </c>
      <c r="W372" s="3">
        <v>2060</v>
      </c>
      <c r="X372" s="3">
        <v>2060</v>
      </c>
      <c r="Y372" s="108" t="s">
        <v>1829</v>
      </c>
      <c r="AR372" s="7">
        <f t="shared" si="58"/>
        <v>6644</v>
      </c>
      <c r="AS372" s="7">
        <f t="shared" si="59"/>
        <v>6644</v>
      </c>
      <c r="AT372" s="19">
        <f>AR372/AS372</f>
        <v>1</v>
      </c>
      <c r="AU372" s="19">
        <f>+AT372/F372</f>
        <v>1</v>
      </c>
      <c r="AV372" s="7" t="s">
        <v>2096</v>
      </c>
    </row>
    <row r="373" spans="1:48" ht="15.75" hidden="1" customHeight="1" x14ac:dyDescent="0.25">
      <c r="A373" s="7">
        <v>395</v>
      </c>
      <c r="B373" s="7" t="s">
        <v>568</v>
      </c>
      <c r="C373" s="7" t="s">
        <v>80</v>
      </c>
      <c r="D373" s="7" t="s">
        <v>16</v>
      </c>
      <c r="E373" s="47" t="s">
        <v>659</v>
      </c>
      <c r="F373" s="9">
        <v>1</v>
      </c>
      <c r="G373" s="7" t="s">
        <v>18</v>
      </c>
      <c r="H373" s="7">
        <v>0</v>
      </c>
      <c r="I373" s="7">
        <v>0</v>
      </c>
      <c r="J373" s="60"/>
      <c r="K373" s="7">
        <v>2</v>
      </c>
      <c r="L373" s="7">
        <v>2</v>
      </c>
      <c r="M373" s="58" t="s">
        <v>686</v>
      </c>
      <c r="N373" s="7">
        <v>0</v>
      </c>
      <c r="O373" s="7">
        <v>0</v>
      </c>
      <c r="P373" s="59"/>
      <c r="Q373" s="7">
        <v>0</v>
      </c>
      <c r="R373" s="7">
        <v>0</v>
      </c>
      <c r="S373" s="48"/>
      <c r="T373" s="28">
        <v>1</v>
      </c>
      <c r="U373" s="3">
        <v>1</v>
      </c>
      <c r="V373" s="47" t="s">
        <v>1830</v>
      </c>
      <c r="W373" s="3">
        <v>0</v>
      </c>
      <c r="X373" s="3">
        <v>0</v>
      </c>
      <c r="AR373" s="7">
        <f t="shared" si="58"/>
        <v>3</v>
      </c>
      <c r="AS373" s="7">
        <f t="shared" si="59"/>
        <v>3</v>
      </c>
      <c r="AT373" s="19">
        <f>AR373/AS373</f>
        <v>1</v>
      </c>
      <c r="AU373" s="19">
        <f>+AT373/F373</f>
        <v>1</v>
      </c>
      <c r="AV373" s="7" t="s">
        <v>2096</v>
      </c>
    </row>
    <row r="374" spans="1:48" ht="15.75" hidden="1" customHeight="1" x14ac:dyDescent="0.25">
      <c r="A374" s="7">
        <v>396</v>
      </c>
      <c r="B374" s="7" t="s">
        <v>568</v>
      </c>
      <c r="C374" s="7" t="s">
        <v>80</v>
      </c>
      <c r="D374" s="7" t="s">
        <v>16</v>
      </c>
      <c r="E374" s="47" t="s">
        <v>660</v>
      </c>
      <c r="F374" s="9">
        <v>1</v>
      </c>
      <c r="G374" s="7" t="s">
        <v>18</v>
      </c>
      <c r="H374" s="7">
        <v>3</v>
      </c>
      <c r="I374" s="7">
        <v>3</v>
      </c>
      <c r="J374" s="60" t="s">
        <v>1161</v>
      </c>
      <c r="K374" s="7">
        <v>0</v>
      </c>
      <c r="L374" s="7">
        <v>0</v>
      </c>
      <c r="M374" s="58"/>
      <c r="N374" s="7">
        <v>1</v>
      </c>
      <c r="O374" s="7">
        <v>1</v>
      </c>
      <c r="P374" s="59" t="s">
        <v>1398</v>
      </c>
      <c r="Q374" s="7">
        <v>0</v>
      </c>
      <c r="R374" s="7">
        <v>0</v>
      </c>
      <c r="S374" s="48"/>
      <c r="T374" s="28">
        <v>1</v>
      </c>
      <c r="U374" s="3">
        <v>1</v>
      </c>
      <c r="V374" s="47" t="s">
        <v>1398</v>
      </c>
      <c r="W374" s="3">
        <v>0</v>
      </c>
      <c r="X374" s="3">
        <v>0</v>
      </c>
      <c r="AR374" s="7">
        <f t="shared" si="58"/>
        <v>5</v>
      </c>
      <c r="AS374" s="7">
        <f t="shared" si="59"/>
        <v>5</v>
      </c>
      <c r="AT374" s="19">
        <f>AR374/AS374</f>
        <v>1</v>
      </c>
      <c r="AU374" s="19">
        <f>+AT374/F374</f>
        <v>1</v>
      </c>
      <c r="AV374" s="7" t="s">
        <v>2096</v>
      </c>
    </row>
    <row r="375" spans="1:48" ht="15.75" hidden="1" customHeight="1" x14ac:dyDescent="0.25">
      <c r="A375" s="7">
        <v>397</v>
      </c>
      <c r="B375" s="7" t="s">
        <v>568</v>
      </c>
      <c r="C375" s="7" t="s">
        <v>80</v>
      </c>
      <c r="D375" s="7" t="s">
        <v>16</v>
      </c>
      <c r="E375" s="47" t="s">
        <v>661</v>
      </c>
      <c r="F375" s="7">
        <v>1</v>
      </c>
      <c r="G375" s="7" t="s">
        <v>89</v>
      </c>
      <c r="H375" s="11">
        <v>0</v>
      </c>
      <c r="I375" s="11">
        <v>0</v>
      </c>
      <c r="J375" s="57" t="s">
        <v>26</v>
      </c>
      <c r="K375" s="11">
        <v>0</v>
      </c>
      <c r="L375" s="11">
        <v>0</v>
      </c>
      <c r="M375" s="57" t="s">
        <v>26</v>
      </c>
      <c r="N375" s="11">
        <v>0</v>
      </c>
      <c r="O375" s="11">
        <v>0</v>
      </c>
      <c r="P375" s="57" t="s">
        <v>26</v>
      </c>
      <c r="Q375" s="7">
        <v>0</v>
      </c>
      <c r="R375" s="7">
        <v>0</v>
      </c>
      <c r="S375" s="48"/>
      <c r="T375" s="39">
        <v>0</v>
      </c>
      <c r="U375" s="37">
        <v>0</v>
      </c>
      <c r="V375" s="57" t="s">
        <v>26</v>
      </c>
      <c r="W375" s="3">
        <v>0</v>
      </c>
      <c r="X375" s="3">
        <v>0</v>
      </c>
      <c r="Y375" s="108" t="s">
        <v>26</v>
      </c>
      <c r="AR375" s="7">
        <f t="shared" si="58"/>
        <v>0</v>
      </c>
      <c r="AS375" s="7">
        <f t="shared" si="59"/>
        <v>0</v>
      </c>
      <c r="AT375" s="19" t="e">
        <f>+AR375/AS375</f>
        <v>#DIV/0!</v>
      </c>
      <c r="AU375" s="19">
        <f>+AR375/F375</f>
        <v>0</v>
      </c>
      <c r="AV375" s="7" t="s">
        <v>2094</v>
      </c>
    </row>
    <row r="376" spans="1:48" ht="15.75" hidden="1" customHeight="1" x14ac:dyDescent="0.25">
      <c r="A376" s="7">
        <v>398</v>
      </c>
      <c r="B376" s="7" t="s">
        <v>689</v>
      </c>
      <c r="C376" s="7" t="s">
        <v>690</v>
      </c>
      <c r="D376" s="7" t="s">
        <v>16</v>
      </c>
      <c r="E376" s="47" t="s">
        <v>691</v>
      </c>
      <c r="F376" s="7">
        <v>1</v>
      </c>
      <c r="G376" s="7" t="s">
        <v>692</v>
      </c>
      <c r="H376" s="10">
        <v>0</v>
      </c>
      <c r="I376" s="11">
        <v>0</v>
      </c>
      <c r="J376" s="57" t="s">
        <v>26</v>
      </c>
      <c r="K376" s="11">
        <v>0</v>
      </c>
      <c r="L376" s="11">
        <v>0</v>
      </c>
      <c r="M376" s="51" t="s">
        <v>26</v>
      </c>
      <c r="N376" s="7">
        <v>0</v>
      </c>
      <c r="O376" s="10">
        <v>0</v>
      </c>
      <c r="P376" s="128" t="s">
        <v>1431</v>
      </c>
      <c r="Q376" s="11">
        <v>0</v>
      </c>
      <c r="R376" s="11">
        <v>0</v>
      </c>
      <c r="S376" s="57" t="s">
        <v>26</v>
      </c>
      <c r="T376" s="39">
        <v>0</v>
      </c>
      <c r="U376" s="37">
        <v>0</v>
      </c>
      <c r="V376" s="57" t="s">
        <v>26</v>
      </c>
      <c r="W376" s="10">
        <v>0</v>
      </c>
      <c r="X376" s="10">
        <v>0</v>
      </c>
      <c r="Y376" s="127" t="s">
        <v>26</v>
      </c>
      <c r="Z376" s="47"/>
      <c r="AA376" s="47"/>
      <c r="AB376" s="47"/>
      <c r="AC376" s="47"/>
      <c r="AD376" s="47"/>
      <c r="AE376" s="47"/>
      <c r="AF376" s="47"/>
      <c r="AG376" s="47"/>
      <c r="AH376" s="47"/>
      <c r="AI376" s="47"/>
      <c r="AJ376" s="47"/>
      <c r="AK376" s="47"/>
      <c r="AL376" s="47"/>
      <c r="AM376" s="47"/>
      <c r="AN376" s="47"/>
      <c r="AR376" s="7">
        <f t="shared" si="58"/>
        <v>0</v>
      </c>
      <c r="AS376" s="7">
        <f t="shared" si="59"/>
        <v>0</v>
      </c>
      <c r="AT376" s="19" t="e">
        <f>+AR376/AS376</f>
        <v>#DIV/0!</v>
      </c>
      <c r="AU376" s="19">
        <f>+AR376/F376</f>
        <v>0</v>
      </c>
      <c r="AV376" s="7" t="s">
        <v>2094</v>
      </c>
    </row>
    <row r="377" spans="1:48" ht="15.75" hidden="1" customHeight="1" x14ac:dyDescent="0.25">
      <c r="A377" s="7">
        <v>399</v>
      </c>
      <c r="B377" s="7" t="s">
        <v>689</v>
      </c>
      <c r="C377" s="7" t="s">
        <v>690</v>
      </c>
      <c r="D377" s="7" t="s">
        <v>16</v>
      </c>
      <c r="E377" s="47" t="s">
        <v>693</v>
      </c>
      <c r="F377" s="7">
        <v>1500</v>
      </c>
      <c r="G377" s="7" t="s">
        <v>694</v>
      </c>
      <c r="H377" s="10">
        <v>0</v>
      </c>
      <c r="I377" s="11">
        <v>0</v>
      </c>
      <c r="J377" s="57" t="s">
        <v>26</v>
      </c>
      <c r="K377" s="11">
        <v>0</v>
      </c>
      <c r="L377" s="11">
        <v>0</v>
      </c>
      <c r="M377" s="57" t="s">
        <v>26</v>
      </c>
      <c r="N377" s="10">
        <v>0</v>
      </c>
      <c r="O377" s="10">
        <v>0</v>
      </c>
      <c r="P377" s="127" t="s">
        <v>26</v>
      </c>
      <c r="Q377" s="11">
        <v>0</v>
      </c>
      <c r="R377" s="11">
        <v>0</v>
      </c>
      <c r="S377" s="57" t="s">
        <v>26</v>
      </c>
      <c r="T377" s="39">
        <v>0</v>
      </c>
      <c r="U377" s="37">
        <v>0</v>
      </c>
      <c r="V377" s="57" t="s">
        <v>26</v>
      </c>
      <c r="W377" s="10">
        <v>0</v>
      </c>
      <c r="X377" s="10">
        <v>0</v>
      </c>
      <c r="Y377" s="127" t="s">
        <v>26</v>
      </c>
      <c r="Z377" s="47"/>
      <c r="AA377" s="47"/>
      <c r="AB377" s="47"/>
      <c r="AC377" s="47"/>
      <c r="AD377" s="47"/>
      <c r="AE377" s="47"/>
      <c r="AF377" s="47"/>
      <c r="AG377" s="47"/>
      <c r="AH377" s="47"/>
      <c r="AI377" s="47"/>
      <c r="AJ377" s="47"/>
      <c r="AK377" s="47"/>
      <c r="AL377" s="47"/>
      <c r="AM377" s="47"/>
      <c r="AN377" s="47"/>
      <c r="AR377" s="7">
        <f t="shared" si="58"/>
        <v>0</v>
      </c>
      <c r="AS377" s="7">
        <f t="shared" si="59"/>
        <v>0</v>
      </c>
      <c r="AT377" s="19" t="e">
        <f>+AR377/AS377</f>
        <v>#DIV/0!</v>
      </c>
      <c r="AU377" s="19">
        <f>+AR377/F377</f>
        <v>0</v>
      </c>
      <c r="AV377" s="7" t="s">
        <v>2094</v>
      </c>
    </row>
    <row r="378" spans="1:48" ht="15.75" hidden="1" customHeight="1" x14ac:dyDescent="0.25">
      <c r="A378" s="7">
        <v>400</v>
      </c>
      <c r="B378" s="7" t="s">
        <v>689</v>
      </c>
      <c r="C378" s="7" t="s">
        <v>695</v>
      </c>
      <c r="D378" s="7" t="s">
        <v>16</v>
      </c>
      <c r="E378" s="47" t="s">
        <v>696</v>
      </c>
      <c r="F378" s="9">
        <v>1</v>
      </c>
      <c r="G378" s="7" t="s">
        <v>18</v>
      </c>
      <c r="H378" s="7">
        <v>0</v>
      </c>
      <c r="I378" s="7">
        <v>0</v>
      </c>
      <c r="J378" s="60"/>
      <c r="K378" s="7">
        <v>0</v>
      </c>
      <c r="L378" s="7">
        <v>0</v>
      </c>
      <c r="M378" s="123"/>
      <c r="N378" s="7">
        <v>0</v>
      </c>
      <c r="O378" s="7">
        <v>0</v>
      </c>
      <c r="P378" s="126"/>
      <c r="Q378" s="7">
        <v>0</v>
      </c>
      <c r="R378" s="7">
        <v>0</v>
      </c>
      <c r="S378" s="48"/>
      <c r="T378" s="104">
        <v>0</v>
      </c>
      <c r="U378" s="7">
        <v>0</v>
      </c>
      <c r="V378" s="135"/>
      <c r="W378" s="7">
        <v>0</v>
      </c>
      <c r="X378" s="7">
        <v>0</v>
      </c>
      <c r="Y378" s="47"/>
      <c r="Z378" s="47"/>
      <c r="AA378" s="47"/>
      <c r="AB378" s="47"/>
      <c r="AC378" s="47"/>
      <c r="AD378" s="47"/>
      <c r="AE378" s="47"/>
      <c r="AF378" s="47"/>
      <c r="AG378" s="47"/>
      <c r="AH378" s="47"/>
      <c r="AI378" s="47"/>
      <c r="AJ378" s="47"/>
      <c r="AK378" s="47"/>
      <c r="AL378" s="47"/>
      <c r="AM378" s="47"/>
      <c r="AN378" s="47"/>
      <c r="AR378" s="7">
        <f t="shared" si="58"/>
        <v>0</v>
      </c>
      <c r="AS378" s="7">
        <f t="shared" si="59"/>
        <v>0</v>
      </c>
      <c r="AT378" s="19" t="e">
        <f t="shared" ref="AT378:AT384" si="60">AR378/AS378</f>
        <v>#DIV/0!</v>
      </c>
      <c r="AU378" s="19" t="e">
        <f t="shared" ref="AU378:AU384" si="61">+AT378/F378</f>
        <v>#DIV/0!</v>
      </c>
      <c r="AV378" s="7" t="s">
        <v>2095</v>
      </c>
    </row>
    <row r="379" spans="1:48" ht="15.75" hidden="1" customHeight="1" x14ac:dyDescent="0.25">
      <c r="A379" s="7">
        <v>401</v>
      </c>
      <c r="B379" s="7" t="s">
        <v>689</v>
      </c>
      <c r="C379" s="7" t="s">
        <v>695</v>
      </c>
      <c r="D379" s="7" t="s">
        <v>16</v>
      </c>
      <c r="E379" s="47" t="s">
        <v>697</v>
      </c>
      <c r="F379" s="9">
        <v>1</v>
      </c>
      <c r="G379" s="7" t="s">
        <v>18</v>
      </c>
      <c r="H379" s="7">
        <v>0</v>
      </c>
      <c r="I379" s="7">
        <v>0</v>
      </c>
      <c r="J379" s="60"/>
      <c r="K379" s="7">
        <v>0</v>
      </c>
      <c r="L379" s="7">
        <v>0</v>
      </c>
      <c r="M379" s="123"/>
      <c r="N379" s="7">
        <v>1</v>
      </c>
      <c r="O379" s="7">
        <v>1</v>
      </c>
      <c r="P379" s="126" t="s">
        <v>1432</v>
      </c>
      <c r="Q379" s="7">
        <v>0</v>
      </c>
      <c r="R379" s="7">
        <v>0</v>
      </c>
      <c r="S379" s="48"/>
      <c r="T379" s="104">
        <v>0</v>
      </c>
      <c r="U379" s="7">
        <v>0</v>
      </c>
      <c r="V379" s="135"/>
      <c r="W379" s="7">
        <v>1</v>
      </c>
      <c r="X379" s="7">
        <v>1</v>
      </c>
      <c r="Y379" s="47"/>
      <c r="Z379" s="47"/>
      <c r="AA379" s="47"/>
      <c r="AB379" s="47"/>
      <c r="AC379" s="47"/>
      <c r="AD379" s="47"/>
      <c r="AE379" s="47"/>
      <c r="AF379" s="47"/>
      <c r="AG379" s="47"/>
      <c r="AH379" s="47"/>
      <c r="AI379" s="47"/>
      <c r="AJ379" s="47"/>
      <c r="AK379" s="47"/>
      <c r="AL379" s="47"/>
      <c r="AM379" s="47"/>
      <c r="AN379" s="47"/>
      <c r="AR379" s="7">
        <f t="shared" si="58"/>
        <v>2</v>
      </c>
      <c r="AS379" s="7">
        <f t="shared" si="59"/>
        <v>2</v>
      </c>
      <c r="AT379" s="19">
        <f t="shared" si="60"/>
        <v>1</v>
      </c>
      <c r="AU379" s="19">
        <f t="shared" si="61"/>
        <v>1</v>
      </c>
      <c r="AV379" s="7" t="s">
        <v>2096</v>
      </c>
    </row>
    <row r="380" spans="1:48" ht="15.75" hidden="1" customHeight="1" x14ac:dyDescent="0.25">
      <c r="A380" s="7">
        <v>402</v>
      </c>
      <c r="B380" s="7" t="s">
        <v>689</v>
      </c>
      <c r="C380" s="7" t="s">
        <v>695</v>
      </c>
      <c r="D380" s="7" t="s">
        <v>16</v>
      </c>
      <c r="E380" s="47" t="s">
        <v>698</v>
      </c>
      <c r="F380" s="9">
        <v>1</v>
      </c>
      <c r="G380" s="7" t="s">
        <v>18</v>
      </c>
      <c r="H380" s="10">
        <v>0</v>
      </c>
      <c r="I380" s="10">
        <v>0</v>
      </c>
      <c r="J380" s="57" t="s">
        <v>26</v>
      </c>
      <c r="K380" s="11">
        <v>0</v>
      </c>
      <c r="L380" s="11">
        <v>0</v>
      </c>
      <c r="M380" s="57" t="s">
        <v>26</v>
      </c>
      <c r="N380" s="10">
        <v>0</v>
      </c>
      <c r="O380" s="10">
        <v>0</v>
      </c>
      <c r="P380" s="127" t="s">
        <v>26</v>
      </c>
      <c r="Q380" s="11">
        <v>0</v>
      </c>
      <c r="R380" s="11">
        <v>0</v>
      </c>
      <c r="S380" s="57" t="s">
        <v>26</v>
      </c>
      <c r="T380" s="39">
        <v>0</v>
      </c>
      <c r="U380" s="37">
        <v>0</v>
      </c>
      <c r="V380" s="57" t="s">
        <v>26</v>
      </c>
      <c r="W380" s="7">
        <v>9</v>
      </c>
      <c r="X380" s="7">
        <v>9</v>
      </c>
      <c r="Y380" s="47"/>
      <c r="Z380" s="47"/>
      <c r="AA380" s="47"/>
      <c r="AB380" s="47"/>
      <c r="AC380" s="47"/>
      <c r="AD380" s="47"/>
      <c r="AE380" s="47"/>
      <c r="AF380" s="47"/>
      <c r="AG380" s="47"/>
      <c r="AH380" s="47"/>
      <c r="AI380" s="47"/>
      <c r="AJ380" s="47"/>
      <c r="AK380" s="47"/>
      <c r="AL380" s="47"/>
      <c r="AM380" s="47"/>
      <c r="AN380" s="47"/>
      <c r="AR380" s="7">
        <f t="shared" si="58"/>
        <v>9</v>
      </c>
      <c r="AS380" s="7">
        <f t="shared" si="59"/>
        <v>9</v>
      </c>
      <c r="AT380" s="19">
        <f t="shared" si="60"/>
        <v>1</v>
      </c>
      <c r="AU380" s="19">
        <f t="shared" si="61"/>
        <v>1</v>
      </c>
      <c r="AV380" s="7" t="s">
        <v>2096</v>
      </c>
    </row>
    <row r="381" spans="1:48" ht="15.75" hidden="1" customHeight="1" x14ac:dyDescent="0.25">
      <c r="A381" s="7">
        <v>403</v>
      </c>
      <c r="B381" s="7" t="s">
        <v>689</v>
      </c>
      <c r="C381" s="7" t="s">
        <v>695</v>
      </c>
      <c r="D381" s="7" t="s">
        <v>16</v>
      </c>
      <c r="E381" s="47" t="s">
        <v>699</v>
      </c>
      <c r="F381" s="9">
        <v>1</v>
      </c>
      <c r="G381" s="7" t="s">
        <v>18</v>
      </c>
      <c r="H381" s="10">
        <v>0</v>
      </c>
      <c r="I381" s="10">
        <v>0</v>
      </c>
      <c r="J381" s="57" t="s">
        <v>26</v>
      </c>
      <c r="K381" s="7">
        <v>0</v>
      </c>
      <c r="L381" s="7">
        <v>0</v>
      </c>
      <c r="M381" s="123"/>
      <c r="N381" s="10">
        <v>0</v>
      </c>
      <c r="O381" s="10">
        <v>0</v>
      </c>
      <c r="P381" s="127" t="s">
        <v>26</v>
      </c>
      <c r="Q381" s="7">
        <v>0</v>
      </c>
      <c r="R381" s="7">
        <v>0</v>
      </c>
      <c r="S381" s="48"/>
      <c r="T381" s="39">
        <v>0</v>
      </c>
      <c r="U381" s="37">
        <v>0</v>
      </c>
      <c r="V381" s="57" t="s">
        <v>26</v>
      </c>
      <c r="W381" s="7">
        <v>0</v>
      </c>
      <c r="X381" s="7">
        <v>0</v>
      </c>
      <c r="Y381" s="47"/>
      <c r="Z381" s="47"/>
      <c r="AA381" s="47"/>
      <c r="AB381" s="47"/>
      <c r="AC381" s="47"/>
      <c r="AD381" s="47"/>
      <c r="AE381" s="47"/>
      <c r="AF381" s="47"/>
      <c r="AG381" s="47"/>
      <c r="AH381" s="47"/>
      <c r="AI381" s="47"/>
      <c r="AJ381" s="47"/>
      <c r="AK381" s="47"/>
      <c r="AL381" s="47"/>
      <c r="AM381" s="47"/>
      <c r="AN381" s="47"/>
      <c r="AR381" s="7">
        <f t="shared" si="58"/>
        <v>0</v>
      </c>
      <c r="AS381" s="7">
        <f t="shared" si="59"/>
        <v>0</v>
      </c>
      <c r="AT381" s="19" t="e">
        <f t="shared" si="60"/>
        <v>#DIV/0!</v>
      </c>
      <c r="AU381" s="19" t="e">
        <f t="shared" si="61"/>
        <v>#DIV/0!</v>
      </c>
      <c r="AV381" s="7" t="s">
        <v>2095</v>
      </c>
    </row>
    <row r="382" spans="1:48" ht="15.75" hidden="1" customHeight="1" x14ac:dyDescent="0.25">
      <c r="A382" s="7">
        <v>404</v>
      </c>
      <c r="B382" s="7" t="s">
        <v>689</v>
      </c>
      <c r="C382" s="7" t="s">
        <v>695</v>
      </c>
      <c r="D382" s="7" t="s">
        <v>16</v>
      </c>
      <c r="E382" s="114" t="s">
        <v>700</v>
      </c>
      <c r="F382" s="9">
        <v>1</v>
      </c>
      <c r="G382" s="7" t="s">
        <v>18</v>
      </c>
      <c r="H382" s="10">
        <v>0</v>
      </c>
      <c r="I382" s="10">
        <v>0</v>
      </c>
      <c r="J382" s="57" t="s">
        <v>26</v>
      </c>
      <c r="K382" s="7">
        <v>1</v>
      </c>
      <c r="L382" s="7">
        <v>1</v>
      </c>
      <c r="M382" s="58" t="s">
        <v>1248</v>
      </c>
      <c r="N382" s="10">
        <v>0</v>
      </c>
      <c r="O382" s="10">
        <v>0</v>
      </c>
      <c r="P382" s="127" t="s">
        <v>26</v>
      </c>
      <c r="Q382" s="7">
        <v>2</v>
      </c>
      <c r="R382" s="7">
        <v>2</v>
      </c>
      <c r="S382" s="54" t="s">
        <v>1584</v>
      </c>
      <c r="T382" s="39">
        <v>0</v>
      </c>
      <c r="U382" s="37">
        <v>0</v>
      </c>
      <c r="V382" s="57" t="s">
        <v>26</v>
      </c>
      <c r="W382" s="7">
        <v>2</v>
      </c>
      <c r="X382" s="7">
        <v>2</v>
      </c>
      <c r="Y382" s="47"/>
      <c r="Z382" s="47"/>
      <c r="AA382" s="47"/>
      <c r="AB382" s="47"/>
      <c r="AC382" s="47"/>
      <c r="AD382" s="47"/>
      <c r="AE382" s="47"/>
      <c r="AF382" s="47"/>
      <c r="AG382" s="47"/>
      <c r="AH382" s="47"/>
      <c r="AI382" s="47"/>
      <c r="AJ382" s="47"/>
      <c r="AK382" s="47"/>
      <c r="AL382" s="47"/>
      <c r="AM382" s="47"/>
      <c r="AN382" s="47"/>
      <c r="AR382" s="7">
        <f t="shared" si="58"/>
        <v>5</v>
      </c>
      <c r="AS382" s="7">
        <f t="shared" si="59"/>
        <v>5</v>
      </c>
      <c r="AT382" s="19">
        <f t="shared" si="60"/>
        <v>1</v>
      </c>
      <c r="AU382" s="19">
        <f t="shared" si="61"/>
        <v>1</v>
      </c>
      <c r="AV382" s="7" t="s">
        <v>2096</v>
      </c>
    </row>
    <row r="383" spans="1:48" ht="15.75" hidden="1" customHeight="1" x14ac:dyDescent="0.25">
      <c r="A383" s="7">
        <v>405</v>
      </c>
      <c r="B383" s="7" t="s">
        <v>689</v>
      </c>
      <c r="C383" s="7" t="s">
        <v>695</v>
      </c>
      <c r="D383" s="7" t="s">
        <v>16</v>
      </c>
      <c r="E383" s="114" t="s">
        <v>701</v>
      </c>
      <c r="F383" s="9">
        <v>1</v>
      </c>
      <c r="G383" s="7" t="s">
        <v>18</v>
      </c>
      <c r="H383" s="7">
        <v>39</v>
      </c>
      <c r="I383" s="7">
        <v>39</v>
      </c>
      <c r="J383" s="121" t="s">
        <v>1221</v>
      </c>
      <c r="K383" s="7">
        <v>1</v>
      </c>
      <c r="L383" s="7">
        <v>1</v>
      </c>
      <c r="M383" s="123" t="s">
        <v>1249</v>
      </c>
      <c r="N383" s="7">
        <v>4</v>
      </c>
      <c r="O383" s="7">
        <v>4</v>
      </c>
      <c r="P383" s="126" t="s">
        <v>1433</v>
      </c>
      <c r="Q383" s="7">
        <v>1</v>
      </c>
      <c r="R383" s="7">
        <v>1</v>
      </c>
      <c r="S383" s="54" t="s">
        <v>1585</v>
      </c>
      <c r="T383" s="104">
        <v>2</v>
      </c>
      <c r="U383" s="7">
        <v>2</v>
      </c>
      <c r="V383" s="47" t="s">
        <v>1585</v>
      </c>
      <c r="W383" s="7">
        <v>2</v>
      </c>
      <c r="X383" s="7">
        <v>2</v>
      </c>
      <c r="Y383" s="47"/>
      <c r="Z383" s="47"/>
      <c r="AA383" s="47"/>
      <c r="AB383" s="47"/>
      <c r="AC383" s="47"/>
      <c r="AD383" s="47"/>
      <c r="AE383" s="47"/>
      <c r="AF383" s="47"/>
      <c r="AG383" s="47"/>
      <c r="AH383" s="47"/>
      <c r="AI383" s="47"/>
      <c r="AJ383" s="47"/>
      <c r="AK383" s="47"/>
      <c r="AL383" s="47"/>
      <c r="AM383" s="47"/>
      <c r="AN383" s="47"/>
      <c r="AR383" s="7">
        <f t="shared" si="58"/>
        <v>49</v>
      </c>
      <c r="AS383" s="7">
        <f t="shared" si="59"/>
        <v>49</v>
      </c>
      <c r="AT383" s="19">
        <f t="shared" si="60"/>
        <v>1</v>
      </c>
      <c r="AU383" s="19">
        <f t="shared" si="61"/>
        <v>1</v>
      </c>
      <c r="AV383" s="7" t="s">
        <v>2096</v>
      </c>
    </row>
    <row r="384" spans="1:48" ht="15.75" hidden="1" customHeight="1" x14ac:dyDescent="0.25">
      <c r="A384" s="7">
        <v>406</v>
      </c>
      <c r="B384" s="7" t="s">
        <v>689</v>
      </c>
      <c r="C384" s="7" t="s">
        <v>695</v>
      </c>
      <c r="D384" s="7" t="s">
        <v>16</v>
      </c>
      <c r="E384" s="114" t="s">
        <v>702</v>
      </c>
      <c r="F384" s="9">
        <v>1</v>
      </c>
      <c r="G384" s="7" t="s">
        <v>18</v>
      </c>
      <c r="H384" s="7">
        <v>1</v>
      </c>
      <c r="I384" s="7">
        <v>1</v>
      </c>
      <c r="J384" s="121" t="s">
        <v>1222</v>
      </c>
      <c r="K384" s="7">
        <v>1</v>
      </c>
      <c r="L384" s="7">
        <v>1</v>
      </c>
      <c r="M384" s="123" t="s">
        <v>1250</v>
      </c>
      <c r="N384" s="7">
        <v>0</v>
      </c>
      <c r="O384" s="7">
        <v>0</v>
      </c>
      <c r="P384" s="126"/>
      <c r="Q384" s="7">
        <v>0</v>
      </c>
      <c r="R384" s="7">
        <v>0</v>
      </c>
      <c r="S384" s="48"/>
      <c r="T384" s="104">
        <v>1</v>
      </c>
      <c r="U384" s="7">
        <v>1</v>
      </c>
      <c r="V384" s="47" t="s">
        <v>1862</v>
      </c>
      <c r="W384" s="7">
        <v>1</v>
      </c>
      <c r="X384" s="7">
        <v>1</v>
      </c>
      <c r="Y384" s="47"/>
      <c r="Z384" s="47"/>
      <c r="AA384" s="47"/>
      <c r="AB384" s="47"/>
      <c r="AC384" s="47"/>
      <c r="AD384" s="47"/>
      <c r="AE384" s="47"/>
      <c r="AF384" s="47"/>
      <c r="AG384" s="47"/>
      <c r="AH384" s="47"/>
      <c r="AI384" s="47"/>
      <c r="AJ384" s="47"/>
      <c r="AK384" s="47"/>
      <c r="AL384" s="47"/>
      <c r="AM384" s="47"/>
      <c r="AN384" s="47"/>
      <c r="AR384" s="7">
        <f t="shared" si="58"/>
        <v>4</v>
      </c>
      <c r="AS384" s="7">
        <f t="shared" si="59"/>
        <v>4</v>
      </c>
      <c r="AT384" s="19">
        <f t="shared" si="60"/>
        <v>1</v>
      </c>
      <c r="AU384" s="19">
        <f t="shared" si="61"/>
        <v>1</v>
      </c>
      <c r="AV384" s="7" t="s">
        <v>2096</v>
      </c>
    </row>
    <row r="385" spans="1:48" ht="15.75" hidden="1" customHeight="1" x14ac:dyDescent="0.25">
      <c r="A385" s="7">
        <v>407</v>
      </c>
      <c r="B385" s="7" t="s">
        <v>689</v>
      </c>
      <c r="C385" s="7" t="s">
        <v>695</v>
      </c>
      <c r="D385" s="7" t="s">
        <v>16</v>
      </c>
      <c r="E385" s="47" t="s">
        <v>703</v>
      </c>
      <c r="F385" s="7">
        <v>1</v>
      </c>
      <c r="G385" s="7" t="s">
        <v>704</v>
      </c>
      <c r="H385" s="10">
        <v>0</v>
      </c>
      <c r="I385" s="11">
        <v>0</v>
      </c>
      <c r="J385" s="57" t="s">
        <v>26</v>
      </c>
      <c r="K385" s="11">
        <v>0</v>
      </c>
      <c r="L385" s="11">
        <v>0</v>
      </c>
      <c r="M385" s="57" t="s">
        <v>26</v>
      </c>
      <c r="N385" s="11">
        <v>0</v>
      </c>
      <c r="O385" s="11">
        <v>0</v>
      </c>
      <c r="P385" s="57" t="s">
        <v>26</v>
      </c>
      <c r="Q385" s="11">
        <v>0</v>
      </c>
      <c r="R385" s="11">
        <v>0</v>
      </c>
      <c r="S385" s="57" t="s">
        <v>26</v>
      </c>
      <c r="T385" s="39">
        <v>0</v>
      </c>
      <c r="U385" s="37">
        <v>0</v>
      </c>
      <c r="V385" s="57" t="s">
        <v>26</v>
      </c>
      <c r="W385" s="10">
        <v>0</v>
      </c>
      <c r="X385" s="10">
        <v>0</v>
      </c>
      <c r="Y385" s="127" t="s">
        <v>26</v>
      </c>
      <c r="Z385" s="47"/>
      <c r="AA385" s="47"/>
      <c r="AB385" s="47"/>
      <c r="AC385" s="47"/>
      <c r="AD385" s="47"/>
      <c r="AE385" s="47"/>
      <c r="AF385" s="47"/>
      <c r="AG385" s="47"/>
      <c r="AH385" s="47"/>
      <c r="AI385" s="47"/>
      <c r="AJ385" s="47"/>
      <c r="AK385" s="47"/>
      <c r="AL385" s="47"/>
      <c r="AM385" s="47"/>
      <c r="AN385" s="47"/>
      <c r="AR385" s="7">
        <f t="shared" si="58"/>
        <v>0</v>
      </c>
      <c r="AS385" s="7">
        <f t="shared" si="59"/>
        <v>0</v>
      </c>
      <c r="AT385" s="19" t="e">
        <f>+AR385/AS385</f>
        <v>#DIV/0!</v>
      </c>
      <c r="AU385" s="19">
        <f>+AR385/F385</f>
        <v>0</v>
      </c>
      <c r="AV385" s="7" t="s">
        <v>2094</v>
      </c>
    </row>
    <row r="386" spans="1:48" ht="15.75" hidden="1" customHeight="1" x14ac:dyDescent="0.25">
      <c r="A386" s="7">
        <v>408</v>
      </c>
      <c r="B386" s="7" t="s">
        <v>689</v>
      </c>
      <c r="C386" s="7" t="s">
        <v>695</v>
      </c>
      <c r="D386" s="7" t="s">
        <v>16</v>
      </c>
      <c r="E386" s="47" t="s">
        <v>705</v>
      </c>
      <c r="F386" s="7">
        <v>1</v>
      </c>
      <c r="G386" s="7" t="s">
        <v>298</v>
      </c>
      <c r="H386" s="10">
        <v>0</v>
      </c>
      <c r="I386" s="11">
        <v>0</v>
      </c>
      <c r="J386" s="57" t="s">
        <v>26</v>
      </c>
      <c r="K386" s="11">
        <v>0</v>
      </c>
      <c r="L386" s="11">
        <v>0</v>
      </c>
      <c r="M386" s="57" t="s">
        <v>26</v>
      </c>
      <c r="N386" s="11">
        <v>0</v>
      </c>
      <c r="O386" s="11">
        <v>0</v>
      </c>
      <c r="P386" s="57" t="s">
        <v>26</v>
      </c>
      <c r="Q386" s="11">
        <v>0</v>
      </c>
      <c r="R386" s="11">
        <v>0</v>
      </c>
      <c r="S386" s="57" t="s">
        <v>26</v>
      </c>
      <c r="T386" s="39">
        <v>0</v>
      </c>
      <c r="U386" s="37">
        <v>0</v>
      </c>
      <c r="V386" s="57" t="s">
        <v>26</v>
      </c>
      <c r="W386" s="10">
        <v>0</v>
      </c>
      <c r="X386" s="10">
        <v>0</v>
      </c>
      <c r="Y386" s="127" t="s">
        <v>26</v>
      </c>
      <c r="Z386" s="47"/>
      <c r="AA386" s="47"/>
      <c r="AB386" s="47"/>
      <c r="AC386" s="47"/>
      <c r="AD386" s="47"/>
      <c r="AE386" s="47"/>
      <c r="AF386" s="47"/>
      <c r="AG386" s="47"/>
      <c r="AH386" s="47"/>
      <c r="AI386" s="47"/>
      <c r="AJ386" s="47"/>
      <c r="AK386" s="47"/>
      <c r="AL386" s="47"/>
      <c r="AM386" s="47"/>
      <c r="AN386" s="47"/>
      <c r="AR386" s="7">
        <f t="shared" si="58"/>
        <v>0</v>
      </c>
      <c r="AS386" s="7">
        <f t="shared" si="59"/>
        <v>0</v>
      </c>
      <c r="AT386" s="19" t="e">
        <f>+AR386/AS386</f>
        <v>#DIV/0!</v>
      </c>
      <c r="AU386" s="19">
        <f>+AR386/F386</f>
        <v>0</v>
      </c>
      <c r="AV386" s="7" t="s">
        <v>2094</v>
      </c>
    </row>
    <row r="387" spans="1:48" ht="15.75" hidden="1" customHeight="1" x14ac:dyDescent="0.25">
      <c r="A387" s="7">
        <v>409</v>
      </c>
      <c r="B387" s="7" t="s">
        <v>689</v>
      </c>
      <c r="C387" s="7" t="s">
        <v>706</v>
      </c>
      <c r="D387" s="7" t="s">
        <v>16</v>
      </c>
      <c r="E387" s="114" t="s">
        <v>707</v>
      </c>
      <c r="F387" s="9">
        <v>1</v>
      </c>
      <c r="G387" s="7" t="s">
        <v>18</v>
      </c>
      <c r="H387" s="7">
        <v>323</v>
      </c>
      <c r="I387" s="7">
        <v>323</v>
      </c>
      <c r="J387" s="121" t="s">
        <v>1223</v>
      </c>
      <c r="K387" s="7">
        <v>271</v>
      </c>
      <c r="L387" s="7">
        <v>271</v>
      </c>
      <c r="M387" s="123" t="s">
        <v>1240</v>
      </c>
      <c r="N387" s="7">
        <v>276</v>
      </c>
      <c r="O387" s="7">
        <v>276</v>
      </c>
      <c r="P387" s="126" t="s">
        <v>1434</v>
      </c>
      <c r="Q387" s="7">
        <v>311</v>
      </c>
      <c r="R387" s="7">
        <v>311</v>
      </c>
      <c r="S387" s="54" t="s">
        <v>1586</v>
      </c>
      <c r="T387" s="104">
        <v>285</v>
      </c>
      <c r="U387" s="7">
        <v>285</v>
      </c>
      <c r="V387" s="47" t="s">
        <v>1863</v>
      </c>
      <c r="W387" s="7">
        <v>326</v>
      </c>
      <c r="X387" s="7">
        <v>326</v>
      </c>
      <c r="Y387" s="192" t="s">
        <v>1434</v>
      </c>
      <c r="Z387" s="121"/>
      <c r="AA387" s="121"/>
      <c r="AB387" s="121"/>
      <c r="AC387" s="121"/>
      <c r="AD387" s="121"/>
      <c r="AE387" s="121"/>
      <c r="AF387" s="121"/>
      <c r="AG387" s="121"/>
      <c r="AH387" s="121"/>
      <c r="AI387" s="121"/>
      <c r="AJ387" s="121"/>
      <c r="AK387" s="121"/>
      <c r="AL387" s="121"/>
      <c r="AM387" s="121"/>
      <c r="AN387" s="121"/>
      <c r="AR387" s="7">
        <f t="shared" si="58"/>
        <v>1792</v>
      </c>
      <c r="AS387" s="7">
        <f t="shared" si="59"/>
        <v>1792</v>
      </c>
      <c r="AT387" s="19">
        <f>AR387/AS387</f>
        <v>1</v>
      </c>
      <c r="AU387" s="19">
        <f>+AT387/F387</f>
        <v>1</v>
      </c>
      <c r="AV387" s="7" t="s">
        <v>2096</v>
      </c>
    </row>
    <row r="388" spans="1:48" ht="15.75" hidden="1" customHeight="1" x14ac:dyDescent="0.25">
      <c r="A388" s="7">
        <v>410</v>
      </c>
      <c r="B388" s="7" t="s">
        <v>689</v>
      </c>
      <c r="C388" s="7" t="s">
        <v>706</v>
      </c>
      <c r="D388" s="7" t="s">
        <v>16</v>
      </c>
      <c r="E388" s="114" t="s">
        <v>708</v>
      </c>
      <c r="F388" s="7">
        <v>12</v>
      </c>
      <c r="G388" s="7" t="s">
        <v>54</v>
      </c>
      <c r="H388" s="7">
        <v>1</v>
      </c>
      <c r="I388" s="11">
        <v>1</v>
      </c>
      <c r="J388" s="121" t="s">
        <v>1224</v>
      </c>
      <c r="K388" s="7">
        <v>1</v>
      </c>
      <c r="L388" s="11">
        <v>1</v>
      </c>
      <c r="M388" s="58" t="s">
        <v>1241</v>
      </c>
      <c r="N388" s="7">
        <v>1</v>
      </c>
      <c r="O388" s="10">
        <v>1</v>
      </c>
      <c r="P388" s="126" t="s">
        <v>1435</v>
      </c>
      <c r="Q388" s="7">
        <v>1</v>
      </c>
      <c r="R388" s="7">
        <v>1</v>
      </c>
      <c r="S388" s="139" t="s">
        <v>1587</v>
      </c>
      <c r="T388" s="104">
        <v>1</v>
      </c>
      <c r="U388" s="7">
        <v>1</v>
      </c>
      <c r="V388" s="47" t="s">
        <v>1864</v>
      </c>
      <c r="W388" s="7">
        <v>1</v>
      </c>
      <c r="X388" s="7">
        <v>1</v>
      </c>
      <c r="Y388" s="192" t="s">
        <v>1435</v>
      </c>
      <c r="Z388" s="121"/>
      <c r="AA388" s="121"/>
      <c r="AB388" s="121"/>
      <c r="AC388" s="121"/>
      <c r="AD388" s="121"/>
      <c r="AE388" s="121"/>
      <c r="AF388" s="121"/>
      <c r="AG388" s="121"/>
      <c r="AH388" s="121"/>
      <c r="AI388" s="121"/>
      <c r="AJ388" s="121"/>
      <c r="AK388" s="121"/>
      <c r="AL388" s="121"/>
      <c r="AM388" s="121"/>
      <c r="AN388" s="121"/>
      <c r="AR388" s="7">
        <f t="shared" si="58"/>
        <v>6</v>
      </c>
      <c r="AS388" s="7">
        <f t="shared" si="59"/>
        <v>6</v>
      </c>
      <c r="AT388" s="19">
        <f>+AR388/AS388</f>
        <v>1</v>
      </c>
      <c r="AU388" s="19">
        <f>+AR388/F388</f>
        <v>0.5</v>
      </c>
      <c r="AV388" s="7" t="s">
        <v>2096</v>
      </c>
    </row>
    <row r="389" spans="1:48" ht="15.75" hidden="1" customHeight="1" x14ac:dyDescent="0.25">
      <c r="A389" s="7">
        <v>411</v>
      </c>
      <c r="B389" s="7" t="s">
        <v>689</v>
      </c>
      <c r="C389" s="7" t="s">
        <v>706</v>
      </c>
      <c r="D389" s="7" t="s">
        <v>16</v>
      </c>
      <c r="E389" s="114" t="s">
        <v>709</v>
      </c>
      <c r="F389" s="9">
        <v>1</v>
      </c>
      <c r="G389" s="7" t="s">
        <v>18</v>
      </c>
      <c r="H389" s="7">
        <v>21</v>
      </c>
      <c r="I389" s="7">
        <v>23</v>
      </c>
      <c r="J389" s="121" t="s">
        <v>1225</v>
      </c>
      <c r="K389" s="7">
        <v>24</v>
      </c>
      <c r="L389" s="7">
        <v>26</v>
      </c>
      <c r="M389" s="123" t="s">
        <v>1242</v>
      </c>
      <c r="N389" s="7">
        <v>22</v>
      </c>
      <c r="O389" s="7">
        <v>23</v>
      </c>
      <c r="P389" s="126" t="s">
        <v>1436</v>
      </c>
      <c r="Q389" s="7">
        <v>37</v>
      </c>
      <c r="R389" s="7">
        <v>40</v>
      </c>
      <c r="S389" s="54" t="s">
        <v>1588</v>
      </c>
      <c r="T389" s="104">
        <v>40</v>
      </c>
      <c r="U389" s="7">
        <v>40</v>
      </c>
      <c r="V389" s="47" t="s">
        <v>1865</v>
      </c>
      <c r="W389" s="7">
        <v>37</v>
      </c>
      <c r="X389" s="7">
        <v>39</v>
      </c>
      <c r="Y389" s="192" t="s">
        <v>1436</v>
      </c>
      <c r="Z389" s="121"/>
      <c r="AA389" s="121"/>
      <c r="AB389" s="121"/>
      <c r="AC389" s="121"/>
      <c r="AD389" s="121"/>
      <c r="AE389" s="121"/>
      <c r="AF389" s="121"/>
      <c r="AG389" s="121"/>
      <c r="AH389" s="121"/>
      <c r="AI389" s="121"/>
      <c r="AJ389" s="121"/>
      <c r="AK389" s="121"/>
      <c r="AL389" s="121"/>
      <c r="AM389" s="121"/>
      <c r="AN389" s="121"/>
      <c r="AR389" s="7">
        <f t="shared" si="58"/>
        <v>181</v>
      </c>
      <c r="AS389" s="7">
        <f t="shared" si="59"/>
        <v>191</v>
      </c>
      <c r="AT389" s="19">
        <f>AR389/AS389</f>
        <v>0.94764397905759157</v>
      </c>
      <c r="AU389" s="19">
        <f>+AT389/F389</f>
        <v>0.94764397905759157</v>
      </c>
      <c r="AV389" s="7" t="s">
        <v>2096</v>
      </c>
    </row>
    <row r="390" spans="1:48" ht="15.75" hidden="1" customHeight="1" x14ac:dyDescent="0.25">
      <c r="A390" s="7">
        <v>412</v>
      </c>
      <c r="B390" s="7" t="s">
        <v>689</v>
      </c>
      <c r="C390" s="7" t="s">
        <v>706</v>
      </c>
      <c r="D390" s="7" t="s">
        <v>16</v>
      </c>
      <c r="E390" s="47" t="s">
        <v>710</v>
      </c>
      <c r="F390" s="7">
        <v>4</v>
      </c>
      <c r="G390" s="7" t="s">
        <v>70</v>
      </c>
      <c r="H390" s="10">
        <v>0</v>
      </c>
      <c r="I390" s="11">
        <v>0</v>
      </c>
      <c r="J390" s="57" t="s">
        <v>26</v>
      </c>
      <c r="K390" s="11">
        <v>0</v>
      </c>
      <c r="L390" s="11">
        <v>0</v>
      </c>
      <c r="M390" s="57" t="s">
        <v>1106</v>
      </c>
      <c r="N390" s="7">
        <v>1</v>
      </c>
      <c r="O390" s="10">
        <v>1</v>
      </c>
      <c r="P390" s="126" t="s">
        <v>1437</v>
      </c>
      <c r="Q390" s="11">
        <v>0</v>
      </c>
      <c r="R390" s="11">
        <v>0</v>
      </c>
      <c r="S390" s="57" t="s">
        <v>26</v>
      </c>
      <c r="T390" s="39">
        <v>0</v>
      </c>
      <c r="U390" s="37">
        <v>0</v>
      </c>
      <c r="V390" s="57" t="s">
        <v>26</v>
      </c>
      <c r="W390" s="7">
        <v>1</v>
      </c>
      <c r="X390" s="7">
        <v>1</v>
      </c>
      <c r="Y390" s="192" t="s">
        <v>1437</v>
      </c>
      <c r="Z390" s="121"/>
      <c r="AA390" s="121"/>
      <c r="AB390" s="121"/>
      <c r="AC390" s="121"/>
      <c r="AD390" s="121"/>
      <c r="AE390" s="121"/>
      <c r="AF390" s="121"/>
      <c r="AG390" s="121"/>
      <c r="AH390" s="121"/>
      <c r="AI390" s="121"/>
      <c r="AJ390" s="121"/>
      <c r="AK390" s="121"/>
      <c r="AL390" s="121"/>
      <c r="AM390" s="121"/>
      <c r="AN390" s="121"/>
      <c r="AR390" s="7">
        <f t="shared" si="58"/>
        <v>2</v>
      </c>
      <c r="AS390" s="7">
        <f t="shared" si="59"/>
        <v>2</v>
      </c>
      <c r="AT390" s="19">
        <f t="shared" ref="AT390:AT397" si="62">+AR390/AS390</f>
        <v>1</v>
      </c>
      <c r="AU390" s="19">
        <f>+AR390/F390</f>
        <v>0.5</v>
      </c>
      <c r="AV390" s="7" t="s">
        <v>2096</v>
      </c>
    </row>
    <row r="391" spans="1:48" ht="15.75" hidden="1" customHeight="1" x14ac:dyDescent="0.25">
      <c r="A391" s="7">
        <v>413</v>
      </c>
      <c r="B391" s="7" t="s">
        <v>689</v>
      </c>
      <c r="C391" s="7" t="s">
        <v>706</v>
      </c>
      <c r="D391" s="7" t="s">
        <v>16</v>
      </c>
      <c r="E391" s="47" t="s">
        <v>711</v>
      </c>
      <c r="F391" s="7">
        <v>4</v>
      </c>
      <c r="G391" s="7" t="s">
        <v>692</v>
      </c>
      <c r="H391" s="10">
        <v>0</v>
      </c>
      <c r="I391" s="11">
        <v>0</v>
      </c>
      <c r="J391" s="57" t="s">
        <v>26</v>
      </c>
      <c r="K391" s="11">
        <v>0</v>
      </c>
      <c r="L391" s="11">
        <v>0</v>
      </c>
      <c r="M391" s="57" t="s">
        <v>1106</v>
      </c>
      <c r="N391" s="7">
        <v>1</v>
      </c>
      <c r="O391" s="10">
        <v>1</v>
      </c>
      <c r="P391" s="126" t="s">
        <v>1438</v>
      </c>
      <c r="Q391" s="11">
        <v>0</v>
      </c>
      <c r="R391" s="11">
        <v>0</v>
      </c>
      <c r="S391" s="57" t="s">
        <v>26</v>
      </c>
      <c r="T391" s="39">
        <v>0</v>
      </c>
      <c r="U391" s="37">
        <v>0</v>
      </c>
      <c r="V391" s="57" t="s">
        <v>26</v>
      </c>
      <c r="W391" s="7">
        <v>1</v>
      </c>
      <c r="X391" s="7">
        <v>1</v>
      </c>
      <c r="Y391" s="192" t="s">
        <v>1438</v>
      </c>
      <c r="Z391" s="121"/>
      <c r="AA391" s="121"/>
      <c r="AB391" s="121"/>
      <c r="AC391" s="121"/>
      <c r="AD391" s="121"/>
      <c r="AE391" s="121"/>
      <c r="AF391" s="121"/>
      <c r="AG391" s="121"/>
      <c r="AH391" s="121"/>
      <c r="AI391" s="121"/>
      <c r="AJ391" s="121"/>
      <c r="AK391" s="121"/>
      <c r="AL391" s="121"/>
      <c r="AM391" s="121"/>
      <c r="AN391" s="121"/>
      <c r="AR391" s="7">
        <f t="shared" si="58"/>
        <v>2</v>
      </c>
      <c r="AS391" s="7">
        <f t="shared" si="59"/>
        <v>2</v>
      </c>
      <c r="AT391" s="19">
        <f t="shared" si="62"/>
        <v>1</v>
      </c>
      <c r="AU391" s="19">
        <f>+AR391/F391</f>
        <v>0.5</v>
      </c>
      <c r="AV391" s="7" t="s">
        <v>2096</v>
      </c>
    </row>
    <row r="392" spans="1:48" ht="15.75" hidden="1" customHeight="1" x14ac:dyDescent="0.25">
      <c r="A392" s="7">
        <v>414</v>
      </c>
      <c r="B392" s="7" t="s">
        <v>689</v>
      </c>
      <c r="C392" s="7" t="s">
        <v>706</v>
      </c>
      <c r="D392" s="7" t="s">
        <v>16</v>
      </c>
      <c r="E392" s="114" t="s">
        <v>712</v>
      </c>
      <c r="F392" s="7">
        <v>12</v>
      </c>
      <c r="G392" s="7" t="s">
        <v>713</v>
      </c>
      <c r="H392" s="7">
        <v>1</v>
      </c>
      <c r="I392" s="11">
        <v>1</v>
      </c>
      <c r="J392" s="121" t="s">
        <v>1226</v>
      </c>
      <c r="K392" s="7">
        <v>1</v>
      </c>
      <c r="L392" s="11">
        <v>1</v>
      </c>
      <c r="M392" s="58" t="s">
        <v>1243</v>
      </c>
      <c r="N392" s="7">
        <v>1</v>
      </c>
      <c r="O392" s="10">
        <v>1</v>
      </c>
      <c r="P392" s="126" t="s">
        <v>1439</v>
      </c>
      <c r="Q392" s="7">
        <v>1</v>
      </c>
      <c r="R392" s="7">
        <v>1</v>
      </c>
      <c r="S392" s="54" t="s">
        <v>1589</v>
      </c>
      <c r="T392" s="104">
        <v>1</v>
      </c>
      <c r="U392" s="7">
        <v>1</v>
      </c>
      <c r="V392" s="47" t="s">
        <v>1866</v>
      </c>
      <c r="W392" s="7">
        <v>1</v>
      </c>
      <c r="X392" s="7">
        <v>1</v>
      </c>
      <c r="Y392" s="192" t="s">
        <v>1439</v>
      </c>
      <c r="Z392" s="121"/>
      <c r="AA392" s="121"/>
      <c r="AB392" s="121"/>
      <c r="AC392" s="121"/>
      <c r="AD392" s="121"/>
      <c r="AE392" s="121"/>
      <c r="AF392" s="121"/>
      <c r="AG392" s="121"/>
      <c r="AH392" s="121"/>
      <c r="AI392" s="121"/>
      <c r="AJ392" s="121"/>
      <c r="AK392" s="121"/>
      <c r="AL392" s="121"/>
      <c r="AM392" s="121"/>
      <c r="AN392" s="121"/>
      <c r="AR392" s="7">
        <f t="shared" si="58"/>
        <v>6</v>
      </c>
      <c r="AS392" s="7">
        <f t="shared" si="59"/>
        <v>6</v>
      </c>
      <c r="AT392" s="19">
        <f t="shared" si="62"/>
        <v>1</v>
      </c>
      <c r="AU392" s="19">
        <f>+AR392/F392</f>
        <v>0.5</v>
      </c>
      <c r="AV392" s="7" t="s">
        <v>2096</v>
      </c>
    </row>
    <row r="393" spans="1:48" ht="15.75" hidden="1" customHeight="1" x14ac:dyDescent="0.25">
      <c r="A393" s="7">
        <v>415</v>
      </c>
      <c r="B393" s="7" t="s">
        <v>689</v>
      </c>
      <c r="C393" s="7" t="s">
        <v>706</v>
      </c>
      <c r="D393" s="7" t="s">
        <v>16</v>
      </c>
      <c r="E393" s="47" t="s">
        <v>714</v>
      </c>
      <c r="F393" s="7">
        <v>3</v>
      </c>
      <c r="G393" s="7" t="s">
        <v>658</v>
      </c>
      <c r="H393" s="10">
        <v>0</v>
      </c>
      <c r="I393" s="11">
        <v>0</v>
      </c>
      <c r="J393" s="57" t="s">
        <v>26</v>
      </c>
      <c r="K393" s="11">
        <v>0</v>
      </c>
      <c r="L393" s="11">
        <v>0</v>
      </c>
      <c r="M393" s="57" t="s">
        <v>1106</v>
      </c>
      <c r="N393" s="11">
        <v>0</v>
      </c>
      <c r="O393" s="11">
        <v>0</v>
      </c>
      <c r="P393" s="57" t="s">
        <v>26</v>
      </c>
      <c r="Q393" s="11">
        <v>0</v>
      </c>
      <c r="R393" s="11">
        <v>0</v>
      </c>
      <c r="S393" s="57" t="s">
        <v>26</v>
      </c>
      <c r="T393" s="39">
        <v>0</v>
      </c>
      <c r="U393" s="37">
        <v>0</v>
      </c>
      <c r="V393" s="57" t="s">
        <v>26</v>
      </c>
      <c r="W393" s="7">
        <v>2</v>
      </c>
      <c r="X393" s="7">
        <v>2</v>
      </c>
      <c r="Y393" s="192" t="s">
        <v>1981</v>
      </c>
      <c r="Z393" s="121"/>
      <c r="AA393" s="121"/>
      <c r="AB393" s="121"/>
      <c r="AC393" s="121"/>
      <c r="AD393" s="121"/>
      <c r="AE393" s="121"/>
      <c r="AF393" s="121"/>
      <c r="AG393" s="121"/>
      <c r="AH393" s="121"/>
      <c r="AI393" s="121"/>
      <c r="AJ393" s="121"/>
      <c r="AK393" s="121"/>
      <c r="AL393" s="121"/>
      <c r="AM393" s="121"/>
      <c r="AN393" s="121"/>
      <c r="AR393" s="7">
        <f t="shared" si="58"/>
        <v>2</v>
      </c>
      <c r="AS393" s="7">
        <f t="shared" si="59"/>
        <v>2</v>
      </c>
      <c r="AT393" s="19">
        <f t="shared" si="62"/>
        <v>1</v>
      </c>
      <c r="AU393" s="19">
        <f>+AR393/F393</f>
        <v>0.66666666666666663</v>
      </c>
      <c r="AV393" s="7" t="s">
        <v>2096</v>
      </c>
    </row>
    <row r="394" spans="1:48" ht="15.75" hidden="1" customHeight="1" x14ac:dyDescent="0.25">
      <c r="A394" s="7">
        <v>416</v>
      </c>
      <c r="B394" s="7" t="s">
        <v>689</v>
      </c>
      <c r="C394" s="7" t="s">
        <v>715</v>
      </c>
      <c r="D394" s="7" t="s">
        <v>16</v>
      </c>
      <c r="E394" s="114" t="s">
        <v>716</v>
      </c>
      <c r="F394" s="19">
        <v>1</v>
      </c>
      <c r="G394" s="24" t="s">
        <v>717</v>
      </c>
      <c r="H394" s="11">
        <v>280</v>
      </c>
      <c r="I394" s="11">
        <v>280</v>
      </c>
      <c r="J394" s="60" t="s">
        <v>1238</v>
      </c>
      <c r="K394" s="7">
        <v>0</v>
      </c>
      <c r="L394" s="7">
        <v>0</v>
      </c>
      <c r="M394" s="123"/>
      <c r="N394" s="11">
        <v>0</v>
      </c>
      <c r="O394" s="11">
        <v>0</v>
      </c>
      <c r="P394" s="51" t="s">
        <v>26</v>
      </c>
      <c r="Q394" s="11">
        <v>0</v>
      </c>
      <c r="R394" s="11">
        <v>0</v>
      </c>
      <c r="S394" s="51" t="s">
        <v>26</v>
      </c>
      <c r="T394" s="39">
        <v>0</v>
      </c>
      <c r="U394" s="37">
        <v>0</v>
      </c>
      <c r="V394" s="57" t="s">
        <v>26</v>
      </c>
      <c r="W394" s="7">
        <v>0</v>
      </c>
      <c r="X394" s="7">
        <v>0</v>
      </c>
      <c r="Y394" s="127" t="s">
        <v>26</v>
      </c>
      <c r="Z394" s="47"/>
      <c r="AA394" s="47"/>
      <c r="AB394" s="47"/>
      <c r="AC394" s="47"/>
      <c r="AD394" s="47"/>
      <c r="AE394" s="47"/>
      <c r="AF394" s="47"/>
      <c r="AG394" s="47"/>
      <c r="AH394" s="47"/>
      <c r="AI394" s="47"/>
      <c r="AJ394" s="47"/>
      <c r="AK394" s="47"/>
      <c r="AL394" s="47"/>
      <c r="AM394" s="47"/>
      <c r="AN394" s="47"/>
      <c r="AR394" s="7">
        <f t="shared" si="58"/>
        <v>280</v>
      </c>
      <c r="AS394" s="7">
        <f t="shared" si="59"/>
        <v>280</v>
      </c>
      <c r="AT394" s="19">
        <f t="shared" si="62"/>
        <v>1</v>
      </c>
      <c r="AU394" s="19">
        <f>AT394/F394</f>
        <v>1</v>
      </c>
      <c r="AV394" s="7" t="s">
        <v>2096</v>
      </c>
    </row>
    <row r="395" spans="1:48" ht="15.75" hidden="1" customHeight="1" x14ac:dyDescent="0.25">
      <c r="A395" s="7">
        <v>417</v>
      </c>
      <c r="B395" s="7" t="s">
        <v>689</v>
      </c>
      <c r="C395" s="7" t="s">
        <v>715</v>
      </c>
      <c r="D395" s="7" t="s">
        <v>16</v>
      </c>
      <c r="E395" s="114" t="s">
        <v>718</v>
      </c>
      <c r="F395" s="18">
        <v>28</v>
      </c>
      <c r="G395" s="7" t="s">
        <v>719</v>
      </c>
      <c r="H395" s="7">
        <v>1</v>
      </c>
      <c r="I395" s="11">
        <v>1</v>
      </c>
      <c r="J395" s="121" t="s">
        <v>1227</v>
      </c>
      <c r="K395" s="7">
        <v>3</v>
      </c>
      <c r="L395" s="11">
        <v>2</v>
      </c>
      <c r="M395" s="58" t="s">
        <v>1251</v>
      </c>
      <c r="N395" s="7">
        <v>4</v>
      </c>
      <c r="O395" s="10">
        <v>4</v>
      </c>
      <c r="P395" s="126" t="s">
        <v>1440</v>
      </c>
      <c r="Q395" s="7">
        <v>2</v>
      </c>
      <c r="R395" s="10">
        <v>4</v>
      </c>
      <c r="S395" s="54" t="s">
        <v>1590</v>
      </c>
      <c r="T395" s="104">
        <v>3</v>
      </c>
      <c r="U395" s="10">
        <v>4</v>
      </c>
      <c r="V395" s="47" t="s">
        <v>1867</v>
      </c>
      <c r="W395" s="7">
        <v>4</v>
      </c>
      <c r="X395" s="10">
        <v>2</v>
      </c>
      <c r="Y395" s="47" t="s">
        <v>1440</v>
      </c>
      <c r="Z395" s="47"/>
      <c r="AA395" s="47"/>
      <c r="AB395" s="47"/>
      <c r="AC395" s="47"/>
      <c r="AD395" s="47"/>
      <c r="AE395" s="47"/>
      <c r="AF395" s="47"/>
      <c r="AG395" s="47"/>
      <c r="AH395" s="47"/>
      <c r="AI395" s="47"/>
      <c r="AJ395" s="47"/>
      <c r="AK395" s="47"/>
      <c r="AL395" s="47"/>
      <c r="AM395" s="47"/>
      <c r="AN395" s="47"/>
      <c r="AR395" s="7">
        <f t="shared" si="58"/>
        <v>17</v>
      </c>
      <c r="AS395" s="7">
        <f t="shared" si="59"/>
        <v>17</v>
      </c>
      <c r="AT395" s="19">
        <f t="shared" si="62"/>
        <v>1</v>
      </c>
      <c r="AU395" s="19">
        <f>+AR395/F395</f>
        <v>0.6071428571428571</v>
      </c>
      <c r="AV395" s="7" t="s">
        <v>2096</v>
      </c>
    </row>
    <row r="396" spans="1:48" ht="15.75" hidden="1" customHeight="1" x14ac:dyDescent="0.25">
      <c r="A396" s="7">
        <v>418</v>
      </c>
      <c r="B396" s="7" t="s">
        <v>689</v>
      </c>
      <c r="C396" s="7" t="s">
        <v>715</v>
      </c>
      <c r="D396" s="7" t="s">
        <v>16</v>
      </c>
      <c r="E396" s="114" t="s">
        <v>720</v>
      </c>
      <c r="F396" s="18">
        <v>3323</v>
      </c>
      <c r="G396" s="7" t="s">
        <v>721</v>
      </c>
      <c r="H396" s="10">
        <v>263</v>
      </c>
      <c r="I396" s="11">
        <v>300</v>
      </c>
      <c r="J396" s="60" t="s">
        <v>1239</v>
      </c>
      <c r="K396" s="7">
        <v>332</v>
      </c>
      <c r="L396" s="11">
        <v>420</v>
      </c>
      <c r="M396" s="123" t="s">
        <v>1252</v>
      </c>
      <c r="N396" s="7">
        <v>284</v>
      </c>
      <c r="O396" s="10">
        <v>420</v>
      </c>
      <c r="P396" s="126" t="s">
        <v>1441</v>
      </c>
      <c r="Q396" s="7">
        <v>253</v>
      </c>
      <c r="R396" s="11">
        <v>253</v>
      </c>
      <c r="S396" s="54" t="s">
        <v>1591</v>
      </c>
      <c r="T396" s="104">
        <v>260</v>
      </c>
      <c r="U396" s="10">
        <v>260</v>
      </c>
      <c r="V396" s="47" t="s">
        <v>1441</v>
      </c>
      <c r="W396" s="7">
        <v>280</v>
      </c>
      <c r="X396" s="10">
        <v>270</v>
      </c>
      <c r="Y396" s="47" t="s">
        <v>1441</v>
      </c>
      <c r="Z396" s="47"/>
      <c r="AA396" s="47"/>
      <c r="AB396" s="47"/>
      <c r="AC396" s="47"/>
      <c r="AD396" s="47"/>
      <c r="AE396" s="47"/>
      <c r="AF396" s="47"/>
      <c r="AG396" s="47"/>
      <c r="AH396" s="47"/>
      <c r="AI396" s="47"/>
      <c r="AJ396" s="47"/>
      <c r="AK396" s="47"/>
      <c r="AL396" s="47"/>
      <c r="AM396" s="47"/>
      <c r="AN396" s="47"/>
      <c r="AR396" s="7">
        <f t="shared" si="58"/>
        <v>1672</v>
      </c>
      <c r="AS396" s="7">
        <f t="shared" si="59"/>
        <v>1923</v>
      </c>
      <c r="AT396" s="19">
        <f t="shared" si="62"/>
        <v>0.86947477899115966</v>
      </c>
      <c r="AU396" s="19">
        <f>+AR396/F396</f>
        <v>0.50315979536563349</v>
      </c>
      <c r="AV396" s="7" t="s">
        <v>2096</v>
      </c>
    </row>
    <row r="397" spans="1:48" ht="15.75" hidden="1" customHeight="1" x14ac:dyDescent="0.25">
      <c r="A397" s="7">
        <v>419</v>
      </c>
      <c r="B397" s="7" t="s">
        <v>689</v>
      </c>
      <c r="C397" s="7" t="s">
        <v>715</v>
      </c>
      <c r="D397" s="7" t="s">
        <v>16</v>
      </c>
      <c r="E397" s="114" t="s">
        <v>722</v>
      </c>
      <c r="F397" s="18">
        <v>47</v>
      </c>
      <c r="G397" s="7" t="s">
        <v>723</v>
      </c>
      <c r="H397" s="7">
        <v>7</v>
      </c>
      <c r="I397" s="11">
        <v>4</v>
      </c>
      <c r="J397" s="121" t="s">
        <v>1228</v>
      </c>
      <c r="K397" s="7">
        <v>4</v>
      </c>
      <c r="L397" s="11">
        <v>10</v>
      </c>
      <c r="M397" s="123" t="s">
        <v>1253</v>
      </c>
      <c r="N397" s="7">
        <v>3</v>
      </c>
      <c r="O397" s="10">
        <v>10</v>
      </c>
      <c r="P397" s="126" t="s">
        <v>1442</v>
      </c>
      <c r="Q397" s="7">
        <v>1</v>
      </c>
      <c r="R397" s="10">
        <v>1</v>
      </c>
      <c r="S397" s="54" t="s">
        <v>1592</v>
      </c>
      <c r="T397" s="104">
        <v>3</v>
      </c>
      <c r="U397" s="10">
        <v>1</v>
      </c>
      <c r="V397" s="47" t="s">
        <v>1442</v>
      </c>
      <c r="W397" s="7">
        <v>4</v>
      </c>
      <c r="X397" s="10">
        <v>1</v>
      </c>
      <c r="Y397" s="47" t="s">
        <v>1982</v>
      </c>
      <c r="Z397" s="47"/>
      <c r="AA397" s="47"/>
      <c r="AB397" s="47"/>
      <c r="AC397" s="47"/>
      <c r="AD397" s="47"/>
      <c r="AE397" s="47"/>
      <c r="AF397" s="47"/>
      <c r="AG397" s="47"/>
      <c r="AH397" s="47"/>
      <c r="AI397" s="47"/>
      <c r="AJ397" s="47"/>
      <c r="AK397" s="47"/>
      <c r="AL397" s="47"/>
      <c r="AM397" s="47"/>
      <c r="AN397" s="47"/>
      <c r="AR397" s="7">
        <f t="shared" si="58"/>
        <v>22</v>
      </c>
      <c r="AS397" s="7">
        <f t="shared" si="59"/>
        <v>27</v>
      </c>
      <c r="AT397" s="19">
        <f t="shared" si="62"/>
        <v>0.81481481481481477</v>
      </c>
      <c r="AU397" s="19">
        <f>+AR397/F397</f>
        <v>0.46808510638297873</v>
      </c>
      <c r="AV397" s="7" t="s">
        <v>2096</v>
      </c>
    </row>
    <row r="398" spans="1:48" ht="15.75" hidden="1" customHeight="1" x14ac:dyDescent="0.25">
      <c r="A398" s="7">
        <v>420</v>
      </c>
      <c r="B398" s="7" t="s">
        <v>689</v>
      </c>
      <c r="C398" s="7" t="s">
        <v>715</v>
      </c>
      <c r="D398" s="7" t="s">
        <v>16</v>
      </c>
      <c r="E398" s="114" t="s">
        <v>724</v>
      </c>
      <c r="F398" s="19">
        <v>1</v>
      </c>
      <c r="G398" s="19" t="s">
        <v>18</v>
      </c>
      <c r="H398" s="7">
        <v>15</v>
      </c>
      <c r="I398" s="7">
        <v>15</v>
      </c>
      <c r="J398" s="121" t="s">
        <v>1229</v>
      </c>
      <c r="K398" s="7">
        <v>17</v>
      </c>
      <c r="L398" s="7">
        <v>17</v>
      </c>
      <c r="M398" s="123" t="s">
        <v>1229</v>
      </c>
      <c r="N398" s="7">
        <v>11</v>
      </c>
      <c r="O398" s="7">
        <v>11</v>
      </c>
      <c r="P398" s="126" t="s">
        <v>1443</v>
      </c>
      <c r="Q398" s="7">
        <v>8</v>
      </c>
      <c r="R398" s="7">
        <v>8</v>
      </c>
      <c r="S398" s="131" t="s">
        <v>1593</v>
      </c>
      <c r="T398" s="104">
        <v>16</v>
      </c>
      <c r="U398" s="7">
        <v>16</v>
      </c>
      <c r="V398" s="177" t="s">
        <v>1593</v>
      </c>
      <c r="W398" s="7">
        <v>11</v>
      </c>
      <c r="X398" s="7">
        <v>11</v>
      </c>
      <c r="Y398" s="177" t="s">
        <v>1593</v>
      </c>
      <c r="Z398" s="177"/>
      <c r="AA398" s="177"/>
      <c r="AB398" s="177"/>
      <c r="AC398" s="177"/>
      <c r="AD398" s="177"/>
      <c r="AE398" s="177"/>
      <c r="AF398" s="177"/>
      <c r="AG398" s="177"/>
      <c r="AH398" s="177"/>
      <c r="AI398" s="177"/>
      <c r="AJ398" s="177"/>
      <c r="AK398" s="177"/>
      <c r="AL398" s="177"/>
      <c r="AM398" s="177"/>
      <c r="AN398" s="177"/>
      <c r="AR398" s="7">
        <f t="shared" si="58"/>
        <v>78</v>
      </c>
      <c r="AS398" s="7">
        <f t="shared" si="59"/>
        <v>78</v>
      </c>
      <c r="AT398" s="19">
        <f>AR398/AS398</f>
        <v>1</v>
      </c>
      <c r="AU398" s="19">
        <f>+AT398/F398</f>
        <v>1</v>
      </c>
      <c r="AV398" s="7" t="s">
        <v>2096</v>
      </c>
    </row>
    <row r="399" spans="1:48" ht="15.75" hidden="1" customHeight="1" x14ac:dyDescent="0.25">
      <c r="A399" s="7">
        <v>421</v>
      </c>
      <c r="B399" s="7" t="s">
        <v>689</v>
      </c>
      <c r="C399" s="7" t="s">
        <v>715</v>
      </c>
      <c r="D399" s="7" t="s">
        <v>16</v>
      </c>
      <c r="E399" s="114" t="s">
        <v>725</v>
      </c>
      <c r="F399" s="19">
        <v>1</v>
      </c>
      <c r="G399" s="19" t="s">
        <v>18</v>
      </c>
      <c r="H399" s="7">
        <v>13</v>
      </c>
      <c r="I399" s="7">
        <v>15</v>
      </c>
      <c r="J399" s="121" t="s">
        <v>1230</v>
      </c>
      <c r="K399" s="7">
        <v>12</v>
      </c>
      <c r="L399" s="7">
        <v>12</v>
      </c>
      <c r="M399" s="123" t="s">
        <v>1230</v>
      </c>
      <c r="N399" s="7">
        <v>8</v>
      </c>
      <c r="O399" s="7">
        <v>9</v>
      </c>
      <c r="P399" s="126" t="s">
        <v>1444</v>
      </c>
      <c r="Q399" s="7">
        <v>8</v>
      </c>
      <c r="R399" s="7">
        <v>8</v>
      </c>
      <c r="S399" s="131" t="s">
        <v>1594</v>
      </c>
      <c r="T399" s="104">
        <v>8</v>
      </c>
      <c r="U399" s="7">
        <v>8</v>
      </c>
      <c r="V399" s="177" t="s">
        <v>1594</v>
      </c>
      <c r="W399" s="7">
        <v>10</v>
      </c>
      <c r="X399" s="7">
        <v>11</v>
      </c>
      <c r="Y399" s="177" t="s">
        <v>1594</v>
      </c>
      <c r="Z399" s="177"/>
      <c r="AA399" s="177"/>
      <c r="AB399" s="177"/>
      <c r="AC399" s="177"/>
      <c r="AD399" s="177"/>
      <c r="AE399" s="177"/>
      <c r="AF399" s="177"/>
      <c r="AG399" s="177"/>
      <c r="AH399" s="177"/>
      <c r="AI399" s="177"/>
      <c r="AJ399" s="177"/>
      <c r="AK399" s="177"/>
      <c r="AL399" s="177"/>
      <c r="AM399" s="177"/>
      <c r="AN399" s="177"/>
      <c r="AR399" s="7">
        <f t="shared" si="58"/>
        <v>59</v>
      </c>
      <c r="AS399" s="7">
        <f t="shared" si="59"/>
        <v>63</v>
      </c>
      <c r="AT399" s="19">
        <f>AR399/AS399</f>
        <v>0.93650793650793651</v>
      </c>
      <c r="AU399" s="19">
        <f>+AT399/F399</f>
        <v>0.93650793650793651</v>
      </c>
      <c r="AV399" s="7" t="s">
        <v>2096</v>
      </c>
    </row>
    <row r="400" spans="1:48" ht="15.75" hidden="1" customHeight="1" x14ac:dyDescent="0.25">
      <c r="A400" s="7">
        <v>422</v>
      </c>
      <c r="B400" s="7" t="s">
        <v>689</v>
      </c>
      <c r="C400" s="7" t="s">
        <v>726</v>
      </c>
      <c r="D400" s="7" t="s">
        <v>16</v>
      </c>
      <c r="E400" s="114" t="s">
        <v>727</v>
      </c>
      <c r="F400" s="7">
        <v>3</v>
      </c>
      <c r="G400" s="7" t="s">
        <v>728</v>
      </c>
      <c r="H400" s="7">
        <v>1</v>
      </c>
      <c r="I400" s="11">
        <v>1</v>
      </c>
      <c r="J400" s="121" t="s">
        <v>1231</v>
      </c>
      <c r="K400" s="11">
        <v>0</v>
      </c>
      <c r="L400" s="11">
        <v>0</v>
      </c>
      <c r="M400" s="57" t="s">
        <v>26</v>
      </c>
      <c r="N400" s="11">
        <v>0</v>
      </c>
      <c r="O400" s="11">
        <v>0</v>
      </c>
      <c r="P400" s="57" t="s">
        <v>26</v>
      </c>
      <c r="Q400" s="7">
        <v>1</v>
      </c>
      <c r="R400" s="7">
        <v>1</v>
      </c>
      <c r="S400" s="54" t="s">
        <v>1595</v>
      </c>
      <c r="T400" s="39">
        <v>0</v>
      </c>
      <c r="U400" s="37">
        <v>0</v>
      </c>
      <c r="V400" s="57" t="s">
        <v>26</v>
      </c>
      <c r="W400" s="10">
        <v>0</v>
      </c>
      <c r="X400" s="10">
        <v>0</v>
      </c>
      <c r="Y400" s="127" t="s">
        <v>26</v>
      </c>
      <c r="Z400" s="47"/>
      <c r="AA400" s="47"/>
      <c r="AB400" s="47"/>
      <c r="AC400" s="47"/>
      <c r="AD400" s="47"/>
      <c r="AE400" s="47"/>
      <c r="AF400" s="47"/>
      <c r="AG400" s="47"/>
      <c r="AH400" s="47"/>
      <c r="AI400" s="47"/>
      <c r="AJ400" s="47"/>
      <c r="AK400" s="47"/>
      <c r="AL400" s="47"/>
      <c r="AM400" s="47"/>
      <c r="AN400" s="47"/>
      <c r="AR400" s="7">
        <f t="shared" si="58"/>
        <v>2</v>
      </c>
      <c r="AS400" s="7">
        <f t="shared" si="59"/>
        <v>2</v>
      </c>
      <c r="AT400" s="19">
        <f>+AR400/AS400</f>
        <v>1</v>
      </c>
      <c r="AU400" s="19">
        <f>+AR400/F400</f>
        <v>0.66666666666666663</v>
      </c>
      <c r="AV400" s="7" t="s">
        <v>2096</v>
      </c>
    </row>
    <row r="401" spans="1:48" ht="15.75" hidden="1" customHeight="1" x14ac:dyDescent="0.25">
      <c r="A401" s="7">
        <v>423</v>
      </c>
      <c r="B401" s="7" t="s">
        <v>689</v>
      </c>
      <c r="C401" s="7" t="s">
        <v>726</v>
      </c>
      <c r="D401" s="7" t="s">
        <v>16</v>
      </c>
      <c r="E401" s="47" t="s">
        <v>729</v>
      </c>
      <c r="F401" s="7">
        <v>27</v>
      </c>
      <c r="G401" s="7" t="s">
        <v>730</v>
      </c>
      <c r="H401" s="10">
        <v>0</v>
      </c>
      <c r="I401" s="11">
        <v>0</v>
      </c>
      <c r="J401" s="57" t="s">
        <v>26</v>
      </c>
      <c r="K401" s="11">
        <v>0</v>
      </c>
      <c r="L401" s="11">
        <v>0</v>
      </c>
      <c r="M401" s="57" t="s">
        <v>26</v>
      </c>
      <c r="N401" s="11">
        <v>0</v>
      </c>
      <c r="O401" s="11">
        <v>0</v>
      </c>
      <c r="P401" s="57" t="s">
        <v>26</v>
      </c>
      <c r="Q401" s="11">
        <v>0</v>
      </c>
      <c r="R401" s="11">
        <v>0</v>
      </c>
      <c r="S401" s="57" t="s">
        <v>26</v>
      </c>
      <c r="T401" s="39">
        <v>0</v>
      </c>
      <c r="U401" s="37">
        <v>0</v>
      </c>
      <c r="V401" s="57" t="s">
        <v>26</v>
      </c>
      <c r="W401" s="97">
        <v>0</v>
      </c>
      <c r="X401" s="97">
        <v>0</v>
      </c>
      <c r="Y401" s="101" t="s">
        <v>26</v>
      </c>
      <c r="Z401" s="150"/>
      <c r="AA401" s="150"/>
      <c r="AB401" s="150"/>
      <c r="AC401" s="150"/>
      <c r="AD401" s="150"/>
      <c r="AE401" s="150"/>
      <c r="AF401" s="150"/>
      <c r="AG401" s="150"/>
      <c r="AH401" s="150"/>
      <c r="AI401" s="150"/>
      <c r="AJ401" s="150"/>
      <c r="AK401" s="150"/>
      <c r="AL401" s="150"/>
      <c r="AM401" s="150"/>
      <c r="AN401" s="150"/>
      <c r="AR401" s="7">
        <f t="shared" si="58"/>
        <v>0</v>
      </c>
      <c r="AS401" s="7">
        <f t="shared" si="59"/>
        <v>0</v>
      </c>
      <c r="AT401" s="22" t="e">
        <f>+AR401/AS401</f>
        <v>#DIV/0!</v>
      </c>
      <c r="AU401" s="22">
        <f>+AR401/F401</f>
        <v>0</v>
      </c>
      <c r="AV401" s="7" t="s">
        <v>2094</v>
      </c>
    </row>
    <row r="402" spans="1:48" ht="15.75" hidden="1" customHeight="1" x14ac:dyDescent="0.25">
      <c r="A402" s="7">
        <v>424</v>
      </c>
      <c r="B402" s="7" t="s">
        <v>689</v>
      </c>
      <c r="C402" s="7" t="s">
        <v>726</v>
      </c>
      <c r="D402" s="7" t="s">
        <v>16</v>
      </c>
      <c r="E402" s="114" t="s">
        <v>731</v>
      </c>
      <c r="F402" s="7">
        <v>1</v>
      </c>
      <c r="G402" s="7" t="s">
        <v>639</v>
      </c>
      <c r="H402" s="7">
        <v>1</v>
      </c>
      <c r="I402" s="11">
        <v>1</v>
      </c>
      <c r="J402" s="121" t="s">
        <v>1232</v>
      </c>
      <c r="K402" s="11">
        <v>0</v>
      </c>
      <c r="L402" s="11">
        <v>0</v>
      </c>
      <c r="M402" s="57" t="s">
        <v>26</v>
      </c>
      <c r="N402" s="11">
        <v>0</v>
      </c>
      <c r="O402" s="11">
        <v>0</v>
      </c>
      <c r="P402" s="57" t="s">
        <v>26</v>
      </c>
      <c r="Q402" s="11">
        <v>0</v>
      </c>
      <c r="R402" s="11">
        <v>0</v>
      </c>
      <c r="S402" s="57" t="s">
        <v>26</v>
      </c>
      <c r="T402" s="103">
        <v>0</v>
      </c>
      <c r="U402" s="11">
        <v>0</v>
      </c>
      <c r="V402" s="57" t="s">
        <v>26</v>
      </c>
      <c r="W402" s="97">
        <v>0</v>
      </c>
      <c r="X402" s="97">
        <v>0</v>
      </c>
      <c r="Y402" s="101" t="s">
        <v>26</v>
      </c>
      <c r="Z402" s="150"/>
      <c r="AA402" s="150"/>
      <c r="AB402" s="150"/>
      <c r="AC402" s="150"/>
      <c r="AD402" s="150"/>
      <c r="AE402" s="150"/>
      <c r="AF402" s="150"/>
      <c r="AG402" s="150"/>
      <c r="AH402" s="150"/>
      <c r="AI402" s="150"/>
      <c r="AJ402" s="150"/>
      <c r="AK402" s="150"/>
      <c r="AL402" s="150"/>
      <c r="AM402" s="150"/>
      <c r="AN402" s="150"/>
      <c r="AR402" s="34">
        <f>H402+K402+N402</f>
        <v>1</v>
      </c>
      <c r="AS402" s="34">
        <f>I402+L402+O402</f>
        <v>1</v>
      </c>
      <c r="AT402" s="43">
        <f>+AR402/AS402</f>
        <v>1</v>
      </c>
      <c r="AU402" s="43">
        <f>+AR402/F402</f>
        <v>1</v>
      </c>
      <c r="AV402" s="7" t="s">
        <v>2096</v>
      </c>
    </row>
    <row r="403" spans="1:48" ht="15.75" hidden="1" customHeight="1" x14ac:dyDescent="0.25">
      <c r="A403" s="7">
        <v>425</v>
      </c>
      <c r="B403" s="7" t="s">
        <v>689</v>
      </c>
      <c r="C403" s="7" t="s">
        <v>726</v>
      </c>
      <c r="D403" s="7" t="s">
        <v>16</v>
      </c>
      <c r="E403" s="47" t="s">
        <v>732</v>
      </c>
      <c r="F403" s="7">
        <v>4</v>
      </c>
      <c r="G403" s="7" t="s">
        <v>733</v>
      </c>
      <c r="H403" s="10">
        <v>0</v>
      </c>
      <c r="I403" s="11">
        <v>0</v>
      </c>
      <c r="J403" s="57" t="s">
        <v>26</v>
      </c>
      <c r="K403" s="11">
        <v>0</v>
      </c>
      <c r="L403" s="11">
        <v>0</v>
      </c>
      <c r="M403" s="57" t="s">
        <v>26</v>
      </c>
      <c r="N403" s="7">
        <v>1</v>
      </c>
      <c r="O403" s="10">
        <v>1</v>
      </c>
      <c r="P403" s="126" t="s">
        <v>1445</v>
      </c>
      <c r="Q403" s="11">
        <v>0</v>
      </c>
      <c r="R403" s="11">
        <v>0</v>
      </c>
      <c r="S403" s="57" t="s">
        <v>26</v>
      </c>
      <c r="T403" s="159">
        <v>0</v>
      </c>
      <c r="U403" s="170">
        <v>0</v>
      </c>
      <c r="V403" s="175" t="s">
        <v>26</v>
      </c>
      <c r="W403" s="13">
        <v>1</v>
      </c>
      <c r="X403" s="13">
        <v>1</v>
      </c>
      <c r="Y403" s="35" t="s">
        <v>1983</v>
      </c>
      <c r="Z403" s="150"/>
      <c r="AA403" s="150"/>
      <c r="AB403" s="150"/>
      <c r="AC403" s="150"/>
      <c r="AD403" s="150"/>
      <c r="AE403" s="150"/>
      <c r="AF403" s="150"/>
      <c r="AG403" s="150"/>
      <c r="AH403" s="150"/>
      <c r="AI403" s="150"/>
      <c r="AJ403" s="150"/>
      <c r="AK403" s="150"/>
      <c r="AL403" s="150"/>
      <c r="AM403" s="150"/>
      <c r="AN403" s="150"/>
      <c r="AR403" s="7">
        <f t="shared" ref="AR403:AR423" si="63">H403+K403+N403+Q403+T403+W403</f>
        <v>2</v>
      </c>
      <c r="AS403" s="7">
        <f t="shared" ref="AS403:AS423" si="64">I403+L403+O403+R403+U403+X403</f>
        <v>2</v>
      </c>
      <c r="AT403" s="19">
        <f>+AR403/AS403</f>
        <v>1</v>
      </c>
      <c r="AU403" s="19">
        <f>+AR403/F403</f>
        <v>0.5</v>
      </c>
      <c r="AV403" s="7" t="s">
        <v>2096</v>
      </c>
    </row>
    <row r="404" spans="1:48" ht="15.75" hidden="1" customHeight="1" x14ac:dyDescent="0.25">
      <c r="A404" s="7">
        <v>426</v>
      </c>
      <c r="B404" s="7" t="s">
        <v>689</v>
      </c>
      <c r="C404" s="7" t="s">
        <v>80</v>
      </c>
      <c r="D404" s="7" t="s">
        <v>16</v>
      </c>
      <c r="E404" s="114" t="s">
        <v>734</v>
      </c>
      <c r="F404" s="9">
        <v>1</v>
      </c>
      <c r="G404" s="7" t="s">
        <v>18</v>
      </c>
      <c r="H404" s="7">
        <v>19</v>
      </c>
      <c r="I404" s="7">
        <v>23</v>
      </c>
      <c r="J404" s="121" t="s">
        <v>1233</v>
      </c>
      <c r="K404" s="7">
        <v>16</v>
      </c>
      <c r="L404" s="7">
        <v>17</v>
      </c>
      <c r="M404" s="123" t="s">
        <v>1244</v>
      </c>
      <c r="N404" s="7">
        <v>14</v>
      </c>
      <c r="O404" s="7">
        <v>13</v>
      </c>
      <c r="P404" s="126" t="s">
        <v>1446</v>
      </c>
      <c r="Q404" s="7">
        <v>10</v>
      </c>
      <c r="R404" s="7">
        <v>10</v>
      </c>
      <c r="S404" s="54" t="s">
        <v>1596</v>
      </c>
      <c r="T404" s="42">
        <v>13</v>
      </c>
      <c r="U404" s="13">
        <v>15</v>
      </c>
      <c r="V404" s="35" t="s">
        <v>1446</v>
      </c>
      <c r="W404" s="13">
        <v>15</v>
      </c>
      <c r="X404" s="13">
        <v>15</v>
      </c>
      <c r="Y404" s="35"/>
      <c r="Z404" s="150"/>
      <c r="AA404" s="150"/>
      <c r="AB404" s="150"/>
      <c r="AC404" s="150"/>
      <c r="AD404" s="150"/>
      <c r="AE404" s="150"/>
      <c r="AF404" s="150"/>
      <c r="AG404" s="150"/>
      <c r="AH404" s="150"/>
      <c r="AI404" s="150"/>
      <c r="AJ404" s="150"/>
      <c r="AK404" s="150"/>
      <c r="AL404" s="150"/>
      <c r="AM404" s="150"/>
      <c r="AN404" s="150"/>
      <c r="AR404" s="7">
        <f t="shared" si="63"/>
        <v>87</v>
      </c>
      <c r="AS404" s="7">
        <f t="shared" si="64"/>
        <v>93</v>
      </c>
      <c r="AT404" s="19">
        <f>AR404/AS404</f>
        <v>0.93548387096774188</v>
      </c>
      <c r="AU404" s="19">
        <f>+AT404/F404</f>
        <v>0.93548387096774188</v>
      </c>
      <c r="AV404" s="7" t="s">
        <v>2096</v>
      </c>
    </row>
    <row r="405" spans="1:48" ht="15.75" hidden="1" customHeight="1" x14ac:dyDescent="0.25">
      <c r="A405" s="7">
        <v>427</v>
      </c>
      <c r="B405" s="7" t="s">
        <v>689</v>
      </c>
      <c r="C405" s="7" t="s">
        <v>80</v>
      </c>
      <c r="D405" s="7" t="s">
        <v>16</v>
      </c>
      <c r="E405" s="114" t="s">
        <v>735</v>
      </c>
      <c r="F405" s="7">
        <v>12</v>
      </c>
      <c r="G405" s="7" t="s">
        <v>82</v>
      </c>
      <c r="H405" s="7">
        <v>1</v>
      </c>
      <c r="I405" s="10">
        <v>1</v>
      </c>
      <c r="J405" s="121" t="s">
        <v>1234</v>
      </c>
      <c r="K405" s="7">
        <v>1</v>
      </c>
      <c r="L405" s="11">
        <v>1</v>
      </c>
      <c r="M405" s="58" t="s">
        <v>1245</v>
      </c>
      <c r="N405" s="7">
        <v>1</v>
      </c>
      <c r="O405" s="10">
        <v>1</v>
      </c>
      <c r="P405" s="126" t="s">
        <v>1447</v>
      </c>
      <c r="Q405" s="7">
        <v>1</v>
      </c>
      <c r="R405" s="7">
        <v>1</v>
      </c>
      <c r="S405" s="54" t="s">
        <v>1447</v>
      </c>
      <c r="T405" s="104">
        <v>1</v>
      </c>
      <c r="U405" s="7">
        <v>1</v>
      </c>
      <c r="V405" s="47" t="s">
        <v>1447</v>
      </c>
      <c r="W405" s="13">
        <v>1</v>
      </c>
      <c r="X405" s="13">
        <v>1</v>
      </c>
      <c r="Y405" s="35"/>
      <c r="Z405" s="150"/>
      <c r="AA405" s="150"/>
      <c r="AB405" s="150"/>
      <c r="AC405" s="150"/>
      <c r="AD405" s="150"/>
      <c r="AE405" s="150"/>
      <c r="AF405" s="150"/>
      <c r="AG405" s="150"/>
      <c r="AH405" s="150"/>
      <c r="AI405" s="150"/>
      <c r="AJ405" s="150"/>
      <c r="AK405" s="150"/>
      <c r="AL405" s="150"/>
      <c r="AM405" s="150"/>
      <c r="AN405" s="150"/>
      <c r="AR405" s="7">
        <f t="shared" si="63"/>
        <v>6</v>
      </c>
      <c r="AS405" s="7">
        <f t="shared" si="64"/>
        <v>6</v>
      </c>
      <c r="AT405" s="19">
        <f>+AR405/AS405</f>
        <v>1</v>
      </c>
      <c r="AU405" s="19">
        <f>+AR405/F405</f>
        <v>0.5</v>
      </c>
      <c r="AV405" s="7" t="s">
        <v>2096</v>
      </c>
    </row>
    <row r="406" spans="1:48" ht="15.75" hidden="1" customHeight="1" x14ac:dyDescent="0.25">
      <c r="A406" s="7">
        <v>428</v>
      </c>
      <c r="B406" s="7" t="s">
        <v>689</v>
      </c>
      <c r="C406" s="7" t="s">
        <v>80</v>
      </c>
      <c r="D406" s="7" t="s">
        <v>16</v>
      </c>
      <c r="E406" s="114" t="s">
        <v>736</v>
      </c>
      <c r="F406" s="9">
        <v>1</v>
      </c>
      <c r="G406" s="7" t="s">
        <v>18</v>
      </c>
      <c r="H406" s="7">
        <v>5</v>
      </c>
      <c r="I406" s="7">
        <v>5</v>
      </c>
      <c r="J406" s="121" t="s">
        <v>1235</v>
      </c>
      <c r="K406" s="7">
        <v>4</v>
      </c>
      <c r="L406" s="7">
        <v>4</v>
      </c>
      <c r="M406" s="123" t="s">
        <v>1246</v>
      </c>
      <c r="N406" s="7">
        <v>5</v>
      </c>
      <c r="O406" s="7">
        <v>5</v>
      </c>
      <c r="P406" s="126" t="s">
        <v>1448</v>
      </c>
      <c r="Q406" s="7">
        <v>4</v>
      </c>
      <c r="R406" s="7">
        <v>4</v>
      </c>
      <c r="S406" s="54" t="s">
        <v>1597</v>
      </c>
      <c r="T406" s="104">
        <v>1</v>
      </c>
      <c r="U406" s="7">
        <v>1</v>
      </c>
      <c r="V406" s="47" t="s">
        <v>1868</v>
      </c>
      <c r="W406" s="13">
        <v>5</v>
      </c>
      <c r="X406" s="13">
        <v>5</v>
      </c>
      <c r="Y406" s="35"/>
      <c r="Z406" s="150"/>
      <c r="AA406" s="150"/>
      <c r="AB406" s="150"/>
      <c r="AC406" s="150"/>
      <c r="AD406" s="150"/>
      <c r="AE406" s="150"/>
      <c r="AF406" s="150"/>
      <c r="AG406" s="150"/>
      <c r="AH406" s="150"/>
      <c r="AI406" s="150"/>
      <c r="AJ406" s="150"/>
      <c r="AK406" s="150"/>
      <c r="AL406" s="150"/>
      <c r="AM406" s="150"/>
      <c r="AN406" s="150"/>
      <c r="AR406" s="7">
        <f t="shared" si="63"/>
        <v>24</v>
      </c>
      <c r="AS406" s="7">
        <f t="shared" si="64"/>
        <v>24</v>
      </c>
      <c r="AT406" s="19">
        <f>AR406/AS406</f>
        <v>1</v>
      </c>
      <c r="AU406" s="19">
        <f>+AT406/F406</f>
        <v>1</v>
      </c>
      <c r="AV406" s="7" t="s">
        <v>2096</v>
      </c>
    </row>
    <row r="407" spans="1:48" ht="15.75" hidden="1" customHeight="1" x14ac:dyDescent="0.25">
      <c r="A407" s="7">
        <v>429</v>
      </c>
      <c r="B407" s="7" t="s">
        <v>689</v>
      </c>
      <c r="C407" s="7" t="s">
        <v>80</v>
      </c>
      <c r="D407" s="7" t="s">
        <v>16</v>
      </c>
      <c r="E407" s="114" t="s">
        <v>737</v>
      </c>
      <c r="F407" s="7">
        <v>12</v>
      </c>
      <c r="G407" s="7" t="s">
        <v>738</v>
      </c>
      <c r="H407" s="7">
        <v>1</v>
      </c>
      <c r="I407" s="10">
        <v>1</v>
      </c>
      <c r="J407" s="121" t="s">
        <v>1236</v>
      </c>
      <c r="K407" s="7">
        <v>1</v>
      </c>
      <c r="L407" s="11">
        <v>1</v>
      </c>
      <c r="M407" s="58" t="s">
        <v>1237</v>
      </c>
      <c r="N407" s="7">
        <v>1</v>
      </c>
      <c r="O407" s="10">
        <v>1</v>
      </c>
      <c r="P407" s="126" t="s">
        <v>1449</v>
      </c>
      <c r="Q407" s="7">
        <v>1</v>
      </c>
      <c r="R407" s="7">
        <v>1</v>
      </c>
      <c r="S407" s="54" t="s">
        <v>1598</v>
      </c>
      <c r="T407" s="104">
        <v>1</v>
      </c>
      <c r="U407" s="7">
        <v>1</v>
      </c>
      <c r="V407" s="47" t="s">
        <v>1598</v>
      </c>
      <c r="W407" s="13">
        <v>1</v>
      </c>
      <c r="X407" s="13">
        <v>1</v>
      </c>
      <c r="Y407" s="35"/>
      <c r="Z407" s="150"/>
      <c r="AA407" s="150"/>
      <c r="AB407" s="150"/>
      <c r="AC407" s="150"/>
      <c r="AD407" s="150"/>
      <c r="AE407" s="150"/>
      <c r="AF407" s="150"/>
      <c r="AG407" s="150"/>
      <c r="AH407" s="150"/>
      <c r="AI407" s="150"/>
      <c r="AJ407" s="150"/>
      <c r="AK407" s="150"/>
      <c r="AL407" s="150"/>
      <c r="AM407" s="150"/>
      <c r="AN407" s="150"/>
      <c r="AR407" s="7">
        <f t="shared" si="63"/>
        <v>6</v>
      </c>
      <c r="AS407" s="7">
        <f t="shared" si="64"/>
        <v>6</v>
      </c>
      <c r="AT407" s="19">
        <f>+AR407/AS407</f>
        <v>1</v>
      </c>
      <c r="AU407" s="19">
        <f>+AR407/F407</f>
        <v>0.5</v>
      </c>
      <c r="AV407" s="7" t="s">
        <v>2096</v>
      </c>
    </row>
    <row r="408" spans="1:48" ht="15.75" hidden="1" customHeight="1" x14ac:dyDescent="0.25">
      <c r="A408" s="7">
        <v>430</v>
      </c>
      <c r="B408" s="7" t="s">
        <v>689</v>
      </c>
      <c r="C408" s="7" t="s">
        <v>80</v>
      </c>
      <c r="D408" s="7" t="s">
        <v>16</v>
      </c>
      <c r="E408" s="114" t="s">
        <v>739</v>
      </c>
      <c r="F408" s="9">
        <v>1</v>
      </c>
      <c r="G408" s="7" t="s">
        <v>18</v>
      </c>
      <c r="H408" s="7">
        <v>1</v>
      </c>
      <c r="I408" s="7">
        <v>1</v>
      </c>
      <c r="J408" s="121" t="s">
        <v>1237</v>
      </c>
      <c r="K408" s="7">
        <v>3</v>
      </c>
      <c r="L408" s="7">
        <v>3</v>
      </c>
      <c r="M408" s="58" t="s">
        <v>1247</v>
      </c>
      <c r="N408" s="7">
        <v>7</v>
      </c>
      <c r="O408" s="7">
        <v>7</v>
      </c>
      <c r="P408" s="126" t="s">
        <v>1450</v>
      </c>
      <c r="Q408" s="7">
        <v>6</v>
      </c>
      <c r="R408" s="7">
        <v>6</v>
      </c>
      <c r="S408" s="54" t="s">
        <v>1599</v>
      </c>
      <c r="T408" s="42">
        <v>4</v>
      </c>
      <c r="U408" s="13">
        <v>4</v>
      </c>
      <c r="V408" s="35" t="s">
        <v>1599</v>
      </c>
      <c r="W408" s="13">
        <v>2</v>
      </c>
      <c r="X408" s="13">
        <v>2</v>
      </c>
      <c r="Y408" s="35"/>
      <c r="Z408" s="150"/>
      <c r="AA408" s="150"/>
      <c r="AB408" s="150"/>
      <c r="AC408" s="150"/>
      <c r="AD408" s="150"/>
      <c r="AE408" s="150"/>
      <c r="AF408" s="150"/>
      <c r="AG408" s="150"/>
      <c r="AH408" s="150"/>
      <c r="AI408" s="150"/>
      <c r="AJ408" s="150"/>
      <c r="AK408" s="150"/>
      <c r="AL408" s="150"/>
      <c r="AM408" s="150"/>
      <c r="AN408" s="150"/>
      <c r="AR408" s="7">
        <f t="shared" si="63"/>
        <v>23</v>
      </c>
      <c r="AS408" s="7">
        <f t="shared" si="64"/>
        <v>23</v>
      </c>
      <c r="AT408" s="19">
        <f>AR408/AS408</f>
        <v>1</v>
      </c>
      <c r="AU408" s="19">
        <f>+AT408/F408</f>
        <v>1</v>
      </c>
      <c r="AV408" s="7" t="s">
        <v>2096</v>
      </c>
    </row>
    <row r="409" spans="1:48" ht="15.75" hidden="1" customHeight="1" x14ac:dyDescent="0.25">
      <c r="A409" s="7">
        <v>431</v>
      </c>
      <c r="B409" s="7" t="s">
        <v>689</v>
      </c>
      <c r="C409" s="7" t="s">
        <v>80</v>
      </c>
      <c r="D409" s="7" t="s">
        <v>16</v>
      </c>
      <c r="E409" s="47" t="s">
        <v>740</v>
      </c>
      <c r="F409" s="7">
        <v>1</v>
      </c>
      <c r="G409" s="7" t="s">
        <v>89</v>
      </c>
      <c r="H409" s="10">
        <v>0</v>
      </c>
      <c r="I409" s="11">
        <v>0</v>
      </c>
      <c r="J409" s="57" t="s">
        <v>26</v>
      </c>
      <c r="K409" s="11">
        <v>0</v>
      </c>
      <c r="L409" s="11">
        <v>0</v>
      </c>
      <c r="M409" s="57" t="s">
        <v>26</v>
      </c>
      <c r="N409" s="11">
        <v>0</v>
      </c>
      <c r="O409" s="11">
        <v>0</v>
      </c>
      <c r="P409" s="57" t="s">
        <v>26</v>
      </c>
      <c r="Q409" s="11">
        <v>0</v>
      </c>
      <c r="R409" s="11">
        <v>0</v>
      </c>
      <c r="S409" s="57" t="s">
        <v>26</v>
      </c>
      <c r="T409" s="159">
        <v>0</v>
      </c>
      <c r="U409" s="170">
        <v>0</v>
      </c>
      <c r="V409" s="175" t="s">
        <v>26</v>
      </c>
      <c r="W409" s="97">
        <v>0</v>
      </c>
      <c r="X409" s="97">
        <v>0</v>
      </c>
      <c r="Y409" s="101" t="s">
        <v>26</v>
      </c>
      <c r="Z409" s="150"/>
      <c r="AA409" s="150"/>
      <c r="AB409" s="150"/>
      <c r="AC409" s="150"/>
      <c r="AD409" s="150"/>
      <c r="AE409" s="150"/>
      <c r="AF409" s="150"/>
      <c r="AG409" s="150"/>
      <c r="AH409" s="150"/>
      <c r="AI409" s="150"/>
      <c r="AJ409" s="150"/>
      <c r="AK409" s="150"/>
      <c r="AL409" s="150"/>
      <c r="AM409" s="150"/>
      <c r="AN409" s="150"/>
      <c r="AR409" s="7">
        <f t="shared" si="63"/>
        <v>0</v>
      </c>
      <c r="AS409" s="7">
        <f t="shared" si="64"/>
        <v>0</v>
      </c>
      <c r="AT409" s="22" t="e">
        <f>+AR409/AS409</f>
        <v>#DIV/0!</v>
      </c>
      <c r="AU409" s="22">
        <f>+AR409/F409</f>
        <v>0</v>
      </c>
      <c r="AV409" s="7" t="s">
        <v>2094</v>
      </c>
    </row>
    <row r="410" spans="1:48" ht="15.75" hidden="1" customHeight="1" x14ac:dyDescent="0.25">
      <c r="A410" s="7">
        <v>432</v>
      </c>
      <c r="B410" s="7" t="s">
        <v>741</v>
      </c>
      <c r="C410" s="7" t="s">
        <v>80</v>
      </c>
      <c r="D410" s="7" t="s">
        <v>16</v>
      </c>
      <c r="E410" s="114" t="s">
        <v>83</v>
      </c>
      <c r="F410" s="9">
        <v>1</v>
      </c>
      <c r="G410" s="7" t="s">
        <v>18</v>
      </c>
      <c r="H410" s="7">
        <v>8</v>
      </c>
      <c r="I410" s="7">
        <v>8</v>
      </c>
      <c r="J410" s="53" t="s">
        <v>813</v>
      </c>
      <c r="K410" s="7">
        <v>4</v>
      </c>
      <c r="L410" s="7">
        <v>4</v>
      </c>
      <c r="M410" s="123" t="s">
        <v>815</v>
      </c>
      <c r="N410" s="7">
        <v>4</v>
      </c>
      <c r="O410" s="7">
        <v>4</v>
      </c>
      <c r="P410" s="59" t="s">
        <v>1321</v>
      </c>
      <c r="Q410" s="7">
        <v>6</v>
      </c>
      <c r="R410" s="7">
        <v>6</v>
      </c>
      <c r="S410" s="54" t="s">
        <v>1600</v>
      </c>
      <c r="T410" s="28">
        <v>4</v>
      </c>
      <c r="U410" s="3">
        <v>4</v>
      </c>
      <c r="V410" s="137" t="s">
        <v>1321</v>
      </c>
      <c r="W410" s="13">
        <v>1</v>
      </c>
      <c r="X410" s="13">
        <v>1</v>
      </c>
      <c r="Y410" s="35" t="s">
        <v>2062</v>
      </c>
      <c r="Z410" s="150"/>
      <c r="AA410" s="150"/>
      <c r="AB410" s="150"/>
      <c r="AC410" s="150"/>
      <c r="AD410" s="150"/>
      <c r="AE410" s="150"/>
      <c r="AF410" s="150"/>
      <c r="AG410" s="150"/>
      <c r="AH410" s="150"/>
      <c r="AI410" s="150"/>
      <c r="AJ410" s="150"/>
      <c r="AK410" s="150"/>
      <c r="AL410" s="150"/>
      <c r="AM410" s="150"/>
      <c r="AN410" s="150"/>
      <c r="AR410" s="7">
        <f t="shared" si="63"/>
        <v>27</v>
      </c>
      <c r="AS410" s="7">
        <f t="shared" si="64"/>
        <v>27</v>
      </c>
      <c r="AT410" s="19">
        <f>AR410/AS410</f>
        <v>1</v>
      </c>
      <c r="AU410" s="19">
        <f t="shared" ref="AU410:AU417" si="65">+AT410/F410</f>
        <v>1</v>
      </c>
      <c r="AV410" s="7" t="s">
        <v>2096</v>
      </c>
    </row>
    <row r="411" spans="1:48" ht="15.75" hidden="1" customHeight="1" x14ac:dyDescent="0.25">
      <c r="A411" s="7">
        <v>433</v>
      </c>
      <c r="B411" s="7" t="s">
        <v>741</v>
      </c>
      <c r="C411" s="7" t="s">
        <v>80</v>
      </c>
      <c r="D411" s="7" t="s">
        <v>16</v>
      </c>
      <c r="E411" s="114" t="s">
        <v>809</v>
      </c>
      <c r="F411" s="9">
        <v>1</v>
      </c>
      <c r="G411" s="7" t="s">
        <v>18</v>
      </c>
      <c r="H411" s="7">
        <v>298</v>
      </c>
      <c r="I411" s="7">
        <v>298</v>
      </c>
      <c r="J411" s="53" t="s">
        <v>810</v>
      </c>
      <c r="K411" s="7">
        <v>392</v>
      </c>
      <c r="L411" s="7">
        <v>392</v>
      </c>
      <c r="M411" s="123" t="s">
        <v>816</v>
      </c>
      <c r="N411" s="7">
        <v>267</v>
      </c>
      <c r="O411" s="7">
        <v>267</v>
      </c>
      <c r="P411" s="59" t="s">
        <v>1322</v>
      </c>
      <c r="Q411" s="7">
        <v>65</v>
      </c>
      <c r="R411" s="7">
        <v>65</v>
      </c>
      <c r="S411" s="54" t="s">
        <v>1322</v>
      </c>
      <c r="T411" s="28">
        <v>588</v>
      </c>
      <c r="U411" s="3">
        <v>588</v>
      </c>
      <c r="V411" s="137" t="s">
        <v>1322</v>
      </c>
      <c r="W411" s="13">
        <v>563</v>
      </c>
      <c r="X411" s="13">
        <v>563</v>
      </c>
      <c r="Y411" s="35" t="s">
        <v>2063</v>
      </c>
      <c r="Z411" s="150"/>
      <c r="AA411" s="150"/>
      <c r="AB411" s="150"/>
      <c r="AC411" s="150"/>
      <c r="AD411" s="150"/>
      <c r="AE411" s="150"/>
      <c r="AF411" s="150"/>
      <c r="AG411" s="150"/>
      <c r="AH411" s="150"/>
      <c r="AI411" s="150"/>
      <c r="AJ411" s="150"/>
      <c r="AK411" s="150"/>
      <c r="AL411" s="150"/>
      <c r="AM411" s="150"/>
      <c r="AN411" s="150"/>
      <c r="AR411" s="7">
        <f t="shared" si="63"/>
        <v>2173</v>
      </c>
      <c r="AS411" s="7">
        <f t="shared" si="64"/>
        <v>2173</v>
      </c>
      <c r="AT411" s="19">
        <f>AR411/AS411</f>
        <v>1</v>
      </c>
      <c r="AU411" s="19">
        <f t="shared" si="65"/>
        <v>1</v>
      </c>
      <c r="AV411" s="7" t="s">
        <v>2096</v>
      </c>
    </row>
    <row r="412" spans="1:48" ht="15.75" hidden="1" customHeight="1" x14ac:dyDescent="0.25">
      <c r="A412" s="7">
        <v>434</v>
      </c>
      <c r="B412" s="7" t="s">
        <v>741</v>
      </c>
      <c r="C412" s="7" t="s">
        <v>772</v>
      </c>
      <c r="D412" s="7" t="s">
        <v>16</v>
      </c>
      <c r="E412" s="114" t="s">
        <v>776</v>
      </c>
      <c r="F412" s="9">
        <v>1</v>
      </c>
      <c r="G412" s="7" t="s">
        <v>18</v>
      </c>
      <c r="H412" s="10">
        <v>0</v>
      </c>
      <c r="I412" s="11">
        <v>0</v>
      </c>
      <c r="J412" s="51" t="s">
        <v>26</v>
      </c>
      <c r="K412" s="10">
        <v>80</v>
      </c>
      <c r="L412" s="10">
        <v>80</v>
      </c>
      <c r="M412" s="123" t="s">
        <v>1212</v>
      </c>
      <c r="N412" s="7">
        <v>0</v>
      </c>
      <c r="O412" s="7">
        <v>0</v>
      </c>
      <c r="P412" s="59" t="s">
        <v>1323</v>
      </c>
      <c r="Q412" s="7">
        <v>289</v>
      </c>
      <c r="R412" s="7">
        <v>289</v>
      </c>
      <c r="S412" s="54" t="s">
        <v>1601</v>
      </c>
      <c r="T412" s="162">
        <v>472</v>
      </c>
      <c r="U412" s="171">
        <v>472</v>
      </c>
      <c r="V412" s="176" t="s">
        <v>1919</v>
      </c>
      <c r="W412" s="13">
        <v>224</v>
      </c>
      <c r="X412" s="13">
        <v>224</v>
      </c>
      <c r="Y412" s="35" t="s">
        <v>2064</v>
      </c>
      <c r="Z412" s="150"/>
      <c r="AA412" s="150"/>
      <c r="AB412" s="150"/>
      <c r="AC412" s="150"/>
      <c r="AD412" s="150"/>
      <c r="AE412" s="150"/>
      <c r="AF412" s="150"/>
      <c r="AG412" s="150"/>
      <c r="AH412" s="150"/>
      <c r="AI412" s="150"/>
      <c r="AJ412" s="150"/>
      <c r="AK412" s="150"/>
      <c r="AL412" s="150"/>
      <c r="AM412" s="150"/>
      <c r="AN412" s="150"/>
      <c r="AR412" s="7">
        <f t="shared" si="63"/>
        <v>1065</v>
      </c>
      <c r="AS412" s="7">
        <f t="shared" si="64"/>
        <v>1065</v>
      </c>
      <c r="AT412" s="19">
        <f>AR412/AS412</f>
        <v>1</v>
      </c>
      <c r="AU412" s="19">
        <f t="shared" si="65"/>
        <v>1</v>
      </c>
      <c r="AV412" s="7" t="s">
        <v>2096</v>
      </c>
    </row>
    <row r="413" spans="1:48" ht="15.75" hidden="1" customHeight="1" x14ac:dyDescent="0.25">
      <c r="A413" s="7">
        <v>435</v>
      </c>
      <c r="B413" s="7" t="s">
        <v>741</v>
      </c>
      <c r="C413" s="7" t="s">
        <v>785</v>
      </c>
      <c r="D413" s="7" t="s">
        <v>16</v>
      </c>
      <c r="E413" s="114" t="s">
        <v>802</v>
      </c>
      <c r="F413" s="9">
        <v>1</v>
      </c>
      <c r="G413" s="7" t="s">
        <v>18</v>
      </c>
      <c r="H413" s="7">
        <v>211</v>
      </c>
      <c r="I413" s="7">
        <v>211</v>
      </c>
      <c r="J413" s="53" t="s">
        <v>803</v>
      </c>
      <c r="K413" s="7">
        <v>255</v>
      </c>
      <c r="L413" s="7">
        <v>255</v>
      </c>
      <c r="M413" s="123" t="s">
        <v>1184</v>
      </c>
      <c r="N413" s="7">
        <v>244</v>
      </c>
      <c r="O413" s="7">
        <v>244</v>
      </c>
      <c r="P413" s="59" t="s">
        <v>1324</v>
      </c>
      <c r="Q413" s="7">
        <v>187</v>
      </c>
      <c r="R413" s="7">
        <v>187</v>
      </c>
      <c r="S413" s="157" t="s">
        <v>1324</v>
      </c>
      <c r="T413" s="162">
        <v>377</v>
      </c>
      <c r="U413" s="171">
        <v>377</v>
      </c>
      <c r="V413" s="176" t="s">
        <v>1324</v>
      </c>
      <c r="W413" s="13">
        <v>408</v>
      </c>
      <c r="X413" s="13">
        <v>408</v>
      </c>
      <c r="Y413" s="35" t="s">
        <v>1324</v>
      </c>
      <c r="Z413" s="150"/>
      <c r="AA413" s="150"/>
      <c r="AB413" s="150"/>
      <c r="AC413" s="150"/>
      <c r="AD413" s="150"/>
      <c r="AE413" s="150"/>
      <c r="AF413" s="150"/>
      <c r="AG413" s="150"/>
      <c r="AH413" s="150"/>
      <c r="AI413" s="150"/>
      <c r="AJ413" s="150"/>
      <c r="AK413" s="150"/>
      <c r="AL413" s="150"/>
      <c r="AM413" s="150"/>
      <c r="AN413" s="150"/>
      <c r="AR413" s="7">
        <f t="shared" si="63"/>
        <v>1682</v>
      </c>
      <c r="AS413" s="7">
        <f t="shared" si="64"/>
        <v>1682</v>
      </c>
      <c r="AT413" s="19">
        <f>AR413/AS413</f>
        <v>1</v>
      </c>
      <c r="AU413" s="19">
        <f t="shared" si="65"/>
        <v>1</v>
      </c>
      <c r="AV413" s="7" t="s">
        <v>2096</v>
      </c>
    </row>
    <row r="414" spans="1:48" ht="15.75" hidden="1" customHeight="1" x14ac:dyDescent="0.25">
      <c r="A414" s="7">
        <v>436</v>
      </c>
      <c r="B414" s="7" t="s">
        <v>741</v>
      </c>
      <c r="C414" s="7" t="s">
        <v>750</v>
      </c>
      <c r="D414" s="7" t="s">
        <v>16</v>
      </c>
      <c r="E414" s="114" t="s">
        <v>758</v>
      </c>
      <c r="F414" s="20">
        <v>1</v>
      </c>
      <c r="G414" s="18" t="s">
        <v>18</v>
      </c>
      <c r="H414" s="10">
        <v>0</v>
      </c>
      <c r="I414" s="11">
        <v>0</v>
      </c>
      <c r="J414" s="51" t="s">
        <v>26</v>
      </c>
      <c r="K414" s="7">
        <v>170</v>
      </c>
      <c r="L414" s="10">
        <v>60</v>
      </c>
      <c r="M414" s="123" t="s">
        <v>817</v>
      </c>
      <c r="N414" s="7">
        <v>329</v>
      </c>
      <c r="O414" s="11">
        <v>60</v>
      </c>
      <c r="P414" s="59" t="s">
        <v>1325</v>
      </c>
      <c r="Q414" s="7">
        <v>434</v>
      </c>
      <c r="R414" s="7">
        <v>60</v>
      </c>
      <c r="S414" s="49" t="s">
        <v>1325</v>
      </c>
      <c r="T414" s="162">
        <v>111</v>
      </c>
      <c r="U414" s="171">
        <v>60</v>
      </c>
      <c r="V414" s="176" t="s">
        <v>1325</v>
      </c>
      <c r="W414" s="13">
        <v>928</v>
      </c>
      <c r="X414" s="13">
        <v>928</v>
      </c>
      <c r="Y414" s="35" t="s">
        <v>1325</v>
      </c>
      <c r="Z414" s="150"/>
      <c r="AA414" s="150"/>
      <c r="AB414" s="150"/>
      <c r="AC414" s="150"/>
      <c r="AD414" s="150"/>
      <c r="AE414" s="150"/>
      <c r="AF414" s="150"/>
      <c r="AG414" s="150"/>
      <c r="AH414" s="150"/>
      <c r="AI414" s="150"/>
      <c r="AJ414" s="150"/>
      <c r="AK414" s="150"/>
      <c r="AL414" s="150"/>
      <c r="AM414" s="150"/>
      <c r="AN414" s="150"/>
      <c r="AR414" s="7">
        <f t="shared" si="63"/>
        <v>1972</v>
      </c>
      <c r="AS414" s="7">
        <f t="shared" si="64"/>
        <v>1168</v>
      </c>
      <c r="AT414" s="86">
        <f>+AR414/AS414</f>
        <v>1.6883561643835616</v>
      </c>
      <c r="AU414" s="86">
        <f t="shared" si="65"/>
        <v>1.6883561643835616</v>
      </c>
      <c r="AV414" s="7" t="s">
        <v>2096</v>
      </c>
    </row>
    <row r="415" spans="1:48" ht="15.75" hidden="1" customHeight="1" x14ac:dyDescent="0.25">
      <c r="A415" s="7">
        <v>437</v>
      </c>
      <c r="B415" s="7" t="s">
        <v>741</v>
      </c>
      <c r="C415" s="7" t="s">
        <v>750</v>
      </c>
      <c r="D415" s="7" t="s">
        <v>16</v>
      </c>
      <c r="E415" s="114" t="s">
        <v>751</v>
      </c>
      <c r="F415" s="146">
        <v>1</v>
      </c>
      <c r="G415" s="18" t="s">
        <v>18</v>
      </c>
      <c r="H415" s="7">
        <v>1882</v>
      </c>
      <c r="I415" s="7">
        <v>1882</v>
      </c>
      <c r="J415" s="53" t="s">
        <v>752</v>
      </c>
      <c r="K415" s="21">
        <v>3448</v>
      </c>
      <c r="L415" s="21">
        <v>3448</v>
      </c>
      <c r="M415" s="123" t="s">
        <v>818</v>
      </c>
      <c r="N415" s="7">
        <v>3994</v>
      </c>
      <c r="O415" s="7">
        <v>3994</v>
      </c>
      <c r="P415" s="59" t="s">
        <v>1326</v>
      </c>
      <c r="Q415" s="7">
        <v>2444</v>
      </c>
      <c r="R415" s="7">
        <v>2444</v>
      </c>
      <c r="S415" s="49" t="s">
        <v>1602</v>
      </c>
      <c r="T415" s="28">
        <v>6003</v>
      </c>
      <c r="U415" s="3">
        <v>5923</v>
      </c>
      <c r="V415" s="137" t="s">
        <v>1784</v>
      </c>
      <c r="W415" s="13">
        <v>5932</v>
      </c>
      <c r="X415" s="13">
        <v>5932</v>
      </c>
      <c r="Y415" s="35" t="s">
        <v>1784</v>
      </c>
      <c r="Z415" s="150"/>
      <c r="AA415" s="150"/>
      <c r="AB415" s="150"/>
      <c r="AC415" s="150"/>
      <c r="AD415" s="150"/>
      <c r="AE415" s="150"/>
      <c r="AF415" s="150"/>
      <c r="AG415" s="150"/>
      <c r="AH415" s="150"/>
      <c r="AI415" s="150"/>
      <c r="AJ415" s="150"/>
      <c r="AK415" s="150"/>
      <c r="AL415" s="150"/>
      <c r="AM415" s="150"/>
      <c r="AN415" s="150"/>
      <c r="AR415" s="7">
        <f t="shared" si="63"/>
        <v>23703</v>
      </c>
      <c r="AS415" s="7">
        <f t="shared" si="64"/>
        <v>23623</v>
      </c>
      <c r="AT415" s="19">
        <f>AR415/AS415</f>
        <v>1.0033865300766203</v>
      </c>
      <c r="AU415" s="19">
        <f t="shared" si="65"/>
        <v>1.0033865300766203</v>
      </c>
      <c r="AV415" s="7" t="s">
        <v>2096</v>
      </c>
    </row>
    <row r="416" spans="1:48" ht="15.75" hidden="1" customHeight="1" x14ac:dyDescent="0.25">
      <c r="A416" s="7">
        <v>438</v>
      </c>
      <c r="B416" s="7" t="s">
        <v>741</v>
      </c>
      <c r="C416" s="7" t="s">
        <v>80</v>
      </c>
      <c r="D416" s="7" t="s">
        <v>16</v>
      </c>
      <c r="E416" s="114" t="s">
        <v>811</v>
      </c>
      <c r="F416" s="9">
        <v>1</v>
      </c>
      <c r="G416" s="7" t="s">
        <v>18</v>
      </c>
      <c r="H416" s="7">
        <v>24</v>
      </c>
      <c r="I416" s="7">
        <v>24</v>
      </c>
      <c r="J416" s="53" t="s">
        <v>812</v>
      </c>
      <c r="K416" s="7">
        <v>18</v>
      </c>
      <c r="L416" s="7">
        <v>18</v>
      </c>
      <c r="M416" s="123" t="s">
        <v>819</v>
      </c>
      <c r="N416" s="7">
        <v>8</v>
      </c>
      <c r="O416" s="7">
        <v>8</v>
      </c>
      <c r="P416" s="59" t="s">
        <v>1327</v>
      </c>
      <c r="Q416" s="7">
        <v>6</v>
      </c>
      <c r="R416" s="7">
        <v>6</v>
      </c>
      <c r="S416" s="54" t="s">
        <v>1327</v>
      </c>
      <c r="T416" s="28">
        <v>7</v>
      </c>
      <c r="U416" s="3">
        <v>7</v>
      </c>
      <c r="V416" s="137" t="s">
        <v>1327</v>
      </c>
      <c r="W416" s="13">
        <v>14</v>
      </c>
      <c r="X416" s="13">
        <v>14</v>
      </c>
      <c r="Y416" s="35" t="s">
        <v>2065</v>
      </c>
      <c r="Z416" s="150"/>
      <c r="AA416" s="150"/>
      <c r="AB416" s="150"/>
      <c r="AC416" s="150"/>
      <c r="AD416" s="150"/>
      <c r="AE416" s="150"/>
      <c r="AF416" s="150"/>
      <c r="AG416" s="150"/>
      <c r="AH416" s="150"/>
      <c r="AI416" s="150"/>
      <c r="AJ416" s="150"/>
      <c r="AK416" s="150"/>
      <c r="AL416" s="150"/>
      <c r="AM416" s="150"/>
      <c r="AN416" s="150"/>
      <c r="AR416" s="7">
        <f t="shared" si="63"/>
        <v>77</v>
      </c>
      <c r="AS416" s="7">
        <f t="shared" si="64"/>
        <v>77</v>
      </c>
      <c r="AT416" s="19">
        <f>AR416/AS416</f>
        <v>1</v>
      </c>
      <c r="AU416" s="19">
        <f t="shared" si="65"/>
        <v>1</v>
      </c>
      <c r="AV416" s="7" t="s">
        <v>2096</v>
      </c>
    </row>
    <row r="417" spans="1:48" ht="15.75" hidden="1" customHeight="1" x14ac:dyDescent="0.25">
      <c r="A417" s="7">
        <v>439</v>
      </c>
      <c r="B417" s="7" t="s">
        <v>741</v>
      </c>
      <c r="C417" s="7" t="s">
        <v>785</v>
      </c>
      <c r="D417" s="7" t="s">
        <v>16</v>
      </c>
      <c r="E417" s="114" t="s">
        <v>788</v>
      </c>
      <c r="F417" s="9">
        <v>1</v>
      </c>
      <c r="G417" s="7" t="s">
        <v>18</v>
      </c>
      <c r="H417" s="7">
        <v>46</v>
      </c>
      <c r="I417" s="7">
        <v>46</v>
      </c>
      <c r="J417" s="53" t="s">
        <v>789</v>
      </c>
      <c r="K417" s="7">
        <v>28</v>
      </c>
      <c r="L417" s="7">
        <v>28</v>
      </c>
      <c r="M417" s="123" t="s">
        <v>1185</v>
      </c>
      <c r="N417" s="7">
        <v>27</v>
      </c>
      <c r="O417" s="7">
        <v>27</v>
      </c>
      <c r="P417" s="59" t="s">
        <v>1328</v>
      </c>
      <c r="Q417" s="7">
        <v>1</v>
      </c>
      <c r="R417" s="7">
        <v>1</v>
      </c>
      <c r="S417" s="54" t="s">
        <v>1328</v>
      </c>
      <c r="T417" s="162">
        <v>41</v>
      </c>
      <c r="U417" s="171">
        <v>41</v>
      </c>
      <c r="V417" s="176" t="s">
        <v>1328</v>
      </c>
      <c r="W417" s="13">
        <v>24</v>
      </c>
      <c r="X417" s="13">
        <v>24</v>
      </c>
      <c r="Y417" s="35" t="s">
        <v>1328</v>
      </c>
      <c r="Z417" s="150"/>
      <c r="AA417" s="150"/>
      <c r="AB417" s="150"/>
      <c r="AC417" s="150"/>
      <c r="AD417" s="150"/>
      <c r="AE417" s="150"/>
      <c r="AF417" s="150"/>
      <c r="AG417" s="150"/>
      <c r="AH417" s="150"/>
      <c r="AI417" s="150"/>
      <c r="AJ417" s="150"/>
      <c r="AK417" s="150"/>
      <c r="AL417" s="150"/>
      <c r="AM417" s="150"/>
      <c r="AN417" s="150"/>
      <c r="AR417" s="7">
        <f t="shared" si="63"/>
        <v>167</v>
      </c>
      <c r="AS417" s="7">
        <f t="shared" si="64"/>
        <v>167</v>
      </c>
      <c r="AT417" s="19">
        <f>AR417/AS417</f>
        <v>1</v>
      </c>
      <c r="AU417" s="19">
        <f t="shared" si="65"/>
        <v>1</v>
      </c>
      <c r="AV417" s="7" t="s">
        <v>2096</v>
      </c>
    </row>
    <row r="418" spans="1:48" ht="15.75" hidden="1" customHeight="1" x14ac:dyDescent="0.25">
      <c r="A418" s="7">
        <v>440</v>
      </c>
      <c r="B418" s="7" t="s">
        <v>741</v>
      </c>
      <c r="C418" s="7" t="s">
        <v>80</v>
      </c>
      <c r="D418" s="7" t="s">
        <v>16</v>
      </c>
      <c r="E418" s="114" t="s">
        <v>81</v>
      </c>
      <c r="F418" s="7">
        <v>12</v>
      </c>
      <c r="G418" s="7" t="s">
        <v>82</v>
      </c>
      <c r="H418" s="7">
        <v>1</v>
      </c>
      <c r="I418" s="11">
        <v>1</v>
      </c>
      <c r="J418" s="53"/>
      <c r="K418" s="7">
        <v>1</v>
      </c>
      <c r="L418" s="10">
        <v>1</v>
      </c>
      <c r="M418" s="123" t="s">
        <v>1319</v>
      </c>
      <c r="N418" s="7">
        <v>1</v>
      </c>
      <c r="O418" s="11">
        <v>1</v>
      </c>
      <c r="P418" s="59" t="s">
        <v>1329</v>
      </c>
      <c r="Q418" s="7">
        <v>1</v>
      </c>
      <c r="R418" s="7">
        <v>1</v>
      </c>
      <c r="S418" s="54" t="s">
        <v>1603</v>
      </c>
      <c r="T418" s="28">
        <v>1</v>
      </c>
      <c r="U418" s="3">
        <v>1</v>
      </c>
      <c r="V418" s="137" t="s">
        <v>1785</v>
      </c>
      <c r="W418" s="13">
        <v>1</v>
      </c>
      <c r="X418" s="13">
        <v>1</v>
      </c>
      <c r="Y418" s="35" t="s">
        <v>2066</v>
      </c>
      <c r="Z418" s="150"/>
      <c r="AA418" s="150"/>
      <c r="AB418" s="150"/>
      <c r="AC418" s="150"/>
      <c r="AD418" s="150"/>
      <c r="AE418" s="150"/>
      <c r="AF418" s="150"/>
      <c r="AG418" s="150"/>
      <c r="AH418" s="150"/>
      <c r="AI418" s="150"/>
      <c r="AJ418" s="150"/>
      <c r="AK418" s="150"/>
      <c r="AL418" s="150"/>
      <c r="AM418" s="150"/>
      <c r="AN418" s="150"/>
      <c r="AR418" s="7">
        <f t="shared" si="63"/>
        <v>6</v>
      </c>
      <c r="AS418" s="7">
        <f t="shared" si="64"/>
        <v>6</v>
      </c>
      <c r="AT418" s="86">
        <f>+AR418/AS418</f>
        <v>1</v>
      </c>
      <c r="AU418" s="86">
        <f>+AR418/F418</f>
        <v>0.5</v>
      </c>
      <c r="AV418" s="7" t="s">
        <v>2096</v>
      </c>
    </row>
    <row r="419" spans="1:48" ht="15.75" hidden="1" customHeight="1" x14ac:dyDescent="0.25">
      <c r="A419" s="7">
        <v>441</v>
      </c>
      <c r="B419" s="7" t="s">
        <v>741</v>
      </c>
      <c r="C419" s="7" t="s">
        <v>742</v>
      </c>
      <c r="D419" s="7" t="s">
        <v>16</v>
      </c>
      <c r="E419" s="114" t="s">
        <v>746</v>
      </c>
      <c r="F419" s="9">
        <v>1</v>
      </c>
      <c r="G419" s="7" t="s">
        <v>18</v>
      </c>
      <c r="H419" s="7">
        <v>1</v>
      </c>
      <c r="I419" s="7">
        <v>1</v>
      </c>
      <c r="J419" s="53" t="s">
        <v>747</v>
      </c>
      <c r="K419" s="7">
        <v>5</v>
      </c>
      <c r="L419" s="7">
        <v>5</v>
      </c>
      <c r="M419" s="123" t="s">
        <v>820</v>
      </c>
      <c r="N419" s="7">
        <v>3</v>
      </c>
      <c r="O419" s="7">
        <v>3</v>
      </c>
      <c r="P419" s="59" t="s">
        <v>1330</v>
      </c>
      <c r="Q419" s="7">
        <v>1</v>
      </c>
      <c r="R419" s="7">
        <v>1</v>
      </c>
      <c r="S419" s="54" t="s">
        <v>1604</v>
      </c>
      <c r="T419" s="28">
        <v>3</v>
      </c>
      <c r="U419" s="3">
        <v>1</v>
      </c>
      <c r="V419" s="138" t="s">
        <v>1786</v>
      </c>
      <c r="W419" s="13">
        <v>1</v>
      </c>
      <c r="X419" s="13">
        <v>1</v>
      </c>
      <c r="Y419" s="35" t="s">
        <v>2067</v>
      </c>
      <c r="Z419" s="150"/>
      <c r="AA419" s="150"/>
      <c r="AB419" s="150"/>
      <c r="AC419" s="150"/>
      <c r="AD419" s="150"/>
      <c r="AE419" s="150"/>
      <c r="AF419" s="150"/>
      <c r="AG419" s="150"/>
      <c r="AH419" s="150"/>
      <c r="AI419" s="150"/>
      <c r="AJ419" s="150"/>
      <c r="AK419" s="150"/>
      <c r="AL419" s="150"/>
      <c r="AM419" s="150"/>
      <c r="AN419" s="150"/>
      <c r="AR419" s="7">
        <f t="shared" si="63"/>
        <v>14</v>
      </c>
      <c r="AS419" s="7">
        <f t="shared" si="64"/>
        <v>12</v>
      </c>
      <c r="AT419" s="86">
        <f>AR419/AS419</f>
        <v>1.1666666666666667</v>
      </c>
      <c r="AU419" s="86">
        <f>+AT419/F419</f>
        <v>1.1666666666666667</v>
      </c>
      <c r="AV419" s="7" t="s">
        <v>2096</v>
      </c>
    </row>
    <row r="420" spans="1:48" ht="15.75" hidden="1" customHeight="1" x14ac:dyDescent="0.25">
      <c r="A420" s="7">
        <v>442</v>
      </c>
      <c r="B420" s="7" t="s">
        <v>741</v>
      </c>
      <c r="C420" s="7" t="s">
        <v>785</v>
      </c>
      <c r="D420" s="7" t="s">
        <v>16</v>
      </c>
      <c r="E420" s="47" t="s">
        <v>806</v>
      </c>
      <c r="F420" s="9">
        <v>1</v>
      </c>
      <c r="G420" s="7" t="s">
        <v>18</v>
      </c>
      <c r="H420" s="10">
        <v>0</v>
      </c>
      <c r="I420" s="11">
        <v>0</v>
      </c>
      <c r="J420" s="51" t="s">
        <v>26</v>
      </c>
      <c r="K420" s="10">
        <v>0</v>
      </c>
      <c r="L420" s="10">
        <v>0</v>
      </c>
      <c r="M420" s="124" t="s">
        <v>26</v>
      </c>
      <c r="N420" s="11">
        <v>0</v>
      </c>
      <c r="O420" s="11">
        <v>0</v>
      </c>
      <c r="P420" s="51" t="s">
        <v>26</v>
      </c>
      <c r="Q420" s="11">
        <v>0</v>
      </c>
      <c r="R420" s="11">
        <v>0</v>
      </c>
      <c r="S420" s="57" t="s">
        <v>26</v>
      </c>
      <c r="T420" s="162">
        <v>0</v>
      </c>
      <c r="U420" s="3">
        <v>0</v>
      </c>
      <c r="V420" s="145" t="s">
        <v>1783</v>
      </c>
      <c r="W420" s="13">
        <v>0</v>
      </c>
      <c r="X420" s="13">
        <v>0</v>
      </c>
      <c r="Y420" s="35" t="s">
        <v>1783</v>
      </c>
      <c r="Z420" s="150"/>
      <c r="AA420" s="150"/>
      <c r="AB420" s="150"/>
      <c r="AC420" s="150"/>
      <c r="AD420" s="150"/>
      <c r="AE420" s="150"/>
      <c r="AF420" s="150"/>
      <c r="AG420" s="150"/>
      <c r="AH420" s="150"/>
      <c r="AI420" s="150"/>
      <c r="AJ420" s="150"/>
      <c r="AK420" s="150"/>
      <c r="AL420" s="150"/>
      <c r="AM420" s="150"/>
      <c r="AN420" s="150"/>
      <c r="AR420" s="7">
        <f t="shared" si="63"/>
        <v>0</v>
      </c>
      <c r="AS420" s="7">
        <f t="shared" si="64"/>
        <v>0</v>
      </c>
      <c r="AT420" s="19" t="e">
        <f>AR420/AS420</f>
        <v>#DIV/0!</v>
      </c>
      <c r="AU420" s="19" t="e">
        <f>+AT420/F420</f>
        <v>#DIV/0!</v>
      </c>
      <c r="AV420" s="7" t="s">
        <v>2094</v>
      </c>
    </row>
    <row r="421" spans="1:48" ht="15.75" hidden="1" customHeight="1" x14ac:dyDescent="0.25">
      <c r="A421" s="7">
        <v>443</v>
      </c>
      <c r="B421" s="7" t="s">
        <v>741</v>
      </c>
      <c r="C421" s="7" t="s">
        <v>780</v>
      </c>
      <c r="D421" s="7" t="s">
        <v>16</v>
      </c>
      <c r="E421" s="47" t="s">
        <v>782</v>
      </c>
      <c r="F421" s="7">
        <v>1</v>
      </c>
      <c r="G421" s="7" t="s">
        <v>783</v>
      </c>
      <c r="H421" s="10">
        <v>0</v>
      </c>
      <c r="I421" s="11">
        <v>0</v>
      </c>
      <c r="J421" s="51" t="s">
        <v>26</v>
      </c>
      <c r="K421" s="10">
        <v>0</v>
      </c>
      <c r="L421" s="10">
        <v>0</v>
      </c>
      <c r="M421" s="51" t="s">
        <v>26</v>
      </c>
      <c r="N421" s="11">
        <v>0</v>
      </c>
      <c r="O421" s="11">
        <v>0</v>
      </c>
      <c r="P421" s="51" t="s">
        <v>26</v>
      </c>
      <c r="Q421" s="11">
        <v>0</v>
      </c>
      <c r="R421" s="11">
        <v>0</v>
      </c>
      <c r="S421" s="57" t="s">
        <v>26</v>
      </c>
      <c r="T421" s="162">
        <v>0</v>
      </c>
      <c r="U421" s="3">
        <v>0</v>
      </c>
      <c r="V421" s="145" t="s">
        <v>1783</v>
      </c>
      <c r="W421" s="13">
        <v>1</v>
      </c>
      <c r="X421" s="13">
        <v>1</v>
      </c>
      <c r="Y421" s="35" t="s">
        <v>2068</v>
      </c>
      <c r="Z421" s="150"/>
      <c r="AA421" s="150"/>
      <c r="AB421" s="150"/>
      <c r="AC421" s="150"/>
      <c r="AD421" s="150"/>
      <c r="AE421" s="150"/>
      <c r="AF421" s="150"/>
      <c r="AG421" s="150"/>
      <c r="AH421" s="150"/>
      <c r="AI421" s="150"/>
      <c r="AJ421" s="150"/>
      <c r="AK421" s="150"/>
      <c r="AL421" s="150"/>
      <c r="AM421" s="150"/>
      <c r="AN421" s="150"/>
      <c r="AR421" s="7">
        <f t="shared" si="63"/>
        <v>1</v>
      </c>
      <c r="AS421" s="7">
        <f t="shared" si="64"/>
        <v>1</v>
      </c>
      <c r="AT421" s="19">
        <f>+AR421/AS421</f>
        <v>1</v>
      </c>
      <c r="AU421" s="19">
        <f>+AR421/F421</f>
        <v>1</v>
      </c>
      <c r="AV421" s="7" t="s">
        <v>2096</v>
      </c>
    </row>
    <row r="422" spans="1:48" ht="15.75" hidden="1" customHeight="1" x14ac:dyDescent="0.25">
      <c r="A422" s="7">
        <v>444</v>
      </c>
      <c r="B422" s="7" t="s">
        <v>741</v>
      </c>
      <c r="C422" s="7" t="s">
        <v>759</v>
      </c>
      <c r="D422" s="7" t="s">
        <v>16</v>
      </c>
      <c r="E422" s="47" t="s">
        <v>764</v>
      </c>
      <c r="F422" s="7">
        <v>3</v>
      </c>
      <c r="G422" s="7" t="s">
        <v>765</v>
      </c>
      <c r="H422" s="10">
        <v>0</v>
      </c>
      <c r="I422" s="11">
        <v>0</v>
      </c>
      <c r="J422" s="51" t="s">
        <v>26</v>
      </c>
      <c r="K422" s="10">
        <v>0</v>
      </c>
      <c r="L422" s="10">
        <v>0</v>
      </c>
      <c r="M422" s="51" t="s">
        <v>26</v>
      </c>
      <c r="N422" s="11">
        <v>0</v>
      </c>
      <c r="O422" s="11">
        <v>0</v>
      </c>
      <c r="P422" s="51" t="s">
        <v>26</v>
      </c>
      <c r="Q422" s="7">
        <v>2</v>
      </c>
      <c r="R422" s="7">
        <v>1</v>
      </c>
      <c r="S422" s="54" t="s">
        <v>1606</v>
      </c>
      <c r="T422" s="162">
        <v>0</v>
      </c>
      <c r="U422" s="3">
        <v>0</v>
      </c>
      <c r="V422" s="145" t="s">
        <v>1783</v>
      </c>
      <c r="W422" s="13">
        <v>0</v>
      </c>
      <c r="X422" s="13">
        <v>0</v>
      </c>
      <c r="Y422" s="35" t="s">
        <v>1783</v>
      </c>
      <c r="Z422" s="150"/>
      <c r="AA422" s="150"/>
      <c r="AB422" s="150"/>
      <c r="AC422" s="150"/>
      <c r="AD422" s="150"/>
      <c r="AE422" s="150"/>
      <c r="AF422" s="150"/>
      <c r="AG422" s="150"/>
      <c r="AH422" s="150"/>
      <c r="AI422" s="150"/>
      <c r="AJ422" s="150"/>
      <c r="AK422" s="150"/>
      <c r="AL422" s="150"/>
      <c r="AM422" s="150"/>
      <c r="AN422" s="150"/>
      <c r="AR422" s="7">
        <f t="shared" si="63"/>
        <v>2</v>
      </c>
      <c r="AS422" s="7">
        <f t="shared" si="64"/>
        <v>1</v>
      </c>
      <c r="AT422" s="86">
        <f>+AR422/AS422</f>
        <v>2</v>
      </c>
      <c r="AU422" s="86">
        <f>+AR422/F422</f>
        <v>0.66666666666666663</v>
      </c>
      <c r="AV422" s="7" t="s">
        <v>2096</v>
      </c>
    </row>
    <row r="423" spans="1:48" ht="15.75" hidden="1" customHeight="1" x14ac:dyDescent="0.25">
      <c r="A423" s="7">
        <v>445</v>
      </c>
      <c r="B423" s="7" t="s">
        <v>741</v>
      </c>
      <c r="C423" s="7" t="s">
        <v>785</v>
      </c>
      <c r="D423" s="7" t="s">
        <v>16</v>
      </c>
      <c r="E423" s="47" t="s">
        <v>786</v>
      </c>
      <c r="F423" s="7">
        <v>3</v>
      </c>
      <c r="G423" s="7" t="s">
        <v>787</v>
      </c>
      <c r="H423" s="10">
        <v>0</v>
      </c>
      <c r="I423" s="11">
        <v>0</v>
      </c>
      <c r="J423" s="51" t="s">
        <v>26</v>
      </c>
      <c r="K423" s="10">
        <v>0</v>
      </c>
      <c r="L423" s="10">
        <v>0</v>
      </c>
      <c r="M423" s="51" t="s">
        <v>26</v>
      </c>
      <c r="N423" s="11">
        <v>0</v>
      </c>
      <c r="O423" s="11">
        <v>0</v>
      </c>
      <c r="P423" s="51" t="s">
        <v>26</v>
      </c>
      <c r="Q423" s="11">
        <v>0</v>
      </c>
      <c r="R423" s="11">
        <v>0</v>
      </c>
      <c r="S423" s="57" t="s">
        <v>26</v>
      </c>
      <c r="T423" s="162">
        <v>0</v>
      </c>
      <c r="U423" s="171">
        <v>0</v>
      </c>
      <c r="V423" s="145" t="s">
        <v>1783</v>
      </c>
      <c r="W423" s="13">
        <v>1</v>
      </c>
      <c r="X423" s="13">
        <v>1</v>
      </c>
      <c r="Y423" s="35" t="s">
        <v>2069</v>
      </c>
      <c r="Z423" s="150"/>
      <c r="AA423" s="150"/>
      <c r="AB423" s="150"/>
      <c r="AC423" s="150"/>
      <c r="AD423" s="150"/>
      <c r="AE423" s="150"/>
      <c r="AF423" s="150"/>
      <c r="AG423" s="150"/>
      <c r="AH423" s="150"/>
      <c r="AI423" s="150"/>
      <c r="AJ423" s="150"/>
      <c r="AK423" s="150"/>
      <c r="AL423" s="150"/>
      <c r="AM423" s="150"/>
      <c r="AN423" s="150"/>
      <c r="AR423" s="7">
        <f t="shared" si="63"/>
        <v>1</v>
      </c>
      <c r="AS423" s="7">
        <f t="shared" si="64"/>
        <v>1</v>
      </c>
      <c r="AT423" s="19">
        <f>+AR423/AS423</f>
        <v>1</v>
      </c>
      <c r="AU423" s="19">
        <f>+AR423/F423</f>
        <v>0.33333333333333331</v>
      </c>
      <c r="AV423" s="7" t="s">
        <v>2096</v>
      </c>
    </row>
    <row r="424" spans="1:48" ht="15.75" hidden="1" customHeight="1" x14ac:dyDescent="0.25">
      <c r="A424" s="7">
        <v>446</v>
      </c>
      <c r="B424" s="7" t="s">
        <v>741</v>
      </c>
      <c r="C424" s="7" t="s">
        <v>742</v>
      </c>
      <c r="D424" s="7" t="s">
        <v>16</v>
      </c>
      <c r="E424" s="47" t="s">
        <v>743</v>
      </c>
      <c r="F424" s="9">
        <v>1</v>
      </c>
      <c r="G424" s="7" t="s">
        <v>18</v>
      </c>
      <c r="H424" s="10">
        <v>0</v>
      </c>
      <c r="I424" s="11">
        <v>0</v>
      </c>
      <c r="J424" s="51" t="s">
        <v>26</v>
      </c>
      <c r="K424" s="7">
        <v>0</v>
      </c>
      <c r="L424" s="7">
        <v>0</v>
      </c>
      <c r="M424" s="123"/>
      <c r="N424" s="7">
        <v>19</v>
      </c>
      <c r="O424" s="7">
        <v>19</v>
      </c>
      <c r="P424" s="59" t="s">
        <v>1331</v>
      </c>
      <c r="Q424" s="7" t="s">
        <v>1653</v>
      </c>
      <c r="R424" s="7" t="s">
        <v>1653</v>
      </c>
      <c r="S424" s="47" t="s">
        <v>1653</v>
      </c>
      <c r="T424" s="162" t="s">
        <v>1653</v>
      </c>
      <c r="U424" s="171" t="s">
        <v>1653</v>
      </c>
      <c r="V424" s="145" t="s">
        <v>1653</v>
      </c>
      <c r="W424" s="13">
        <v>0</v>
      </c>
      <c r="X424" s="13">
        <v>0</v>
      </c>
      <c r="Y424" s="35" t="s">
        <v>1653</v>
      </c>
      <c r="Z424" s="150"/>
      <c r="AA424" s="150"/>
      <c r="AB424" s="150"/>
      <c r="AC424" s="150"/>
      <c r="AD424" s="150"/>
      <c r="AE424" s="150"/>
      <c r="AF424" s="150"/>
      <c r="AG424" s="150"/>
      <c r="AH424" s="150"/>
      <c r="AI424" s="150"/>
      <c r="AJ424" s="150"/>
      <c r="AK424" s="150"/>
      <c r="AL424" s="150"/>
      <c r="AM424" s="150"/>
      <c r="AN424" s="150"/>
      <c r="AR424" s="34">
        <f>H424+K424+N424</f>
        <v>19</v>
      </c>
      <c r="AS424" s="34">
        <f>I424+L424+O424</f>
        <v>19</v>
      </c>
      <c r="AT424" s="43">
        <f>AR424/AS424</f>
        <v>1</v>
      </c>
      <c r="AU424" s="43">
        <f>+AT424/F424</f>
        <v>1</v>
      </c>
      <c r="AV424" s="7" t="s">
        <v>2096</v>
      </c>
    </row>
    <row r="425" spans="1:48" ht="15.75" hidden="1" customHeight="1" x14ac:dyDescent="0.25">
      <c r="A425" s="7">
        <v>449</v>
      </c>
      <c r="B425" s="7" t="s">
        <v>741</v>
      </c>
      <c r="C425" s="7" t="s">
        <v>766</v>
      </c>
      <c r="D425" s="7" t="s">
        <v>16</v>
      </c>
      <c r="E425" s="47" t="s">
        <v>769</v>
      </c>
      <c r="F425" s="7">
        <v>200</v>
      </c>
      <c r="G425" s="7" t="s">
        <v>770</v>
      </c>
      <c r="H425" s="7">
        <v>0</v>
      </c>
      <c r="I425" s="7">
        <v>0</v>
      </c>
      <c r="J425" s="53"/>
      <c r="K425" s="7">
        <v>0</v>
      </c>
      <c r="L425" s="7">
        <v>0</v>
      </c>
      <c r="M425" s="123"/>
      <c r="N425" s="7">
        <v>191</v>
      </c>
      <c r="O425" s="11">
        <v>200</v>
      </c>
      <c r="P425" s="59" t="s">
        <v>1332</v>
      </c>
      <c r="Q425" s="11">
        <v>0</v>
      </c>
      <c r="R425" s="11">
        <v>0</v>
      </c>
      <c r="S425" s="57" t="s">
        <v>26</v>
      </c>
      <c r="T425" s="28">
        <v>0</v>
      </c>
      <c r="U425" s="3">
        <v>0</v>
      </c>
      <c r="V425" s="108" t="s">
        <v>1783</v>
      </c>
      <c r="W425" s="13"/>
      <c r="X425" s="13"/>
      <c r="Y425" s="35"/>
      <c r="Z425" s="150"/>
      <c r="AA425" s="150"/>
      <c r="AB425" s="150"/>
      <c r="AC425" s="150"/>
      <c r="AD425" s="150"/>
      <c r="AE425" s="150"/>
      <c r="AF425" s="150"/>
      <c r="AG425" s="150"/>
      <c r="AH425" s="150"/>
      <c r="AI425" s="150"/>
      <c r="AJ425" s="150"/>
      <c r="AK425" s="150"/>
      <c r="AL425" s="150"/>
      <c r="AM425" s="150"/>
      <c r="AN425" s="150"/>
      <c r="AR425" s="7">
        <f>H425+K425+N425+Q425+T425+W425</f>
        <v>191</v>
      </c>
      <c r="AS425" s="7">
        <f>I425+L425+O425+R425+U425+X425</f>
        <v>200</v>
      </c>
      <c r="AT425" s="19">
        <f>+AR425/AS425</f>
        <v>0.95499999999999996</v>
      </c>
      <c r="AU425" s="19">
        <f>+AR425/F425</f>
        <v>0.95499999999999996</v>
      </c>
      <c r="AV425" s="7" t="s">
        <v>2096</v>
      </c>
    </row>
    <row r="426" spans="1:48" ht="15.75" hidden="1" customHeight="1" x14ac:dyDescent="0.25">
      <c r="A426" s="7">
        <v>450</v>
      </c>
      <c r="B426" s="7" t="s">
        <v>741</v>
      </c>
      <c r="C426" s="7" t="s">
        <v>785</v>
      </c>
      <c r="D426" s="7" t="s">
        <v>16</v>
      </c>
      <c r="E426" s="62" t="s">
        <v>1930</v>
      </c>
      <c r="F426" s="20">
        <v>0.56999999999999995</v>
      </c>
      <c r="G426" s="18" t="s">
        <v>18</v>
      </c>
      <c r="H426" s="10">
        <v>0</v>
      </c>
      <c r="I426" s="11">
        <v>0</v>
      </c>
      <c r="J426" s="51" t="s">
        <v>26</v>
      </c>
      <c r="K426" s="10">
        <v>0</v>
      </c>
      <c r="L426" s="10">
        <v>0</v>
      </c>
      <c r="M426" s="51" t="s">
        <v>26</v>
      </c>
      <c r="N426" s="7">
        <v>5</v>
      </c>
      <c r="P426" s="59" t="s">
        <v>1333</v>
      </c>
      <c r="Q426" s="7">
        <v>19</v>
      </c>
      <c r="R426" s="7">
        <v>10</v>
      </c>
      <c r="S426" s="54" t="s">
        <v>1333</v>
      </c>
      <c r="T426" s="28">
        <v>0</v>
      </c>
      <c r="U426" s="3">
        <v>0</v>
      </c>
      <c r="V426" s="108" t="s">
        <v>1783</v>
      </c>
      <c r="W426" s="13">
        <v>1</v>
      </c>
      <c r="X426" s="13">
        <v>1</v>
      </c>
      <c r="Y426" s="35" t="s">
        <v>2070</v>
      </c>
      <c r="Z426" s="150"/>
      <c r="AA426" s="150"/>
      <c r="AB426" s="150"/>
      <c r="AC426" s="150"/>
      <c r="AD426" s="150"/>
      <c r="AE426" s="150"/>
      <c r="AF426" s="150"/>
      <c r="AG426" s="150"/>
      <c r="AH426" s="150"/>
      <c r="AI426" s="150"/>
      <c r="AJ426" s="150"/>
      <c r="AK426" s="150"/>
      <c r="AL426" s="150"/>
      <c r="AM426" s="150"/>
      <c r="AN426" s="150"/>
      <c r="AR426" s="7">
        <f t="shared" ref="AR426:AR435" si="66">H426+K426+N426+Q426+T426+W426</f>
        <v>25</v>
      </c>
      <c r="AS426" s="7">
        <v>18</v>
      </c>
      <c r="AT426" s="19">
        <f>AR426/AS426</f>
        <v>1.3888888888888888</v>
      </c>
      <c r="AU426" s="19">
        <f>+AT426/F426</f>
        <v>2.4366471734892787</v>
      </c>
      <c r="AV426" s="7" t="s">
        <v>2096</v>
      </c>
    </row>
    <row r="427" spans="1:48" ht="15.75" hidden="1" customHeight="1" x14ac:dyDescent="0.25">
      <c r="A427" s="7">
        <v>451</v>
      </c>
      <c r="B427" s="7" t="s">
        <v>741</v>
      </c>
      <c r="C427" s="7" t="s">
        <v>772</v>
      </c>
      <c r="D427" s="7" t="s">
        <v>16</v>
      </c>
      <c r="E427" s="47" t="s">
        <v>774</v>
      </c>
      <c r="F427" s="7">
        <v>1</v>
      </c>
      <c r="G427" s="7" t="s">
        <v>775</v>
      </c>
      <c r="H427" s="10">
        <v>0</v>
      </c>
      <c r="I427" s="11">
        <v>0</v>
      </c>
      <c r="J427" s="51" t="s">
        <v>26</v>
      </c>
      <c r="K427" s="10">
        <v>0</v>
      </c>
      <c r="L427" s="10">
        <v>0</v>
      </c>
      <c r="M427" s="51" t="s">
        <v>26</v>
      </c>
      <c r="N427" s="11">
        <v>0</v>
      </c>
      <c r="O427" s="11">
        <v>0</v>
      </c>
      <c r="P427" s="51" t="s">
        <v>26</v>
      </c>
      <c r="Q427" s="11">
        <v>0</v>
      </c>
      <c r="R427" s="11">
        <v>0</v>
      </c>
      <c r="S427" s="57" t="s">
        <v>26</v>
      </c>
      <c r="T427" s="3">
        <v>0</v>
      </c>
      <c r="U427" s="3">
        <v>0</v>
      </c>
      <c r="V427" s="108" t="s">
        <v>1783</v>
      </c>
      <c r="W427" s="13">
        <v>0</v>
      </c>
      <c r="X427" s="13">
        <v>0</v>
      </c>
      <c r="Y427" s="35" t="s">
        <v>1783</v>
      </c>
      <c r="Z427" s="150"/>
      <c r="AA427" s="150"/>
      <c r="AB427" s="150"/>
      <c r="AC427" s="150"/>
      <c r="AD427" s="150"/>
      <c r="AE427" s="150"/>
      <c r="AF427" s="150"/>
      <c r="AG427" s="150"/>
      <c r="AH427" s="150"/>
      <c r="AI427" s="150"/>
      <c r="AJ427" s="150"/>
      <c r="AK427" s="150"/>
      <c r="AL427" s="150"/>
      <c r="AM427" s="150"/>
      <c r="AN427" s="150"/>
      <c r="AR427" s="7">
        <f t="shared" si="66"/>
        <v>0</v>
      </c>
      <c r="AS427" s="7">
        <f t="shared" ref="AS427:AS447" si="67">I427+L427+O427+R427+U427+X427</f>
        <v>0</v>
      </c>
      <c r="AT427" s="19" t="e">
        <f>+AR427/AS427</f>
        <v>#DIV/0!</v>
      </c>
      <c r="AU427" s="19">
        <f>+AR427/F427</f>
        <v>0</v>
      </c>
      <c r="AV427" s="7" t="s">
        <v>2094</v>
      </c>
    </row>
    <row r="428" spans="1:48" ht="15.75" hidden="1" customHeight="1" x14ac:dyDescent="0.25">
      <c r="A428" s="7">
        <v>452</v>
      </c>
      <c r="B428" s="7" t="s">
        <v>741</v>
      </c>
      <c r="C428" s="7" t="s">
        <v>750</v>
      </c>
      <c r="D428" s="7" t="s">
        <v>16</v>
      </c>
      <c r="E428" s="114" t="s">
        <v>753</v>
      </c>
      <c r="F428" s="7">
        <v>30</v>
      </c>
      <c r="G428" s="7" t="s">
        <v>102</v>
      </c>
      <c r="H428" s="7">
        <v>6</v>
      </c>
      <c r="I428" s="11">
        <v>1</v>
      </c>
      <c r="J428" s="53" t="s">
        <v>754</v>
      </c>
      <c r="K428" s="7">
        <v>2</v>
      </c>
      <c r="L428" s="10">
        <v>3</v>
      </c>
      <c r="M428" s="123" t="s">
        <v>821</v>
      </c>
      <c r="N428" s="7">
        <v>11</v>
      </c>
      <c r="O428" s="11">
        <v>3</v>
      </c>
      <c r="P428" s="59" t="s">
        <v>1334</v>
      </c>
      <c r="Q428" s="7">
        <v>0</v>
      </c>
      <c r="R428" s="7">
        <v>2</v>
      </c>
      <c r="S428" s="48"/>
      <c r="T428" s="28">
        <v>0</v>
      </c>
      <c r="U428" s="3">
        <v>4</v>
      </c>
      <c r="V428" s="134"/>
      <c r="W428" s="13">
        <v>3</v>
      </c>
      <c r="X428" s="13">
        <v>3</v>
      </c>
      <c r="Y428" s="35" t="s">
        <v>2071</v>
      </c>
      <c r="Z428" s="150"/>
      <c r="AA428" s="150"/>
      <c r="AB428" s="150"/>
      <c r="AC428" s="150"/>
      <c r="AD428" s="150"/>
      <c r="AE428" s="150"/>
      <c r="AF428" s="150"/>
      <c r="AG428" s="150"/>
      <c r="AH428" s="150"/>
      <c r="AI428" s="150"/>
      <c r="AJ428" s="150"/>
      <c r="AK428" s="150"/>
      <c r="AL428" s="150"/>
      <c r="AM428" s="150"/>
      <c r="AN428" s="150"/>
      <c r="AR428" s="7">
        <f t="shared" si="66"/>
        <v>22</v>
      </c>
      <c r="AS428" s="7">
        <f t="shared" si="67"/>
        <v>16</v>
      </c>
      <c r="AT428" s="86">
        <f>+AR428/AS428</f>
        <v>1.375</v>
      </c>
      <c r="AU428" s="86">
        <f>+AR428/F428</f>
        <v>0.73333333333333328</v>
      </c>
      <c r="AV428" s="7" t="s">
        <v>2096</v>
      </c>
    </row>
    <row r="429" spans="1:48" ht="15.75" hidden="1" customHeight="1" x14ac:dyDescent="0.25">
      <c r="A429" s="7">
        <v>453</v>
      </c>
      <c r="B429" s="7" t="s">
        <v>741</v>
      </c>
      <c r="C429" s="7" t="s">
        <v>785</v>
      </c>
      <c r="D429" s="7" t="s">
        <v>16</v>
      </c>
      <c r="E429" s="114" t="s">
        <v>804</v>
      </c>
      <c r="F429" s="9">
        <v>1</v>
      </c>
      <c r="G429" s="7" t="s">
        <v>18</v>
      </c>
      <c r="H429" s="7">
        <v>9</v>
      </c>
      <c r="I429" s="7">
        <v>9</v>
      </c>
      <c r="J429" s="53" t="s">
        <v>805</v>
      </c>
      <c r="K429" s="7">
        <v>64</v>
      </c>
      <c r="L429" s="7">
        <v>64</v>
      </c>
      <c r="M429" s="123" t="s">
        <v>1186</v>
      </c>
      <c r="N429" s="7">
        <v>38</v>
      </c>
      <c r="O429" s="7">
        <v>38</v>
      </c>
      <c r="P429" s="59" t="s">
        <v>1335</v>
      </c>
      <c r="Q429" s="7">
        <v>89</v>
      </c>
      <c r="R429" s="7">
        <v>89</v>
      </c>
      <c r="S429" s="54" t="s">
        <v>1335</v>
      </c>
      <c r="T429" s="162">
        <v>211</v>
      </c>
      <c r="U429" s="171">
        <v>211</v>
      </c>
      <c r="V429" s="176" t="s">
        <v>1335</v>
      </c>
      <c r="W429" s="13">
        <v>135</v>
      </c>
      <c r="X429" s="13">
        <v>135</v>
      </c>
      <c r="Y429" s="35" t="s">
        <v>1335</v>
      </c>
      <c r="Z429" s="150"/>
      <c r="AA429" s="150"/>
      <c r="AB429" s="150"/>
      <c r="AC429" s="150"/>
      <c r="AD429" s="150"/>
      <c r="AE429" s="150"/>
      <c r="AF429" s="150"/>
      <c r="AG429" s="150"/>
      <c r="AH429" s="150"/>
      <c r="AI429" s="150"/>
      <c r="AJ429" s="150"/>
      <c r="AK429" s="150"/>
      <c r="AL429" s="150"/>
      <c r="AM429" s="150"/>
      <c r="AN429" s="150"/>
      <c r="AR429" s="7">
        <f t="shared" si="66"/>
        <v>546</v>
      </c>
      <c r="AS429" s="7">
        <f t="shared" si="67"/>
        <v>546</v>
      </c>
      <c r="AT429" s="19">
        <f>AR429/AS429</f>
        <v>1</v>
      </c>
      <c r="AU429" s="19">
        <f>+AT429/F429</f>
        <v>1</v>
      </c>
      <c r="AV429" s="7" t="s">
        <v>2096</v>
      </c>
    </row>
    <row r="430" spans="1:48" ht="15.75" hidden="1" customHeight="1" x14ac:dyDescent="0.25">
      <c r="A430" s="7">
        <v>454</v>
      </c>
      <c r="B430" s="7" t="s">
        <v>741</v>
      </c>
      <c r="C430" s="7" t="s">
        <v>766</v>
      </c>
      <c r="D430" s="7" t="s">
        <v>16</v>
      </c>
      <c r="E430" s="114" t="s">
        <v>767</v>
      </c>
      <c r="F430" s="7">
        <v>145</v>
      </c>
      <c r="G430" s="7" t="s">
        <v>102</v>
      </c>
      <c r="H430" s="18">
        <v>9</v>
      </c>
      <c r="I430" s="11">
        <v>6</v>
      </c>
      <c r="J430" s="53" t="s">
        <v>768</v>
      </c>
      <c r="K430" s="7">
        <v>12</v>
      </c>
      <c r="L430" s="10">
        <v>12</v>
      </c>
      <c r="M430" s="123" t="s">
        <v>1320</v>
      </c>
      <c r="N430" s="7">
        <v>9</v>
      </c>
      <c r="O430" s="11">
        <v>13</v>
      </c>
      <c r="P430" s="59" t="s">
        <v>1336</v>
      </c>
      <c r="Q430" s="7">
        <v>9</v>
      </c>
      <c r="R430" s="7">
        <v>12</v>
      </c>
      <c r="S430" s="54" t="s">
        <v>1607</v>
      </c>
      <c r="T430" s="162">
        <v>16</v>
      </c>
      <c r="U430" s="171">
        <v>20</v>
      </c>
      <c r="V430" s="176" t="s">
        <v>1787</v>
      </c>
      <c r="W430" s="13"/>
      <c r="X430" s="13"/>
      <c r="Y430" s="35"/>
      <c r="Z430" s="150"/>
      <c r="AA430" s="150"/>
      <c r="AB430" s="150"/>
      <c r="AC430" s="150"/>
      <c r="AD430" s="150"/>
      <c r="AE430" s="150"/>
      <c r="AF430" s="150"/>
      <c r="AG430" s="150"/>
      <c r="AH430" s="150"/>
      <c r="AI430" s="150"/>
      <c r="AJ430" s="150"/>
      <c r="AK430" s="150"/>
      <c r="AL430" s="150"/>
      <c r="AM430" s="150"/>
      <c r="AN430" s="150"/>
      <c r="AR430" s="7">
        <f t="shared" si="66"/>
        <v>55</v>
      </c>
      <c r="AS430" s="7">
        <f t="shared" si="67"/>
        <v>63</v>
      </c>
      <c r="AT430" s="19">
        <f>+AR430/AS430</f>
        <v>0.87301587301587302</v>
      </c>
      <c r="AU430" s="19">
        <f>+AR430/F430</f>
        <v>0.37931034482758619</v>
      </c>
      <c r="AV430" s="7" t="s">
        <v>2096</v>
      </c>
    </row>
    <row r="431" spans="1:48" ht="15.75" hidden="1" customHeight="1" x14ac:dyDescent="0.25">
      <c r="A431" s="7">
        <v>455</v>
      </c>
      <c r="B431" s="7" t="s">
        <v>741</v>
      </c>
      <c r="C431" s="7" t="s">
        <v>742</v>
      </c>
      <c r="D431" s="7" t="s">
        <v>16</v>
      </c>
      <c r="E431" s="114" t="s">
        <v>748</v>
      </c>
      <c r="F431" s="9">
        <v>1</v>
      </c>
      <c r="G431" s="7" t="s">
        <v>18</v>
      </c>
      <c r="H431" s="7">
        <v>1</v>
      </c>
      <c r="I431" s="7">
        <v>1</v>
      </c>
      <c r="J431" s="53" t="s">
        <v>749</v>
      </c>
      <c r="K431" s="7">
        <v>1</v>
      </c>
      <c r="L431" s="7">
        <v>1</v>
      </c>
      <c r="M431" s="123" t="s">
        <v>822</v>
      </c>
      <c r="N431" s="7">
        <v>1</v>
      </c>
      <c r="O431" s="7">
        <v>1</v>
      </c>
      <c r="P431" s="59" t="s">
        <v>1337</v>
      </c>
      <c r="Q431" s="7">
        <v>1</v>
      </c>
      <c r="R431" s="7">
        <v>1</v>
      </c>
      <c r="S431" s="54" t="s">
        <v>1337</v>
      </c>
      <c r="T431" s="162">
        <v>1</v>
      </c>
      <c r="U431" s="171">
        <v>1</v>
      </c>
      <c r="V431" s="176" t="s">
        <v>1337</v>
      </c>
      <c r="W431" s="13">
        <v>1</v>
      </c>
      <c r="X431" s="13">
        <v>1</v>
      </c>
      <c r="Y431" s="35" t="s">
        <v>1337</v>
      </c>
      <c r="Z431" s="150"/>
      <c r="AA431" s="150"/>
      <c r="AB431" s="150"/>
      <c r="AC431" s="150"/>
      <c r="AD431" s="150"/>
      <c r="AE431" s="150"/>
      <c r="AF431" s="150"/>
      <c r="AG431" s="150"/>
      <c r="AH431" s="150"/>
      <c r="AI431" s="150"/>
      <c r="AJ431" s="150"/>
      <c r="AK431" s="150"/>
      <c r="AL431" s="150"/>
      <c r="AM431" s="150"/>
      <c r="AN431" s="150"/>
      <c r="AR431" s="7">
        <f t="shared" si="66"/>
        <v>6</v>
      </c>
      <c r="AS431" s="7">
        <f t="shared" si="67"/>
        <v>6</v>
      </c>
      <c r="AT431" s="19">
        <f>AR431/AS431</f>
        <v>1</v>
      </c>
      <c r="AU431" s="19">
        <f>+AT431/F431</f>
        <v>1</v>
      </c>
      <c r="AV431" s="7" t="s">
        <v>2096</v>
      </c>
    </row>
    <row r="432" spans="1:48" ht="15.75" hidden="1" customHeight="1" x14ac:dyDescent="0.25">
      <c r="A432" s="7">
        <v>456</v>
      </c>
      <c r="B432" s="7" t="s">
        <v>741</v>
      </c>
      <c r="C432" s="7" t="s">
        <v>772</v>
      </c>
      <c r="D432" s="7" t="s">
        <v>16</v>
      </c>
      <c r="E432" s="47" t="s">
        <v>777</v>
      </c>
      <c r="F432" s="18">
        <v>3</v>
      </c>
      <c r="G432" s="7" t="s">
        <v>70</v>
      </c>
      <c r="H432" s="10">
        <v>0</v>
      </c>
      <c r="I432" s="11">
        <v>0</v>
      </c>
      <c r="J432" s="51" t="s">
        <v>26</v>
      </c>
      <c r="K432" s="10">
        <v>0</v>
      </c>
      <c r="L432" s="10">
        <v>0</v>
      </c>
      <c r="M432" s="51" t="s">
        <v>26</v>
      </c>
      <c r="N432" s="7">
        <v>0</v>
      </c>
      <c r="O432" s="11">
        <v>1</v>
      </c>
      <c r="P432" s="59" t="s">
        <v>1338</v>
      </c>
      <c r="Q432" s="11">
        <v>0</v>
      </c>
      <c r="R432" s="11">
        <v>0</v>
      </c>
      <c r="S432" s="57" t="s">
        <v>26</v>
      </c>
      <c r="T432" s="169">
        <v>0</v>
      </c>
      <c r="U432" s="172">
        <v>0</v>
      </c>
      <c r="V432" s="175" t="s">
        <v>26</v>
      </c>
      <c r="W432" s="13">
        <v>2</v>
      </c>
      <c r="X432" s="13">
        <v>1</v>
      </c>
      <c r="Y432" s="199" t="s">
        <v>2072</v>
      </c>
      <c r="Z432" s="210"/>
      <c r="AA432" s="210"/>
      <c r="AB432" s="210"/>
      <c r="AC432" s="210"/>
      <c r="AD432" s="210"/>
      <c r="AE432" s="210"/>
      <c r="AF432" s="210"/>
      <c r="AG432" s="210"/>
      <c r="AH432" s="210"/>
      <c r="AI432" s="210"/>
      <c r="AJ432" s="210"/>
      <c r="AK432" s="210"/>
      <c r="AL432" s="210"/>
      <c r="AM432" s="210"/>
      <c r="AN432" s="210"/>
      <c r="AR432" s="7">
        <f t="shared" si="66"/>
        <v>2</v>
      </c>
      <c r="AS432" s="7">
        <f t="shared" si="67"/>
        <v>2</v>
      </c>
      <c r="AT432" s="19">
        <f>+AR432/AS432</f>
        <v>1</v>
      </c>
      <c r="AU432" s="19">
        <f>+AR432/F432</f>
        <v>0.66666666666666663</v>
      </c>
      <c r="AV432" s="7" t="s">
        <v>2096</v>
      </c>
    </row>
    <row r="433" spans="1:48" ht="15.75" hidden="1" customHeight="1" x14ac:dyDescent="0.25">
      <c r="A433" s="7">
        <v>457</v>
      </c>
      <c r="B433" s="7" t="s">
        <v>741</v>
      </c>
      <c r="C433" s="7" t="s">
        <v>80</v>
      </c>
      <c r="D433" s="7" t="s">
        <v>16</v>
      </c>
      <c r="E433" s="47" t="s">
        <v>814</v>
      </c>
      <c r="F433" s="7">
        <v>1</v>
      </c>
      <c r="G433" s="7" t="s">
        <v>89</v>
      </c>
      <c r="H433" s="10">
        <v>0</v>
      </c>
      <c r="I433" s="11">
        <v>0</v>
      </c>
      <c r="J433" s="51" t="s">
        <v>26</v>
      </c>
      <c r="K433" s="10">
        <v>0</v>
      </c>
      <c r="L433" s="10">
        <v>0</v>
      </c>
      <c r="M433" s="51" t="s">
        <v>26</v>
      </c>
      <c r="N433" s="11">
        <v>0</v>
      </c>
      <c r="O433" s="11">
        <v>0</v>
      </c>
      <c r="P433" s="51" t="s">
        <v>26</v>
      </c>
      <c r="Q433" s="10">
        <v>0</v>
      </c>
      <c r="R433" s="11">
        <v>0</v>
      </c>
      <c r="S433" s="51" t="s">
        <v>26</v>
      </c>
      <c r="T433" s="98">
        <v>0</v>
      </c>
      <c r="U433" s="172">
        <v>0</v>
      </c>
      <c r="V433" s="149" t="s">
        <v>26</v>
      </c>
      <c r="W433" s="97">
        <v>0</v>
      </c>
      <c r="X433" s="172">
        <v>0</v>
      </c>
      <c r="Y433" s="149" t="s">
        <v>26</v>
      </c>
      <c r="Z433" s="150"/>
      <c r="AA433" s="150"/>
      <c r="AB433" s="150"/>
      <c r="AC433" s="150"/>
      <c r="AD433" s="150"/>
      <c r="AE433" s="150"/>
      <c r="AF433" s="150"/>
      <c r="AG433" s="150"/>
      <c r="AH433" s="150"/>
      <c r="AI433" s="150"/>
      <c r="AJ433" s="150"/>
      <c r="AK433" s="150"/>
      <c r="AL433" s="150"/>
      <c r="AM433" s="150"/>
      <c r="AN433" s="150"/>
      <c r="AR433" s="7">
        <f t="shared" si="66"/>
        <v>0</v>
      </c>
      <c r="AS433" s="7">
        <f t="shared" si="67"/>
        <v>0</v>
      </c>
      <c r="AT433" s="19" t="e">
        <f>+AR433/AS433</f>
        <v>#DIV/0!</v>
      </c>
      <c r="AU433" s="19">
        <f>+AR433/F433</f>
        <v>0</v>
      </c>
      <c r="AV433" s="7" t="s">
        <v>2094</v>
      </c>
    </row>
    <row r="434" spans="1:48" ht="15.75" hidden="1" customHeight="1" x14ac:dyDescent="0.25">
      <c r="A434" s="7">
        <v>458</v>
      </c>
      <c r="B434" s="7" t="s">
        <v>741</v>
      </c>
      <c r="C434" s="7" t="s">
        <v>785</v>
      </c>
      <c r="D434" s="7" t="s">
        <v>16</v>
      </c>
      <c r="E434" s="114" t="s">
        <v>790</v>
      </c>
      <c r="F434" s="9">
        <v>1</v>
      </c>
      <c r="G434" s="7" t="s">
        <v>18</v>
      </c>
      <c r="H434" s="7">
        <v>15</v>
      </c>
      <c r="I434" s="7">
        <v>15</v>
      </c>
      <c r="J434" s="53" t="s">
        <v>791</v>
      </c>
      <c r="K434" s="7">
        <v>94</v>
      </c>
      <c r="L434" s="7">
        <v>94</v>
      </c>
      <c r="M434" s="123" t="s">
        <v>1187</v>
      </c>
      <c r="N434" s="7">
        <v>98</v>
      </c>
      <c r="O434" s="7">
        <v>98</v>
      </c>
      <c r="P434" s="59" t="s">
        <v>1339</v>
      </c>
      <c r="Q434" s="7">
        <v>358</v>
      </c>
      <c r="R434" s="7">
        <v>358</v>
      </c>
      <c r="S434" s="54" t="s">
        <v>1339</v>
      </c>
      <c r="T434" s="28">
        <v>56</v>
      </c>
      <c r="U434" s="3">
        <v>56</v>
      </c>
      <c r="V434" s="137" t="s">
        <v>1339</v>
      </c>
      <c r="W434" s="42">
        <v>38</v>
      </c>
      <c r="X434" s="13">
        <v>38</v>
      </c>
      <c r="Y434" s="35" t="s">
        <v>1339</v>
      </c>
      <c r="Z434" s="150"/>
      <c r="AA434" s="150"/>
      <c r="AB434" s="150"/>
      <c r="AC434" s="150"/>
      <c r="AD434" s="150"/>
      <c r="AE434" s="150"/>
      <c r="AF434" s="150"/>
      <c r="AG434" s="150"/>
      <c r="AH434" s="150"/>
      <c r="AI434" s="150"/>
      <c r="AJ434" s="150"/>
      <c r="AK434" s="150"/>
      <c r="AL434" s="150"/>
      <c r="AM434" s="150"/>
      <c r="AN434" s="150"/>
      <c r="AR434" s="7">
        <f t="shared" si="66"/>
        <v>659</v>
      </c>
      <c r="AS434" s="7">
        <f t="shared" si="67"/>
        <v>659</v>
      </c>
      <c r="AT434" s="19">
        <f>AR434/AS434</f>
        <v>1</v>
      </c>
      <c r="AU434" s="19">
        <f>+AT434/F434</f>
        <v>1</v>
      </c>
      <c r="AV434" s="7" t="s">
        <v>2096</v>
      </c>
    </row>
    <row r="435" spans="1:48" ht="15.75" hidden="1" customHeight="1" x14ac:dyDescent="0.25">
      <c r="A435" s="7">
        <v>459</v>
      </c>
      <c r="B435" s="7" t="s">
        <v>741</v>
      </c>
      <c r="C435" s="7" t="s">
        <v>780</v>
      </c>
      <c r="D435" s="7" t="s">
        <v>16</v>
      </c>
      <c r="E435" s="47" t="s">
        <v>784</v>
      </c>
      <c r="F435" s="18">
        <v>3</v>
      </c>
      <c r="G435" s="7" t="s">
        <v>298</v>
      </c>
      <c r="H435" s="10">
        <v>0</v>
      </c>
      <c r="I435" s="11">
        <v>0</v>
      </c>
      <c r="J435" s="51" t="s">
        <v>26</v>
      </c>
      <c r="K435" s="11">
        <v>0</v>
      </c>
      <c r="L435" s="11">
        <v>0</v>
      </c>
      <c r="M435" s="51" t="s">
        <v>26</v>
      </c>
      <c r="N435" s="7">
        <v>1</v>
      </c>
      <c r="O435" s="11">
        <v>1</v>
      </c>
      <c r="P435" s="59" t="s">
        <v>1340</v>
      </c>
      <c r="Q435" s="11">
        <v>0</v>
      </c>
      <c r="R435" s="11">
        <v>0</v>
      </c>
      <c r="S435" s="57" t="s">
        <v>26</v>
      </c>
      <c r="T435" s="28">
        <v>1</v>
      </c>
      <c r="U435" s="3">
        <v>1</v>
      </c>
      <c r="V435" s="137" t="s">
        <v>1788</v>
      </c>
      <c r="W435" s="13">
        <v>1</v>
      </c>
      <c r="X435" s="13">
        <v>1</v>
      </c>
      <c r="Y435" s="35" t="s">
        <v>1788</v>
      </c>
      <c r="Z435" s="150"/>
      <c r="AA435" s="150"/>
      <c r="AB435" s="150"/>
      <c r="AC435" s="150"/>
      <c r="AD435" s="150"/>
      <c r="AE435" s="150"/>
      <c r="AF435" s="150"/>
      <c r="AG435" s="150"/>
      <c r="AH435" s="150"/>
      <c r="AI435" s="150"/>
      <c r="AJ435" s="150"/>
      <c r="AK435" s="150"/>
      <c r="AL435" s="150"/>
      <c r="AM435" s="150"/>
      <c r="AN435" s="150"/>
      <c r="AR435" s="7">
        <f t="shared" si="66"/>
        <v>3</v>
      </c>
      <c r="AS435" s="7">
        <f t="shared" si="67"/>
        <v>3</v>
      </c>
      <c r="AT435" s="86">
        <f>+AR435/AS435</f>
        <v>1</v>
      </c>
      <c r="AU435" s="86">
        <f>+AR435/F435</f>
        <v>1</v>
      </c>
      <c r="AV435" s="7" t="s">
        <v>2096</v>
      </c>
    </row>
    <row r="436" spans="1:48" ht="15.75" hidden="1" customHeight="1" x14ac:dyDescent="0.25">
      <c r="A436" s="7">
        <v>460</v>
      </c>
      <c r="B436" s="7" t="s">
        <v>741</v>
      </c>
      <c r="C436" s="7" t="s">
        <v>772</v>
      </c>
      <c r="D436" s="7" t="s">
        <v>16</v>
      </c>
      <c r="E436" s="114" t="s">
        <v>773</v>
      </c>
      <c r="F436" s="18">
        <v>16</v>
      </c>
      <c r="G436" s="7" t="s">
        <v>298</v>
      </c>
      <c r="H436" s="10">
        <v>0</v>
      </c>
      <c r="I436" s="11">
        <v>0</v>
      </c>
      <c r="J436" s="51" t="s">
        <v>26</v>
      </c>
      <c r="K436" s="11">
        <v>2</v>
      </c>
      <c r="L436" s="11">
        <v>2</v>
      </c>
      <c r="M436" s="51" t="s">
        <v>390</v>
      </c>
      <c r="N436" s="89">
        <v>2</v>
      </c>
      <c r="O436" s="11">
        <v>2</v>
      </c>
      <c r="P436" s="59" t="s">
        <v>1341</v>
      </c>
      <c r="Q436" s="11">
        <v>0</v>
      </c>
      <c r="R436" s="11">
        <v>0</v>
      </c>
      <c r="S436" s="57" t="s">
        <v>26</v>
      </c>
      <c r="T436" s="28">
        <v>3</v>
      </c>
      <c r="U436" s="3">
        <v>3</v>
      </c>
      <c r="V436" s="137" t="s">
        <v>1789</v>
      </c>
      <c r="W436" s="13">
        <v>0</v>
      </c>
      <c r="X436" s="13">
        <v>0</v>
      </c>
      <c r="Y436" s="35"/>
      <c r="Z436" s="150"/>
      <c r="AA436" s="150"/>
      <c r="AB436" s="150"/>
      <c r="AC436" s="150"/>
      <c r="AD436" s="150"/>
      <c r="AE436" s="150"/>
      <c r="AF436" s="150"/>
      <c r="AG436" s="150"/>
      <c r="AH436" s="150"/>
      <c r="AI436" s="150"/>
      <c r="AJ436" s="150"/>
      <c r="AK436" s="150"/>
      <c r="AL436" s="150"/>
      <c r="AM436" s="150"/>
      <c r="AN436" s="150"/>
      <c r="AR436" s="7">
        <f>H436+K436+N436+T436</f>
        <v>7</v>
      </c>
      <c r="AS436" s="7">
        <f t="shared" si="67"/>
        <v>7</v>
      </c>
      <c r="AT436" s="86">
        <f>+AR436/AS436</f>
        <v>1</v>
      </c>
      <c r="AU436" s="86">
        <f>+AR436/F436</f>
        <v>0.4375</v>
      </c>
      <c r="AV436" s="7" t="s">
        <v>2096</v>
      </c>
    </row>
    <row r="437" spans="1:48" ht="15.75" hidden="1" customHeight="1" x14ac:dyDescent="0.25">
      <c r="A437" s="7">
        <v>461</v>
      </c>
      <c r="B437" s="7" t="s">
        <v>741</v>
      </c>
      <c r="C437" s="7" t="s">
        <v>766</v>
      </c>
      <c r="D437" s="7" t="s">
        <v>16</v>
      </c>
      <c r="E437" s="47" t="s">
        <v>771</v>
      </c>
      <c r="F437" s="7">
        <v>18</v>
      </c>
      <c r="G437" s="7" t="s">
        <v>102</v>
      </c>
      <c r="H437" s="7">
        <v>0</v>
      </c>
      <c r="I437" s="7">
        <v>0</v>
      </c>
      <c r="J437" s="53"/>
      <c r="K437" s="7">
        <v>2</v>
      </c>
      <c r="L437" s="11">
        <v>3</v>
      </c>
      <c r="M437" s="123" t="s">
        <v>823</v>
      </c>
      <c r="N437" s="7">
        <v>2</v>
      </c>
      <c r="O437" s="11">
        <v>1</v>
      </c>
      <c r="P437" s="59" t="s">
        <v>1342</v>
      </c>
      <c r="Q437" s="7">
        <v>0</v>
      </c>
      <c r="R437" s="7">
        <v>1</v>
      </c>
      <c r="S437" s="48"/>
      <c r="T437" s="40">
        <v>7</v>
      </c>
      <c r="U437" s="41">
        <v>7</v>
      </c>
      <c r="V437" s="137" t="s">
        <v>1790</v>
      </c>
      <c r="W437" s="13"/>
      <c r="X437" s="13"/>
      <c r="Y437" s="35"/>
      <c r="Z437" s="150"/>
      <c r="AA437" s="150"/>
      <c r="AB437" s="150"/>
      <c r="AC437" s="150"/>
      <c r="AD437" s="150"/>
      <c r="AE437" s="150"/>
      <c r="AF437" s="150"/>
      <c r="AG437" s="150"/>
      <c r="AH437" s="150"/>
      <c r="AI437" s="150"/>
      <c r="AJ437" s="150"/>
      <c r="AK437" s="150"/>
      <c r="AL437" s="150"/>
      <c r="AM437" s="150"/>
      <c r="AN437" s="150"/>
      <c r="AR437" s="7">
        <f t="shared" ref="AR437:AR468" si="68">H437+K437+N437+Q437+T437+W437</f>
        <v>11</v>
      </c>
      <c r="AS437" s="7">
        <f t="shared" si="67"/>
        <v>12</v>
      </c>
      <c r="AT437" s="19">
        <f>+AR437/AS437</f>
        <v>0.91666666666666663</v>
      </c>
      <c r="AU437" s="19">
        <f>+AR437/F437</f>
        <v>0.61111111111111116</v>
      </c>
      <c r="AV437" s="7" t="s">
        <v>2096</v>
      </c>
    </row>
    <row r="438" spans="1:48" ht="15.75" hidden="1" customHeight="1" x14ac:dyDescent="0.25">
      <c r="A438" s="7">
        <v>462</v>
      </c>
      <c r="B438" s="7" t="s">
        <v>741</v>
      </c>
      <c r="C438" s="7" t="s">
        <v>759</v>
      </c>
      <c r="D438" s="7" t="s">
        <v>16</v>
      </c>
      <c r="E438" s="47" t="s">
        <v>761</v>
      </c>
      <c r="F438" s="7">
        <v>1</v>
      </c>
      <c r="G438" s="7" t="s">
        <v>762</v>
      </c>
      <c r="H438" s="10">
        <v>0</v>
      </c>
      <c r="I438" s="11">
        <v>0</v>
      </c>
      <c r="J438" s="51" t="s">
        <v>26</v>
      </c>
      <c r="K438" s="11">
        <v>0</v>
      </c>
      <c r="L438" s="11">
        <v>0</v>
      </c>
      <c r="M438" s="51" t="s">
        <v>26</v>
      </c>
      <c r="N438" s="11">
        <v>0</v>
      </c>
      <c r="O438" s="11">
        <v>0</v>
      </c>
      <c r="P438" s="51" t="s">
        <v>26</v>
      </c>
      <c r="Q438" s="11">
        <v>0</v>
      </c>
      <c r="R438" s="11">
        <v>0</v>
      </c>
      <c r="S438" s="57" t="s">
        <v>26</v>
      </c>
      <c r="T438" s="28">
        <v>0</v>
      </c>
      <c r="U438" s="3">
        <v>0</v>
      </c>
      <c r="V438" s="137" t="s">
        <v>1783</v>
      </c>
      <c r="W438" s="13">
        <v>0</v>
      </c>
      <c r="X438" s="13">
        <v>0</v>
      </c>
      <c r="Y438" s="35" t="s">
        <v>1783</v>
      </c>
      <c r="Z438" s="150"/>
      <c r="AA438" s="150"/>
      <c r="AB438" s="150"/>
      <c r="AC438" s="150"/>
      <c r="AD438" s="150"/>
      <c r="AE438" s="150"/>
      <c r="AF438" s="150"/>
      <c r="AG438" s="150"/>
      <c r="AH438" s="150"/>
      <c r="AI438" s="150"/>
      <c r="AJ438" s="150"/>
      <c r="AK438" s="150"/>
      <c r="AL438" s="150"/>
      <c r="AM438" s="150"/>
      <c r="AN438" s="150"/>
      <c r="AR438" s="7">
        <f t="shared" si="68"/>
        <v>0</v>
      </c>
      <c r="AS438" s="7">
        <f t="shared" si="67"/>
        <v>0</v>
      </c>
      <c r="AT438" s="19" t="e">
        <f>+AR438/AS438</f>
        <v>#DIV/0!</v>
      </c>
      <c r="AU438" s="19">
        <f>+AR438/F438</f>
        <v>0</v>
      </c>
      <c r="AV438" s="7" t="s">
        <v>2094</v>
      </c>
    </row>
    <row r="439" spans="1:48" ht="15.75" hidden="1" customHeight="1" x14ac:dyDescent="0.25">
      <c r="A439" s="7">
        <v>463</v>
      </c>
      <c r="B439" s="7" t="s">
        <v>741</v>
      </c>
      <c r="C439" s="7" t="s">
        <v>785</v>
      </c>
      <c r="D439" s="7" t="s">
        <v>16</v>
      </c>
      <c r="E439" s="114" t="s">
        <v>796</v>
      </c>
      <c r="F439" s="9">
        <v>1</v>
      </c>
      <c r="G439" s="7" t="s">
        <v>18</v>
      </c>
      <c r="H439" s="7">
        <v>12</v>
      </c>
      <c r="I439" s="7">
        <v>12</v>
      </c>
      <c r="J439" s="53" t="s">
        <v>797</v>
      </c>
      <c r="K439" s="7">
        <v>27</v>
      </c>
      <c r="L439" s="7">
        <v>27</v>
      </c>
      <c r="M439" s="123" t="s">
        <v>1188</v>
      </c>
      <c r="N439" s="7">
        <v>6</v>
      </c>
      <c r="O439" s="7">
        <v>6</v>
      </c>
      <c r="P439" s="59" t="s">
        <v>1343</v>
      </c>
      <c r="Q439" s="7">
        <v>3</v>
      </c>
      <c r="R439" s="7">
        <v>3</v>
      </c>
      <c r="S439" s="54" t="s">
        <v>1343</v>
      </c>
      <c r="T439" s="28">
        <v>3</v>
      </c>
      <c r="U439" s="3">
        <v>3</v>
      </c>
      <c r="V439" s="137" t="s">
        <v>1343</v>
      </c>
      <c r="W439" s="13">
        <v>11</v>
      </c>
      <c r="X439" s="13">
        <v>11</v>
      </c>
      <c r="Y439" s="35" t="s">
        <v>1343</v>
      </c>
      <c r="Z439" s="150"/>
      <c r="AA439" s="150"/>
      <c r="AB439" s="150"/>
      <c r="AC439" s="150"/>
      <c r="AD439" s="150"/>
      <c r="AE439" s="150"/>
      <c r="AF439" s="150"/>
      <c r="AG439" s="150"/>
      <c r="AH439" s="150"/>
      <c r="AI439" s="150"/>
      <c r="AJ439" s="150"/>
      <c r="AK439" s="150"/>
      <c r="AL439" s="150"/>
      <c r="AM439" s="150"/>
      <c r="AN439" s="150"/>
      <c r="AR439" s="7">
        <f t="shared" si="68"/>
        <v>62</v>
      </c>
      <c r="AS439" s="7">
        <f t="shared" si="67"/>
        <v>62</v>
      </c>
      <c r="AT439" s="19">
        <f>AR439/AS439</f>
        <v>1</v>
      </c>
      <c r="AU439" s="19">
        <f>+AT439/F439</f>
        <v>1</v>
      </c>
      <c r="AV439" s="7" t="s">
        <v>2096</v>
      </c>
    </row>
    <row r="440" spans="1:48" ht="15.75" hidden="1" customHeight="1" x14ac:dyDescent="0.25">
      <c r="A440" s="7">
        <v>464</v>
      </c>
      <c r="B440" s="7" t="s">
        <v>741</v>
      </c>
      <c r="C440" s="7" t="s">
        <v>785</v>
      </c>
      <c r="D440" s="7" t="s">
        <v>16</v>
      </c>
      <c r="E440" s="114" t="s">
        <v>792</v>
      </c>
      <c r="F440" s="9">
        <v>1</v>
      </c>
      <c r="G440" s="7" t="s">
        <v>18</v>
      </c>
      <c r="H440" s="7">
        <v>11</v>
      </c>
      <c r="I440" s="7">
        <v>11</v>
      </c>
      <c r="J440" s="53" t="s">
        <v>793</v>
      </c>
      <c r="K440" s="7">
        <v>38</v>
      </c>
      <c r="L440" s="7">
        <v>38</v>
      </c>
      <c r="M440" s="123" t="s">
        <v>1189</v>
      </c>
      <c r="N440" s="7">
        <v>5</v>
      </c>
      <c r="O440" s="7">
        <v>5</v>
      </c>
      <c r="P440" s="59" t="s">
        <v>1344</v>
      </c>
      <c r="Q440" s="7">
        <v>4</v>
      </c>
      <c r="R440" s="7">
        <v>4</v>
      </c>
      <c r="S440" s="54" t="s">
        <v>1344</v>
      </c>
      <c r="T440" s="28">
        <v>8</v>
      </c>
      <c r="U440" s="3">
        <v>8</v>
      </c>
      <c r="V440" s="137" t="s">
        <v>1344</v>
      </c>
      <c r="W440" s="13">
        <v>6</v>
      </c>
      <c r="X440" s="13">
        <v>6</v>
      </c>
      <c r="Y440" s="35" t="s">
        <v>1344</v>
      </c>
      <c r="Z440" s="150"/>
      <c r="AA440" s="150"/>
      <c r="AB440" s="150"/>
      <c r="AC440" s="150"/>
      <c r="AD440" s="150"/>
      <c r="AE440" s="150"/>
      <c r="AF440" s="150"/>
      <c r="AG440" s="150"/>
      <c r="AH440" s="150"/>
      <c r="AI440" s="150"/>
      <c r="AJ440" s="150"/>
      <c r="AK440" s="150"/>
      <c r="AL440" s="150"/>
      <c r="AM440" s="150"/>
      <c r="AN440" s="150"/>
      <c r="AR440" s="7">
        <f t="shared" si="68"/>
        <v>72</v>
      </c>
      <c r="AS440" s="7">
        <f t="shared" si="67"/>
        <v>72</v>
      </c>
      <c r="AT440" s="19">
        <f>AR440/AS440</f>
        <v>1</v>
      </c>
      <c r="AU440" s="19">
        <f>+AT440/F440</f>
        <v>1</v>
      </c>
      <c r="AV440" s="7" t="s">
        <v>2096</v>
      </c>
    </row>
    <row r="441" spans="1:48" ht="15.75" hidden="1" customHeight="1" x14ac:dyDescent="0.25">
      <c r="A441" s="7">
        <v>465</v>
      </c>
      <c r="B441" s="7" t="s">
        <v>741</v>
      </c>
      <c r="C441" s="7" t="s">
        <v>785</v>
      </c>
      <c r="D441" s="7" t="s">
        <v>16</v>
      </c>
      <c r="E441" s="114" t="s">
        <v>800</v>
      </c>
      <c r="F441" s="9">
        <v>1</v>
      </c>
      <c r="G441" s="7" t="s">
        <v>18</v>
      </c>
      <c r="H441" s="7">
        <v>6</v>
      </c>
      <c r="I441" s="7">
        <v>6</v>
      </c>
      <c r="J441" s="53" t="s">
        <v>801</v>
      </c>
      <c r="K441" s="7">
        <v>15</v>
      </c>
      <c r="L441" s="7">
        <v>15</v>
      </c>
      <c r="M441" s="123" t="s">
        <v>1190</v>
      </c>
      <c r="N441" s="7">
        <v>3</v>
      </c>
      <c r="O441" s="7">
        <v>3</v>
      </c>
      <c r="P441" s="59" t="s">
        <v>1345</v>
      </c>
      <c r="Q441" s="7">
        <v>0</v>
      </c>
      <c r="R441" s="7">
        <v>0</v>
      </c>
      <c r="S441" s="48"/>
      <c r="T441" s="28">
        <v>4</v>
      </c>
      <c r="U441" s="3">
        <v>4</v>
      </c>
      <c r="V441" s="137" t="s">
        <v>1345</v>
      </c>
      <c r="W441" s="13">
        <v>1</v>
      </c>
      <c r="X441" s="13">
        <v>1</v>
      </c>
      <c r="Y441" s="35" t="s">
        <v>1345</v>
      </c>
      <c r="Z441" s="150"/>
      <c r="AA441" s="150"/>
      <c r="AB441" s="150"/>
      <c r="AC441" s="150"/>
      <c r="AD441" s="150"/>
      <c r="AE441" s="150"/>
      <c r="AF441" s="150"/>
      <c r="AG441" s="150"/>
      <c r="AH441" s="150"/>
      <c r="AI441" s="150"/>
      <c r="AJ441" s="150"/>
      <c r="AK441" s="150"/>
      <c r="AL441" s="150"/>
      <c r="AM441" s="150"/>
      <c r="AN441" s="150"/>
      <c r="AR441" s="7">
        <f t="shared" si="68"/>
        <v>29</v>
      </c>
      <c r="AS441" s="7">
        <f t="shared" si="67"/>
        <v>29</v>
      </c>
      <c r="AT441" s="19">
        <f>AR441/AS441</f>
        <v>1</v>
      </c>
      <c r="AU441" s="19">
        <f>+AT441/F441</f>
        <v>1</v>
      </c>
      <c r="AV441" s="7" t="s">
        <v>2096</v>
      </c>
    </row>
    <row r="442" spans="1:48" ht="15.75" hidden="1" customHeight="1" x14ac:dyDescent="0.25">
      <c r="A442" s="7">
        <v>466</v>
      </c>
      <c r="B442" s="7" t="s">
        <v>741</v>
      </c>
      <c r="C442" s="7" t="s">
        <v>80</v>
      </c>
      <c r="D442" s="7" t="s">
        <v>16</v>
      </c>
      <c r="E442" s="114" t="s">
        <v>807</v>
      </c>
      <c r="F442" s="9">
        <v>1</v>
      </c>
      <c r="G442" s="7" t="s">
        <v>18</v>
      </c>
      <c r="H442" s="7">
        <v>73</v>
      </c>
      <c r="I442" s="7">
        <v>73</v>
      </c>
      <c r="J442" s="53" t="s">
        <v>808</v>
      </c>
      <c r="K442" s="7">
        <v>132</v>
      </c>
      <c r="L442" s="7">
        <v>132</v>
      </c>
      <c r="M442" s="123" t="s">
        <v>824</v>
      </c>
      <c r="N442" s="7">
        <v>60</v>
      </c>
      <c r="O442" s="7">
        <v>60</v>
      </c>
      <c r="P442" s="59" t="s">
        <v>1346</v>
      </c>
      <c r="Q442" s="7">
        <v>31</v>
      </c>
      <c r="R442" s="7">
        <v>31</v>
      </c>
      <c r="S442" s="54" t="s">
        <v>1346</v>
      </c>
      <c r="T442" s="28">
        <v>54</v>
      </c>
      <c r="U442" s="3">
        <v>54</v>
      </c>
      <c r="V442" s="137" t="s">
        <v>1791</v>
      </c>
      <c r="W442" s="13">
        <v>118</v>
      </c>
      <c r="X442" s="13">
        <v>118</v>
      </c>
      <c r="Y442" s="35" t="s">
        <v>2073</v>
      </c>
      <c r="Z442" s="150"/>
      <c r="AA442" s="150"/>
      <c r="AB442" s="150"/>
      <c r="AC442" s="150"/>
      <c r="AD442" s="150"/>
      <c r="AE442" s="150"/>
      <c r="AF442" s="150"/>
      <c r="AG442" s="150"/>
      <c r="AH442" s="150"/>
      <c r="AI442" s="150"/>
      <c r="AJ442" s="150"/>
      <c r="AK442" s="150"/>
      <c r="AL442" s="150"/>
      <c r="AM442" s="150"/>
      <c r="AN442" s="150"/>
      <c r="AR442" s="7">
        <f t="shared" si="68"/>
        <v>468</v>
      </c>
      <c r="AS442" s="7">
        <f t="shared" si="67"/>
        <v>468</v>
      </c>
      <c r="AT442" s="19">
        <f>AR442/AS442</f>
        <v>1</v>
      </c>
      <c r="AU442" s="19">
        <f>+AT442/F442</f>
        <v>1</v>
      </c>
      <c r="AV442" s="7" t="s">
        <v>2096</v>
      </c>
    </row>
    <row r="443" spans="1:48" ht="15.75" hidden="1" customHeight="1" x14ac:dyDescent="0.25">
      <c r="A443" s="7">
        <v>467</v>
      </c>
      <c r="B443" s="7" t="s">
        <v>741</v>
      </c>
      <c r="C443" s="7" t="s">
        <v>742</v>
      </c>
      <c r="D443" s="7" t="s">
        <v>16</v>
      </c>
      <c r="E443" s="114" t="s">
        <v>744</v>
      </c>
      <c r="F443" s="9">
        <v>1</v>
      </c>
      <c r="G443" s="7" t="s">
        <v>18</v>
      </c>
      <c r="H443" s="7">
        <v>1</v>
      </c>
      <c r="I443" s="7">
        <v>1</v>
      </c>
      <c r="J443" s="53" t="s">
        <v>745</v>
      </c>
      <c r="K443" s="7">
        <v>1</v>
      </c>
      <c r="L443" s="7">
        <v>1</v>
      </c>
      <c r="M443" s="123" t="s">
        <v>825</v>
      </c>
      <c r="N443" s="7">
        <v>1</v>
      </c>
      <c r="O443" s="7">
        <v>1</v>
      </c>
      <c r="P443" s="59" t="s">
        <v>1347</v>
      </c>
      <c r="Q443" s="7">
        <v>1</v>
      </c>
      <c r="R443" s="7">
        <v>1</v>
      </c>
      <c r="S443" s="139" t="s">
        <v>1608</v>
      </c>
      <c r="T443" s="28">
        <v>4</v>
      </c>
      <c r="U443" s="3">
        <v>4</v>
      </c>
      <c r="V443" s="137" t="s">
        <v>1920</v>
      </c>
      <c r="W443" s="13">
        <v>4</v>
      </c>
      <c r="X443" s="13">
        <v>4</v>
      </c>
      <c r="Y443" s="35" t="s">
        <v>2074</v>
      </c>
      <c r="Z443" s="150"/>
      <c r="AA443" s="150"/>
      <c r="AB443" s="150"/>
      <c r="AC443" s="150"/>
      <c r="AD443" s="150"/>
      <c r="AE443" s="150"/>
      <c r="AF443" s="150"/>
      <c r="AG443" s="150"/>
      <c r="AH443" s="150"/>
      <c r="AI443" s="150"/>
      <c r="AJ443" s="150"/>
      <c r="AK443" s="150"/>
      <c r="AL443" s="150"/>
      <c r="AM443" s="150"/>
      <c r="AN443" s="150"/>
      <c r="AR443" s="7">
        <f t="shared" si="68"/>
        <v>12</v>
      </c>
      <c r="AS443" s="7">
        <f t="shared" si="67"/>
        <v>12</v>
      </c>
      <c r="AT443" s="19">
        <f>AR443/AS443</f>
        <v>1</v>
      </c>
      <c r="AU443" s="19">
        <f>+AT443/F443</f>
        <v>1</v>
      </c>
      <c r="AV443" s="7" t="s">
        <v>2096</v>
      </c>
    </row>
    <row r="444" spans="1:48" ht="15.75" hidden="1" customHeight="1" x14ac:dyDescent="0.25">
      <c r="A444" s="7">
        <v>468</v>
      </c>
      <c r="B444" s="7" t="s">
        <v>741</v>
      </c>
      <c r="C444" s="7" t="s">
        <v>759</v>
      </c>
      <c r="D444" s="7" t="s">
        <v>16</v>
      </c>
      <c r="E444" s="47" t="s">
        <v>760</v>
      </c>
      <c r="F444" s="7">
        <v>2</v>
      </c>
      <c r="G444" s="7" t="s">
        <v>117</v>
      </c>
      <c r="H444" s="10">
        <v>0</v>
      </c>
      <c r="I444" s="11">
        <v>0</v>
      </c>
      <c r="J444" s="51" t="s">
        <v>26</v>
      </c>
      <c r="K444" s="11">
        <v>0</v>
      </c>
      <c r="L444" s="11">
        <v>0</v>
      </c>
      <c r="M444" s="51" t="s">
        <v>26</v>
      </c>
      <c r="N444" s="11">
        <v>0</v>
      </c>
      <c r="O444" s="11">
        <v>0</v>
      </c>
      <c r="P444" s="51" t="s">
        <v>26</v>
      </c>
      <c r="Q444" s="11">
        <v>0</v>
      </c>
      <c r="R444" s="11">
        <v>0</v>
      </c>
      <c r="S444" s="57" t="s">
        <v>26</v>
      </c>
      <c r="T444" s="28">
        <v>0</v>
      </c>
      <c r="U444" s="3">
        <v>0</v>
      </c>
      <c r="V444" s="108" t="s">
        <v>1783</v>
      </c>
      <c r="W444" s="13">
        <v>0</v>
      </c>
      <c r="X444" s="13">
        <v>1</v>
      </c>
      <c r="Y444" s="35" t="s">
        <v>1783</v>
      </c>
      <c r="Z444" s="150"/>
      <c r="AA444" s="150"/>
      <c r="AB444" s="150"/>
      <c r="AC444" s="150"/>
      <c r="AD444" s="150"/>
      <c r="AE444" s="150"/>
      <c r="AF444" s="150"/>
      <c r="AG444" s="150"/>
      <c r="AH444" s="150"/>
      <c r="AI444" s="150"/>
      <c r="AJ444" s="150"/>
      <c r="AK444" s="150"/>
      <c r="AL444" s="150"/>
      <c r="AM444" s="150"/>
      <c r="AN444" s="150"/>
      <c r="AR444" s="7">
        <f t="shared" si="68"/>
        <v>0</v>
      </c>
      <c r="AS444" s="7">
        <f t="shared" si="67"/>
        <v>1</v>
      </c>
      <c r="AT444" s="19">
        <f>+AR444/AS444</f>
        <v>0</v>
      </c>
      <c r="AU444" s="19">
        <f>+AR444/F444</f>
        <v>0</v>
      </c>
      <c r="AV444" s="7" t="s">
        <v>2098</v>
      </c>
    </row>
    <row r="445" spans="1:48" ht="15.75" hidden="1" customHeight="1" x14ac:dyDescent="0.25">
      <c r="A445" s="7">
        <v>469</v>
      </c>
      <c r="B445" s="7" t="s">
        <v>741</v>
      </c>
      <c r="C445" s="7" t="s">
        <v>780</v>
      </c>
      <c r="D445" s="7" t="s">
        <v>16</v>
      </c>
      <c r="E445" s="47" t="s">
        <v>781</v>
      </c>
      <c r="F445" s="7">
        <v>3</v>
      </c>
      <c r="G445" s="7" t="s">
        <v>117</v>
      </c>
      <c r="H445" s="10">
        <v>0</v>
      </c>
      <c r="I445" s="11">
        <v>0</v>
      </c>
      <c r="J445" s="51" t="s">
        <v>26</v>
      </c>
      <c r="K445" s="11">
        <v>0</v>
      </c>
      <c r="L445" s="11">
        <v>0</v>
      </c>
      <c r="M445" s="51" t="s">
        <v>26</v>
      </c>
      <c r="N445" s="7">
        <v>1</v>
      </c>
      <c r="O445" s="11">
        <v>1</v>
      </c>
      <c r="P445" s="59" t="s">
        <v>1348</v>
      </c>
      <c r="Q445" s="11">
        <v>0</v>
      </c>
      <c r="R445" s="11">
        <v>0</v>
      </c>
      <c r="S445" s="57" t="s">
        <v>26</v>
      </c>
      <c r="T445" s="28">
        <v>0</v>
      </c>
      <c r="U445" s="3">
        <v>0</v>
      </c>
      <c r="V445" s="108" t="s">
        <v>1783</v>
      </c>
      <c r="W445" s="13">
        <v>1</v>
      </c>
      <c r="X445" s="13">
        <v>1</v>
      </c>
      <c r="Y445" s="35" t="s">
        <v>2075</v>
      </c>
      <c r="Z445" s="150"/>
      <c r="AA445" s="150"/>
      <c r="AB445" s="150"/>
      <c r="AC445" s="150"/>
      <c r="AD445" s="150"/>
      <c r="AE445" s="150"/>
      <c r="AF445" s="150"/>
      <c r="AG445" s="150"/>
      <c r="AH445" s="150"/>
      <c r="AI445" s="150"/>
      <c r="AJ445" s="150"/>
      <c r="AK445" s="150"/>
      <c r="AL445" s="150"/>
      <c r="AM445" s="150"/>
      <c r="AN445" s="150"/>
      <c r="AR445" s="7">
        <f t="shared" si="68"/>
        <v>2</v>
      </c>
      <c r="AS445" s="7">
        <f t="shared" si="67"/>
        <v>2</v>
      </c>
      <c r="AT445" s="86">
        <f>+AR445/AS445</f>
        <v>1</v>
      </c>
      <c r="AU445" s="86">
        <f>+AR445/F445</f>
        <v>0.66666666666666663</v>
      </c>
      <c r="AV445" s="7" t="s">
        <v>2096</v>
      </c>
    </row>
    <row r="446" spans="1:48" ht="15.75" hidden="1" customHeight="1" x14ac:dyDescent="0.25">
      <c r="A446" s="7">
        <v>470</v>
      </c>
      <c r="B446" s="7" t="s">
        <v>741</v>
      </c>
      <c r="C446" s="7" t="s">
        <v>759</v>
      </c>
      <c r="D446" s="7" t="s">
        <v>16</v>
      </c>
      <c r="E446" s="47" t="s">
        <v>763</v>
      </c>
      <c r="F446" s="7">
        <v>20</v>
      </c>
      <c r="G446" s="7" t="s">
        <v>293</v>
      </c>
      <c r="H446" s="7">
        <v>0</v>
      </c>
      <c r="I446" s="11">
        <v>1</v>
      </c>
      <c r="J446" s="53"/>
      <c r="K446" s="7">
        <v>0</v>
      </c>
      <c r="L446" s="11">
        <v>2</v>
      </c>
      <c r="M446" s="58"/>
      <c r="N446" s="7">
        <v>0</v>
      </c>
      <c r="O446" s="11">
        <v>2</v>
      </c>
      <c r="P446" s="59" t="s">
        <v>1217</v>
      </c>
      <c r="Q446" s="7">
        <v>1</v>
      </c>
      <c r="R446" s="7">
        <v>2</v>
      </c>
      <c r="S446" s="54" t="s">
        <v>1609</v>
      </c>
      <c r="T446" s="28">
        <v>2</v>
      </c>
      <c r="U446" s="3">
        <v>2</v>
      </c>
      <c r="V446" s="137" t="s">
        <v>1609</v>
      </c>
      <c r="W446" s="13">
        <v>3</v>
      </c>
      <c r="X446" s="13">
        <v>2</v>
      </c>
      <c r="Y446" s="35" t="s">
        <v>1609</v>
      </c>
      <c r="Z446" s="150"/>
      <c r="AA446" s="150"/>
      <c r="AB446" s="150"/>
      <c r="AC446" s="150"/>
      <c r="AD446" s="150"/>
      <c r="AE446" s="150"/>
      <c r="AF446" s="150"/>
      <c r="AG446" s="150"/>
      <c r="AH446" s="150"/>
      <c r="AI446" s="150"/>
      <c r="AJ446" s="150"/>
      <c r="AK446" s="150"/>
      <c r="AL446" s="150"/>
      <c r="AM446" s="150"/>
      <c r="AN446" s="150"/>
      <c r="AR446" s="7">
        <f t="shared" si="68"/>
        <v>6</v>
      </c>
      <c r="AS446" s="7">
        <f t="shared" si="67"/>
        <v>11</v>
      </c>
      <c r="AT446" s="19">
        <f>+AR446/AS446</f>
        <v>0.54545454545454541</v>
      </c>
      <c r="AU446" s="19">
        <f>+AR446/F446</f>
        <v>0.3</v>
      </c>
      <c r="AV446" s="7" t="s">
        <v>2097</v>
      </c>
    </row>
    <row r="447" spans="1:48" ht="15.75" hidden="1" customHeight="1" x14ac:dyDescent="0.25">
      <c r="A447" s="7">
        <v>471</v>
      </c>
      <c r="B447" s="7" t="s">
        <v>741</v>
      </c>
      <c r="C447" s="7" t="s">
        <v>750</v>
      </c>
      <c r="D447" s="7" t="s">
        <v>16</v>
      </c>
      <c r="E447" s="114" t="s">
        <v>755</v>
      </c>
      <c r="F447" s="7">
        <v>3</v>
      </c>
      <c r="G447" s="7" t="s">
        <v>756</v>
      </c>
      <c r="H447" s="7">
        <v>1</v>
      </c>
      <c r="I447" s="11">
        <v>1</v>
      </c>
      <c r="J447" s="53" t="s">
        <v>757</v>
      </c>
      <c r="K447" s="7">
        <v>1</v>
      </c>
      <c r="L447" s="11">
        <v>1</v>
      </c>
      <c r="M447" s="123" t="s">
        <v>826</v>
      </c>
      <c r="N447" s="7">
        <v>3</v>
      </c>
      <c r="O447" s="11">
        <v>1</v>
      </c>
      <c r="P447" s="59" t="s">
        <v>1349</v>
      </c>
      <c r="Q447" s="11">
        <v>0</v>
      </c>
      <c r="R447" s="11">
        <v>0</v>
      </c>
      <c r="S447" s="57" t="s">
        <v>26</v>
      </c>
      <c r="T447" s="28">
        <v>2</v>
      </c>
      <c r="U447" s="3">
        <v>0</v>
      </c>
      <c r="V447" s="137" t="s">
        <v>1792</v>
      </c>
      <c r="W447" s="42">
        <v>1</v>
      </c>
      <c r="X447" s="13">
        <v>1</v>
      </c>
      <c r="Y447" s="35" t="s">
        <v>2076</v>
      </c>
      <c r="Z447" s="150"/>
      <c r="AA447" s="150"/>
      <c r="AB447" s="150"/>
      <c r="AC447" s="150"/>
      <c r="AD447" s="150"/>
      <c r="AE447" s="150"/>
      <c r="AF447" s="150"/>
      <c r="AG447" s="150"/>
      <c r="AH447" s="150"/>
      <c r="AI447" s="150"/>
      <c r="AJ447" s="150"/>
      <c r="AK447" s="150"/>
      <c r="AL447" s="150"/>
      <c r="AM447" s="150"/>
      <c r="AN447" s="150"/>
      <c r="AR447" s="7">
        <f t="shared" si="68"/>
        <v>8</v>
      </c>
      <c r="AS447" s="7">
        <f t="shared" si="67"/>
        <v>4</v>
      </c>
      <c r="AT447" s="86">
        <f>+AR447/AS447</f>
        <v>2</v>
      </c>
      <c r="AU447" s="86">
        <f>+AR447/F447</f>
        <v>2.6666666666666665</v>
      </c>
      <c r="AV447" s="7" t="s">
        <v>2096</v>
      </c>
    </row>
    <row r="448" spans="1:48" ht="15.75" hidden="1" customHeight="1" x14ac:dyDescent="0.25">
      <c r="A448" s="7">
        <v>472</v>
      </c>
      <c r="B448" s="7" t="s">
        <v>741</v>
      </c>
      <c r="C448" s="7" t="s">
        <v>772</v>
      </c>
      <c r="D448" s="7" t="s">
        <v>16</v>
      </c>
      <c r="E448" s="47" t="s">
        <v>778</v>
      </c>
      <c r="F448" s="18">
        <v>1</v>
      </c>
      <c r="G448" s="7" t="s">
        <v>779</v>
      </c>
      <c r="H448" s="10">
        <v>0</v>
      </c>
      <c r="I448" s="11">
        <v>0</v>
      </c>
      <c r="J448" s="51" t="s">
        <v>26</v>
      </c>
      <c r="K448" s="11">
        <v>0</v>
      </c>
      <c r="L448" s="11">
        <v>0</v>
      </c>
      <c r="M448" s="51" t="s">
        <v>26</v>
      </c>
      <c r="N448" s="11">
        <v>0</v>
      </c>
      <c r="O448" s="11">
        <v>0</v>
      </c>
      <c r="P448" s="51" t="s">
        <v>26</v>
      </c>
      <c r="Q448" s="11">
        <v>0</v>
      </c>
      <c r="R448" s="11">
        <v>0</v>
      </c>
      <c r="S448" s="57" t="s">
        <v>26</v>
      </c>
      <c r="T448" s="158">
        <v>0</v>
      </c>
      <c r="U448" s="11">
        <v>0</v>
      </c>
      <c r="V448" s="51" t="s">
        <v>26</v>
      </c>
      <c r="W448" s="97">
        <v>0</v>
      </c>
      <c r="X448" s="172">
        <v>0</v>
      </c>
      <c r="Y448" s="149" t="s">
        <v>26</v>
      </c>
      <c r="Z448" s="150"/>
      <c r="AA448" s="150"/>
      <c r="AB448" s="150"/>
      <c r="AC448" s="150"/>
      <c r="AD448" s="150"/>
      <c r="AE448" s="150"/>
      <c r="AF448" s="150"/>
      <c r="AG448" s="150"/>
      <c r="AH448" s="150"/>
      <c r="AI448" s="150"/>
      <c r="AJ448" s="150"/>
      <c r="AK448" s="150"/>
      <c r="AL448" s="150"/>
      <c r="AM448" s="150"/>
      <c r="AN448" s="150"/>
      <c r="AR448" s="7">
        <f t="shared" si="68"/>
        <v>0</v>
      </c>
      <c r="AS448" s="7">
        <f>I448+L448+O448</f>
        <v>0</v>
      </c>
      <c r="AT448" s="19" t="e">
        <f>+AR448/AS448</f>
        <v>#DIV/0!</v>
      </c>
      <c r="AU448" s="19">
        <f>+AR448/F448</f>
        <v>0</v>
      </c>
      <c r="AV448" s="7" t="s">
        <v>2094</v>
      </c>
    </row>
    <row r="449" spans="1:48" ht="15.75" hidden="1" customHeight="1" x14ac:dyDescent="0.25">
      <c r="A449" s="7">
        <v>473</v>
      </c>
      <c r="B449" s="7" t="s">
        <v>741</v>
      </c>
      <c r="C449" s="7" t="s">
        <v>785</v>
      </c>
      <c r="D449" s="7" t="s">
        <v>16</v>
      </c>
      <c r="E449" s="114" t="s">
        <v>794</v>
      </c>
      <c r="F449" s="9">
        <v>1</v>
      </c>
      <c r="G449" s="7" t="s">
        <v>18</v>
      </c>
      <c r="H449" s="7">
        <v>9</v>
      </c>
      <c r="I449" s="7">
        <v>9</v>
      </c>
      <c r="J449" s="53" t="s">
        <v>795</v>
      </c>
      <c r="K449" s="7">
        <v>64</v>
      </c>
      <c r="L449" s="7">
        <v>64</v>
      </c>
      <c r="M449" s="123" t="s">
        <v>1191</v>
      </c>
      <c r="N449" s="7">
        <v>2</v>
      </c>
      <c r="O449" s="7">
        <v>2</v>
      </c>
      <c r="P449" s="59" t="s">
        <v>1350</v>
      </c>
      <c r="Q449" s="7">
        <v>3</v>
      </c>
      <c r="R449" s="7">
        <v>3</v>
      </c>
      <c r="S449" s="54" t="s">
        <v>1350</v>
      </c>
      <c r="T449" s="3">
        <v>5</v>
      </c>
      <c r="U449" s="3">
        <v>5</v>
      </c>
      <c r="V449" s="137" t="s">
        <v>1350</v>
      </c>
      <c r="W449" s="13">
        <v>4</v>
      </c>
      <c r="X449" s="13">
        <v>4</v>
      </c>
      <c r="Y449" s="35" t="s">
        <v>1350</v>
      </c>
      <c r="Z449" s="150"/>
      <c r="AA449" s="150"/>
      <c r="AB449" s="150"/>
      <c r="AC449" s="150"/>
      <c r="AD449" s="150"/>
      <c r="AE449" s="150"/>
      <c r="AF449" s="150"/>
      <c r="AG449" s="150"/>
      <c r="AH449" s="150"/>
      <c r="AI449" s="150"/>
      <c r="AJ449" s="150"/>
      <c r="AK449" s="150"/>
      <c r="AL449" s="150"/>
      <c r="AM449" s="150"/>
      <c r="AN449" s="150"/>
      <c r="AR449" s="7">
        <f t="shared" si="68"/>
        <v>87</v>
      </c>
      <c r="AS449" s="7">
        <f t="shared" ref="AS449:AS480" si="69">I449+L449+O449+R449+U449+X449</f>
        <v>87</v>
      </c>
      <c r="AT449" s="19">
        <f>AR449/AS449</f>
        <v>1</v>
      </c>
      <c r="AU449" s="19">
        <f>+AT449/F449</f>
        <v>1</v>
      </c>
      <c r="AV449" s="7" t="s">
        <v>2096</v>
      </c>
    </row>
    <row r="450" spans="1:48" ht="15.75" hidden="1" customHeight="1" x14ac:dyDescent="0.25">
      <c r="A450" s="7">
        <v>474</v>
      </c>
      <c r="B450" s="7" t="s">
        <v>741</v>
      </c>
      <c r="C450" s="7" t="s">
        <v>785</v>
      </c>
      <c r="D450" s="7" t="s">
        <v>16</v>
      </c>
      <c r="E450" s="114" t="s">
        <v>798</v>
      </c>
      <c r="F450" s="9">
        <v>1</v>
      </c>
      <c r="G450" s="7" t="s">
        <v>18</v>
      </c>
      <c r="H450" s="7">
        <v>1</v>
      </c>
      <c r="I450" s="7">
        <v>1</v>
      </c>
      <c r="J450" s="53" t="s">
        <v>799</v>
      </c>
      <c r="K450" s="7">
        <v>5</v>
      </c>
      <c r="L450" s="7">
        <v>5</v>
      </c>
      <c r="M450" s="123" t="s">
        <v>1192</v>
      </c>
      <c r="N450" s="7">
        <v>1</v>
      </c>
      <c r="O450" s="7">
        <v>1</v>
      </c>
      <c r="P450" s="59" t="s">
        <v>1351</v>
      </c>
      <c r="Q450" s="7">
        <v>1</v>
      </c>
      <c r="R450" s="7">
        <v>1</v>
      </c>
      <c r="S450" s="54" t="s">
        <v>1351</v>
      </c>
      <c r="T450" s="28">
        <v>4</v>
      </c>
      <c r="U450" s="3">
        <v>4</v>
      </c>
      <c r="V450" s="137" t="s">
        <v>1351</v>
      </c>
      <c r="W450" s="13">
        <v>2</v>
      </c>
      <c r="X450" s="13">
        <v>2</v>
      </c>
      <c r="Y450" s="35" t="s">
        <v>1351</v>
      </c>
      <c r="Z450" s="150"/>
      <c r="AA450" s="150"/>
      <c r="AB450" s="150"/>
      <c r="AC450" s="150"/>
      <c r="AD450" s="150"/>
      <c r="AE450" s="150"/>
      <c r="AF450" s="150"/>
      <c r="AG450" s="150"/>
      <c r="AH450" s="150"/>
      <c r="AI450" s="150"/>
      <c r="AJ450" s="150"/>
      <c r="AK450" s="150"/>
      <c r="AL450" s="150"/>
      <c r="AM450" s="150"/>
      <c r="AN450" s="150"/>
      <c r="AR450" s="7">
        <f t="shared" si="68"/>
        <v>14</v>
      </c>
      <c r="AS450" s="7">
        <f t="shared" si="69"/>
        <v>14</v>
      </c>
      <c r="AT450" s="19">
        <f>AR450/AS450</f>
        <v>1</v>
      </c>
      <c r="AU450" s="19">
        <f>+AT450/F450</f>
        <v>1</v>
      </c>
      <c r="AV450" s="7" t="s">
        <v>2096</v>
      </c>
    </row>
    <row r="451" spans="1:48" ht="15.75" hidden="1" customHeight="1" x14ac:dyDescent="0.25">
      <c r="A451" s="7">
        <v>475</v>
      </c>
      <c r="B451" s="7" t="s">
        <v>827</v>
      </c>
      <c r="C451" s="7" t="s">
        <v>828</v>
      </c>
      <c r="D451" s="7" t="s">
        <v>16</v>
      </c>
      <c r="E451" s="116" t="s">
        <v>829</v>
      </c>
      <c r="F451" s="70">
        <v>12</v>
      </c>
      <c r="G451" s="70" t="s">
        <v>692</v>
      </c>
      <c r="H451" s="70">
        <v>1</v>
      </c>
      <c r="I451" s="70">
        <v>1</v>
      </c>
      <c r="J451" s="117" t="s">
        <v>830</v>
      </c>
      <c r="K451" s="70">
        <v>1</v>
      </c>
      <c r="L451" s="70">
        <v>1</v>
      </c>
      <c r="M451" s="116" t="s">
        <v>830</v>
      </c>
      <c r="N451" s="70">
        <v>1</v>
      </c>
      <c r="O451" s="70">
        <v>1</v>
      </c>
      <c r="P451" s="117"/>
      <c r="Q451" s="70">
        <v>1</v>
      </c>
      <c r="R451" s="70">
        <v>1</v>
      </c>
      <c r="S451" s="117"/>
      <c r="T451" s="71">
        <v>1</v>
      </c>
      <c r="U451" s="72">
        <v>1</v>
      </c>
      <c r="V451" s="139" t="s">
        <v>1697</v>
      </c>
      <c r="W451" s="171">
        <v>1</v>
      </c>
      <c r="X451" s="171">
        <v>1</v>
      </c>
      <c r="Y451" s="145"/>
      <c r="Z451" s="152"/>
      <c r="AA451" s="152"/>
      <c r="AB451" s="152"/>
      <c r="AC451" s="152"/>
      <c r="AD451" s="152"/>
      <c r="AE451" s="152"/>
      <c r="AF451" s="152"/>
      <c r="AG451" s="152"/>
      <c r="AH451" s="152"/>
      <c r="AI451" s="152"/>
      <c r="AJ451" s="152"/>
      <c r="AK451" s="152"/>
      <c r="AL451" s="152"/>
      <c r="AM451" s="152"/>
      <c r="AN451" s="152"/>
      <c r="AR451" s="7">
        <f t="shared" si="68"/>
        <v>6</v>
      </c>
      <c r="AS451" s="7">
        <f t="shared" si="69"/>
        <v>6</v>
      </c>
      <c r="AT451" s="22">
        <f>+AR451/AS451</f>
        <v>1</v>
      </c>
      <c r="AU451" s="22">
        <f>+AR451/F451</f>
        <v>0.5</v>
      </c>
      <c r="AV451" s="7" t="s">
        <v>2096</v>
      </c>
    </row>
    <row r="452" spans="1:48" ht="15.75" hidden="1" customHeight="1" x14ac:dyDescent="0.25">
      <c r="A452" s="7">
        <v>476</v>
      </c>
      <c r="B452" s="7" t="s">
        <v>827</v>
      </c>
      <c r="C452" s="7" t="s">
        <v>828</v>
      </c>
      <c r="D452" s="7" t="s">
        <v>16</v>
      </c>
      <c r="E452" s="116" t="s">
        <v>831</v>
      </c>
      <c r="F452" s="70">
        <v>12</v>
      </c>
      <c r="G452" s="70" t="s">
        <v>692</v>
      </c>
      <c r="H452" s="70">
        <v>1</v>
      </c>
      <c r="I452" s="70">
        <v>1</v>
      </c>
      <c r="J452" s="117" t="s">
        <v>832</v>
      </c>
      <c r="K452" s="70">
        <v>1</v>
      </c>
      <c r="L452" s="70">
        <v>1</v>
      </c>
      <c r="M452" s="117" t="s">
        <v>860</v>
      </c>
      <c r="N452" s="70">
        <v>1</v>
      </c>
      <c r="O452" s="70">
        <v>1</v>
      </c>
      <c r="P452" s="117"/>
      <c r="Q452" s="70">
        <v>1</v>
      </c>
      <c r="R452" s="70">
        <v>1</v>
      </c>
      <c r="S452" s="117"/>
      <c r="T452" s="71">
        <v>1</v>
      </c>
      <c r="U452" s="72">
        <v>1</v>
      </c>
      <c r="V452" s="139" t="s">
        <v>1698</v>
      </c>
      <c r="W452" s="171">
        <v>1</v>
      </c>
      <c r="X452" s="171">
        <v>1</v>
      </c>
      <c r="Y452" s="145"/>
      <c r="Z452" s="152"/>
      <c r="AA452" s="152"/>
      <c r="AB452" s="152"/>
      <c r="AC452" s="152"/>
      <c r="AD452" s="152"/>
      <c r="AE452" s="152"/>
      <c r="AF452" s="152"/>
      <c r="AG452" s="152"/>
      <c r="AH452" s="152"/>
      <c r="AI452" s="152"/>
      <c r="AJ452" s="152"/>
      <c r="AK452" s="152"/>
      <c r="AL452" s="152"/>
      <c r="AM452" s="152"/>
      <c r="AN452" s="152"/>
      <c r="AR452" s="7">
        <f t="shared" si="68"/>
        <v>6</v>
      </c>
      <c r="AS452" s="7">
        <f t="shared" si="69"/>
        <v>6</v>
      </c>
      <c r="AT452" s="22">
        <f>+AR452/AS452</f>
        <v>1</v>
      </c>
      <c r="AU452" s="22">
        <f>+AR452/F452</f>
        <v>0.5</v>
      </c>
      <c r="AV452" s="7" t="s">
        <v>2096</v>
      </c>
    </row>
    <row r="453" spans="1:48" ht="15.75" hidden="1" customHeight="1" x14ac:dyDescent="0.25">
      <c r="A453" s="7">
        <v>477</v>
      </c>
      <c r="B453" s="7" t="s">
        <v>827</v>
      </c>
      <c r="C453" s="7" t="s">
        <v>828</v>
      </c>
      <c r="D453" s="7" t="s">
        <v>16</v>
      </c>
      <c r="E453" s="116" t="s">
        <v>833</v>
      </c>
      <c r="F453" s="70">
        <v>10</v>
      </c>
      <c r="G453" s="70" t="s">
        <v>834</v>
      </c>
      <c r="H453" s="70">
        <v>1</v>
      </c>
      <c r="I453" s="70">
        <v>1</v>
      </c>
      <c r="J453" s="117" t="s">
        <v>835</v>
      </c>
      <c r="K453" s="70">
        <v>1</v>
      </c>
      <c r="L453" s="70">
        <v>1</v>
      </c>
      <c r="M453" s="116" t="s">
        <v>835</v>
      </c>
      <c r="N453" s="70">
        <v>1</v>
      </c>
      <c r="O453" s="70">
        <v>1</v>
      </c>
      <c r="P453" s="117"/>
      <c r="Q453" s="70">
        <v>1</v>
      </c>
      <c r="R453" s="70">
        <v>1</v>
      </c>
      <c r="S453" s="117"/>
      <c r="T453" s="71">
        <v>1</v>
      </c>
      <c r="U453" s="72">
        <v>1</v>
      </c>
      <c r="V453" s="139" t="s">
        <v>1699</v>
      </c>
      <c r="W453" s="25">
        <v>0</v>
      </c>
      <c r="X453" s="25">
        <v>0</v>
      </c>
      <c r="Y453" s="145"/>
      <c r="Z453" s="152"/>
      <c r="AA453" s="152"/>
      <c r="AB453" s="152"/>
      <c r="AC453" s="152"/>
      <c r="AD453" s="152"/>
      <c r="AE453" s="152"/>
      <c r="AF453" s="152"/>
      <c r="AG453" s="152"/>
      <c r="AH453" s="152"/>
      <c r="AI453" s="152"/>
      <c r="AJ453" s="152"/>
      <c r="AK453" s="152"/>
      <c r="AL453" s="152"/>
      <c r="AM453" s="152"/>
      <c r="AN453" s="152"/>
      <c r="AR453" s="7">
        <f t="shared" si="68"/>
        <v>5</v>
      </c>
      <c r="AS453" s="7">
        <f t="shared" si="69"/>
        <v>5</v>
      </c>
      <c r="AT453" s="22">
        <f>+AR453/AS453</f>
        <v>1</v>
      </c>
      <c r="AU453" s="22">
        <f>+AR453/F453</f>
        <v>0.5</v>
      </c>
      <c r="AV453" s="7" t="s">
        <v>2096</v>
      </c>
    </row>
    <row r="454" spans="1:48" ht="15.75" hidden="1" customHeight="1" x14ac:dyDescent="0.25">
      <c r="A454" s="7">
        <v>478</v>
      </c>
      <c r="B454" s="7" t="s">
        <v>827</v>
      </c>
      <c r="C454" s="7" t="s">
        <v>828</v>
      </c>
      <c r="D454" s="7" t="s">
        <v>16</v>
      </c>
      <c r="E454" s="117" t="s">
        <v>836</v>
      </c>
      <c r="F454" s="73">
        <v>1</v>
      </c>
      <c r="G454" s="70" t="s">
        <v>18</v>
      </c>
      <c r="H454" s="70">
        <v>76</v>
      </c>
      <c r="I454" s="70">
        <v>76</v>
      </c>
      <c r="J454" s="117" t="s">
        <v>26</v>
      </c>
      <c r="K454" s="70">
        <v>363</v>
      </c>
      <c r="L454" s="70">
        <v>362</v>
      </c>
      <c r="M454" s="117" t="s">
        <v>26</v>
      </c>
      <c r="N454" s="70">
        <v>413</v>
      </c>
      <c r="O454" s="70">
        <v>413</v>
      </c>
      <c r="P454" s="117"/>
      <c r="Q454" s="70">
        <v>190</v>
      </c>
      <c r="R454" s="70">
        <v>190</v>
      </c>
      <c r="S454" s="117" t="s">
        <v>26</v>
      </c>
      <c r="T454" s="71">
        <v>439</v>
      </c>
      <c r="U454" s="72">
        <v>439</v>
      </c>
      <c r="V454" s="57" t="s">
        <v>26</v>
      </c>
      <c r="W454" s="25">
        <v>325</v>
      </c>
      <c r="X454" s="25">
        <v>325</v>
      </c>
      <c r="Y454" s="145"/>
      <c r="Z454" s="152"/>
      <c r="AA454" s="152"/>
      <c r="AB454" s="152"/>
      <c r="AC454" s="152"/>
      <c r="AD454" s="152"/>
      <c r="AE454" s="152"/>
      <c r="AF454" s="152"/>
      <c r="AG454" s="152"/>
      <c r="AH454" s="152"/>
      <c r="AI454" s="152"/>
      <c r="AJ454" s="152"/>
      <c r="AK454" s="152"/>
      <c r="AL454" s="152"/>
      <c r="AM454" s="152"/>
      <c r="AN454" s="152"/>
      <c r="AR454" s="7">
        <f t="shared" si="68"/>
        <v>1806</v>
      </c>
      <c r="AS454" s="7">
        <f t="shared" si="69"/>
        <v>1805</v>
      </c>
      <c r="AT454" s="19">
        <f t="shared" ref="AT454:AT479" si="70">AR454/AS454</f>
        <v>1.0005540166204987</v>
      </c>
      <c r="AU454" s="19">
        <f t="shared" ref="AU454:AU479" si="71">+AT454/F454</f>
        <v>1.0005540166204987</v>
      </c>
      <c r="AV454" s="7" t="s">
        <v>2096</v>
      </c>
    </row>
    <row r="455" spans="1:48" ht="15.75" hidden="1" customHeight="1" x14ac:dyDescent="0.25">
      <c r="A455" s="7">
        <v>479</v>
      </c>
      <c r="B455" s="7" t="s">
        <v>827</v>
      </c>
      <c r="C455" s="7" t="s">
        <v>828</v>
      </c>
      <c r="D455" s="7" t="s">
        <v>16</v>
      </c>
      <c r="E455" s="117" t="s">
        <v>837</v>
      </c>
      <c r="F455" s="73">
        <v>1</v>
      </c>
      <c r="G455" s="70" t="s">
        <v>18</v>
      </c>
      <c r="H455" s="70">
        <v>2</v>
      </c>
      <c r="I455" s="70">
        <v>2</v>
      </c>
      <c r="J455" s="117" t="s">
        <v>26</v>
      </c>
      <c r="K455" s="70">
        <v>3</v>
      </c>
      <c r="L455" s="70">
        <v>3</v>
      </c>
      <c r="M455" s="117" t="s">
        <v>26</v>
      </c>
      <c r="N455" s="70">
        <v>3</v>
      </c>
      <c r="O455" s="70">
        <v>3</v>
      </c>
      <c r="P455" s="117"/>
      <c r="Q455" s="70">
        <v>4</v>
      </c>
      <c r="R455" s="70">
        <v>4</v>
      </c>
      <c r="S455" s="117" t="s">
        <v>26</v>
      </c>
      <c r="T455" s="71">
        <v>0</v>
      </c>
      <c r="U455" s="72">
        <v>0</v>
      </c>
      <c r="V455" s="57" t="s">
        <v>26</v>
      </c>
      <c r="W455" s="25">
        <v>16</v>
      </c>
      <c r="X455" s="25">
        <v>16</v>
      </c>
      <c r="Y455" s="145"/>
      <c r="Z455" s="152"/>
      <c r="AA455" s="152"/>
      <c r="AB455" s="152"/>
      <c r="AC455" s="152"/>
      <c r="AD455" s="152"/>
      <c r="AE455" s="152"/>
      <c r="AF455" s="152"/>
      <c r="AG455" s="152"/>
      <c r="AH455" s="152"/>
      <c r="AI455" s="152"/>
      <c r="AJ455" s="152"/>
      <c r="AK455" s="152"/>
      <c r="AL455" s="152"/>
      <c r="AM455" s="152"/>
      <c r="AN455" s="152"/>
      <c r="AR455" s="7">
        <f t="shared" si="68"/>
        <v>28</v>
      </c>
      <c r="AS455" s="7">
        <f t="shared" si="69"/>
        <v>28</v>
      </c>
      <c r="AT455" s="19">
        <f t="shared" si="70"/>
        <v>1</v>
      </c>
      <c r="AU455" s="19">
        <f t="shared" si="71"/>
        <v>1</v>
      </c>
      <c r="AV455" s="7" t="s">
        <v>2096</v>
      </c>
    </row>
    <row r="456" spans="1:48" ht="15.75" hidden="1" customHeight="1" x14ac:dyDescent="0.25">
      <c r="A456" s="7">
        <v>480</v>
      </c>
      <c r="B456" s="7" t="s">
        <v>827</v>
      </c>
      <c r="C456" s="7" t="s">
        <v>838</v>
      </c>
      <c r="D456" s="7" t="s">
        <v>16</v>
      </c>
      <c r="E456" s="116" t="s">
        <v>839</v>
      </c>
      <c r="F456" s="73">
        <v>1</v>
      </c>
      <c r="G456" s="70" t="s">
        <v>18</v>
      </c>
      <c r="H456" s="70">
        <v>31</v>
      </c>
      <c r="I456" s="70">
        <v>31</v>
      </c>
      <c r="J456" s="117" t="s">
        <v>840</v>
      </c>
      <c r="K456" s="70">
        <v>35</v>
      </c>
      <c r="L456" s="70">
        <v>35</v>
      </c>
      <c r="M456" s="116" t="s">
        <v>840</v>
      </c>
      <c r="N456" s="70">
        <v>45</v>
      </c>
      <c r="O456" s="70">
        <v>45</v>
      </c>
      <c r="P456" s="117" t="s">
        <v>840</v>
      </c>
      <c r="Q456" s="70">
        <v>40</v>
      </c>
      <c r="R456" s="70">
        <v>40</v>
      </c>
      <c r="S456" s="117"/>
      <c r="T456" s="160">
        <v>52</v>
      </c>
      <c r="U456" s="70">
        <v>52</v>
      </c>
      <c r="V456" s="139" t="s">
        <v>1700</v>
      </c>
      <c r="W456" s="13">
        <v>44</v>
      </c>
      <c r="X456" s="13">
        <v>44</v>
      </c>
      <c r="Y456" s="145"/>
      <c r="Z456" s="152"/>
      <c r="AA456" s="152"/>
      <c r="AB456" s="152"/>
      <c r="AC456" s="152"/>
      <c r="AD456" s="152"/>
      <c r="AE456" s="152"/>
      <c r="AF456" s="152"/>
      <c r="AG456" s="152"/>
      <c r="AH456" s="152"/>
      <c r="AI456" s="152"/>
      <c r="AJ456" s="152"/>
      <c r="AK456" s="152"/>
      <c r="AL456" s="152"/>
      <c r="AM456" s="152"/>
      <c r="AN456" s="152"/>
      <c r="AR456" s="7">
        <f t="shared" si="68"/>
        <v>247</v>
      </c>
      <c r="AS456" s="7">
        <f t="shared" si="69"/>
        <v>247</v>
      </c>
      <c r="AT456" s="19">
        <f t="shared" si="70"/>
        <v>1</v>
      </c>
      <c r="AU456" s="19">
        <f t="shared" si="71"/>
        <v>1</v>
      </c>
      <c r="AV456" s="7" t="s">
        <v>2096</v>
      </c>
    </row>
    <row r="457" spans="1:48" ht="15.75" hidden="1" customHeight="1" x14ac:dyDescent="0.25">
      <c r="A457" s="7">
        <v>481</v>
      </c>
      <c r="B457" s="7" t="s">
        <v>827</v>
      </c>
      <c r="C457" s="7" t="s">
        <v>838</v>
      </c>
      <c r="D457" s="7" t="s">
        <v>16</v>
      </c>
      <c r="E457" s="116" t="s">
        <v>841</v>
      </c>
      <c r="F457" s="73">
        <v>1</v>
      </c>
      <c r="G457" s="70" t="s">
        <v>18</v>
      </c>
      <c r="H457" s="70">
        <v>225</v>
      </c>
      <c r="I457" s="70">
        <v>225</v>
      </c>
      <c r="J457" s="117" t="s">
        <v>842</v>
      </c>
      <c r="K457" s="70">
        <v>308</v>
      </c>
      <c r="L457" s="70">
        <v>308</v>
      </c>
      <c r="M457" s="116" t="s">
        <v>842</v>
      </c>
      <c r="N457" s="70">
        <v>423</v>
      </c>
      <c r="O457" s="70">
        <v>423</v>
      </c>
      <c r="P457" s="117" t="s">
        <v>293</v>
      </c>
      <c r="Q457" s="70">
        <v>200</v>
      </c>
      <c r="R457" s="70">
        <v>200</v>
      </c>
      <c r="S457" s="117"/>
      <c r="T457" s="160">
        <v>384</v>
      </c>
      <c r="U457" s="70">
        <v>384</v>
      </c>
      <c r="V457" s="139" t="s">
        <v>1701</v>
      </c>
      <c r="W457" s="13">
        <v>418</v>
      </c>
      <c r="X457" s="13">
        <v>418</v>
      </c>
      <c r="Y457" s="145"/>
      <c r="Z457" s="152"/>
      <c r="AA457" s="152"/>
      <c r="AB457" s="152"/>
      <c r="AC457" s="152"/>
      <c r="AD457" s="152"/>
      <c r="AE457" s="152"/>
      <c r="AF457" s="152"/>
      <c r="AG457" s="152"/>
      <c r="AH457" s="152"/>
      <c r="AI457" s="152"/>
      <c r="AJ457" s="152"/>
      <c r="AK457" s="152"/>
      <c r="AL457" s="152"/>
      <c r="AM457" s="152"/>
      <c r="AN457" s="152"/>
      <c r="AR457" s="7">
        <f t="shared" si="68"/>
        <v>1958</v>
      </c>
      <c r="AS457" s="7">
        <f t="shared" si="69"/>
        <v>1958</v>
      </c>
      <c r="AT457" s="19">
        <f t="shared" si="70"/>
        <v>1</v>
      </c>
      <c r="AU457" s="19">
        <f t="shared" si="71"/>
        <v>1</v>
      </c>
      <c r="AV457" s="7" t="s">
        <v>2096</v>
      </c>
    </row>
    <row r="458" spans="1:48" ht="15.75" hidden="1" customHeight="1" x14ac:dyDescent="0.25">
      <c r="A458" s="7">
        <v>482</v>
      </c>
      <c r="B458" s="7" t="s">
        <v>827</v>
      </c>
      <c r="C458" s="7" t="s">
        <v>838</v>
      </c>
      <c r="D458" s="7" t="s">
        <v>16</v>
      </c>
      <c r="E458" s="116" t="s">
        <v>843</v>
      </c>
      <c r="F458" s="73">
        <v>1</v>
      </c>
      <c r="G458" s="70" t="s">
        <v>18</v>
      </c>
      <c r="H458" s="70">
        <v>29</v>
      </c>
      <c r="I458" s="70">
        <v>29</v>
      </c>
      <c r="J458" s="117" t="s">
        <v>844</v>
      </c>
      <c r="K458" s="70">
        <v>19</v>
      </c>
      <c r="L458" s="70">
        <v>19</v>
      </c>
      <c r="M458" s="116" t="s">
        <v>844</v>
      </c>
      <c r="N458" s="70">
        <v>20</v>
      </c>
      <c r="O458" s="70">
        <v>20</v>
      </c>
      <c r="P458" s="117" t="s">
        <v>866</v>
      </c>
      <c r="Q458" s="70">
        <v>20</v>
      </c>
      <c r="R458" s="70">
        <v>20</v>
      </c>
      <c r="S458" s="117"/>
      <c r="T458" s="160">
        <v>17</v>
      </c>
      <c r="U458" s="70">
        <v>17</v>
      </c>
      <c r="V458" s="139" t="s">
        <v>1702</v>
      </c>
      <c r="W458" s="13">
        <v>25</v>
      </c>
      <c r="X458" s="13">
        <v>25</v>
      </c>
      <c r="Y458" s="145"/>
      <c r="Z458" s="152"/>
      <c r="AA458" s="152"/>
      <c r="AB458" s="152"/>
      <c r="AC458" s="152"/>
      <c r="AD458" s="152"/>
      <c r="AE458" s="152"/>
      <c r="AF458" s="152"/>
      <c r="AG458" s="152"/>
      <c r="AH458" s="152"/>
      <c r="AI458" s="152"/>
      <c r="AJ458" s="152"/>
      <c r="AK458" s="152"/>
      <c r="AL458" s="152"/>
      <c r="AM458" s="152"/>
      <c r="AN458" s="152"/>
      <c r="AR458" s="7">
        <f t="shared" si="68"/>
        <v>130</v>
      </c>
      <c r="AS458" s="7">
        <f t="shared" si="69"/>
        <v>130</v>
      </c>
      <c r="AT458" s="19">
        <f t="shared" si="70"/>
        <v>1</v>
      </c>
      <c r="AU458" s="19">
        <f t="shared" si="71"/>
        <v>1</v>
      </c>
      <c r="AV458" s="7" t="s">
        <v>2096</v>
      </c>
    </row>
    <row r="459" spans="1:48" ht="15.75" hidden="1" customHeight="1" x14ac:dyDescent="0.25">
      <c r="A459" s="7">
        <v>483</v>
      </c>
      <c r="B459" s="7" t="s">
        <v>827</v>
      </c>
      <c r="C459" s="7" t="s">
        <v>838</v>
      </c>
      <c r="D459" s="7" t="s">
        <v>16</v>
      </c>
      <c r="E459" s="116" t="s">
        <v>845</v>
      </c>
      <c r="F459" s="73">
        <v>1</v>
      </c>
      <c r="G459" s="70" t="s">
        <v>18</v>
      </c>
      <c r="H459" s="70">
        <v>64</v>
      </c>
      <c r="I459" s="70">
        <v>64</v>
      </c>
      <c r="J459" s="117" t="s">
        <v>846</v>
      </c>
      <c r="K459" s="70">
        <v>74</v>
      </c>
      <c r="L459" s="70">
        <v>74</v>
      </c>
      <c r="M459" s="116" t="s">
        <v>846</v>
      </c>
      <c r="N459" s="70">
        <v>26</v>
      </c>
      <c r="O459" s="70">
        <v>26</v>
      </c>
      <c r="P459" s="117" t="s">
        <v>298</v>
      </c>
      <c r="Q459" s="70">
        <v>80</v>
      </c>
      <c r="R459" s="70">
        <v>80</v>
      </c>
      <c r="S459" s="117"/>
      <c r="T459" s="70">
        <v>32</v>
      </c>
      <c r="U459" s="70">
        <v>32</v>
      </c>
      <c r="V459" s="139" t="s">
        <v>1703</v>
      </c>
      <c r="W459" s="13">
        <v>43</v>
      </c>
      <c r="X459" s="13">
        <v>43</v>
      </c>
      <c r="Y459" s="152"/>
      <c r="Z459" s="152"/>
      <c r="AA459" s="152"/>
      <c r="AB459" s="152"/>
      <c r="AC459" s="152"/>
      <c r="AD459" s="152"/>
      <c r="AE459" s="152"/>
      <c r="AF459" s="152"/>
      <c r="AG459" s="152"/>
      <c r="AH459" s="152"/>
      <c r="AI459" s="152"/>
      <c r="AJ459" s="152"/>
      <c r="AK459" s="152"/>
      <c r="AL459" s="152"/>
      <c r="AM459" s="152"/>
      <c r="AN459" s="152"/>
      <c r="AR459" s="7">
        <f t="shared" si="68"/>
        <v>319</v>
      </c>
      <c r="AS459" s="7">
        <f t="shared" si="69"/>
        <v>319</v>
      </c>
      <c r="AT459" s="19">
        <f t="shared" si="70"/>
        <v>1</v>
      </c>
      <c r="AU459" s="19">
        <f t="shared" si="71"/>
        <v>1</v>
      </c>
      <c r="AV459" s="7" t="s">
        <v>2096</v>
      </c>
    </row>
    <row r="460" spans="1:48" ht="15.75" hidden="1" customHeight="1" x14ac:dyDescent="0.25">
      <c r="A460" s="7">
        <v>484</v>
      </c>
      <c r="B460" s="7" t="s">
        <v>827</v>
      </c>
      <c r="C460" s="7" t="s">
        <v>838</v>
      </c>
      <c r="D460" s="7" t="s">
        <v>16</v>
      </c>
      <c r="E460" s="116" t="s">
        <v>847</v>
      </c>
      <c r="F460" s="73">
        <v>1</v>
      </c>
      <c r="G460" s="70" t="s">
        <v>18</v>
      </c>
      <c r="H460" s="70">
        <v>4983</v>
      </c>
      <c r="I460" s="70">
        <v>4983</v>
      </c>
      <c r="J460" s="117" t="s">
        <v>848</v>
      </c>
      <c r="K460" s="70">
        <v>5232</v>
      </c>
      <c r="L460" s="70">
        <v>5232</v>
      </c>
      <c r="M460" s="116" t="s">
        <v>848</v>
      </c>
      <c r="N460" s="70">
        <v>5365</v>
      </c>
      <c r="O460" s="70">
        <v>6368</v>
      </c>
      <c r="P460" s="117" t="s">
        <v>1215</v>
      </c>
      <c r="Q460" s="70">
        <v>3387</v>
      </c>
      <c r="R460" s="70">
        <v>3808</v>
      </c>
      <c r="S460" s="117"/>
      <c r="T460" s="70">
        <v>5237</v>
      </c>
      <c r="U460" s="70">
        <v>6258</v>
      </c>
      <c r="V460" s="139" t="s">
        <v>1704</v>
      </c>
      <c r="W460" s="7">
        <v>5670</v>
      </c>
      <c r="X460" s="7">
        <v>6485</v>
      </c>
      <c r="AR460" s="7">
        <f t="shared" si="68"/>
        <v>29874</v>
      </c>
      <c r="AS460" s="7">
        <f t="shared" si="69"/>
        <v>33134</v>
      </c>
      <c r="AT460" s="19">
        <f t="shared" si="70"/>
        <v>0.90161163759280494</v>
      </c>
      <c r="AU460" s="19">
        <f t="shared" si="71"/>
        <v>0.90161163759280494</v>
      </c>
      <c r="AV460" s="7" t="s">
        <v>2096</v>
      </c>
    </row>
    <row r="461" spans="1:48" ht="15.75" hidden="1" customHeight="1" x14ac:dyDescent="0.25">
      <c r="A461" s="7">
        <v>485</v>
      </c>
      <c r="B461" s="7" t="s">
        <v>827</v>
      </c>
      <c r="C461" s="7" t="s">
        <v>838</v>
      </c>
      <c r="D461" s="7" t="s">
        <v>16</v>
      </c>
      <c r="E461" s="116" t="s">
        <v>849</v>
      </c>
      <c r="F461" s="73">
        <v>1</v>
      </c>
      <c r="G461" s="70" t="s">
        <v>18</v>
      </c>
      <c r="H461" s="70">
        <v>91</v>
      </c>
      <c r="I461" s="70">
        <v>110</v>
      </c>
      <c r="J461" s="117" t="s">
        <v>850</v>
      </c>
      <c r="K461" s="74">
        <v>83</v>
      </c>
      <c r="L461" s="70">
        <v>105</v>
      </c>
      <c r="M461" s="116" t="s">
        <v>850</v>
      </c>
      <c r="N461" s="70">
        <v>113</v>
      </c>
      <c r="O461" s="70">
        <v>149</v>
      </c>
      <c r="P461" s="117"/>
      <c r="Q461" s="70">
        <v>52</v>
      </c>
      <c r="R461" s="70">
        <v>83</v>
      </c>
      <c r="S461" s="117" t="s">
        <v>1610</v>
      </c>
      <c r="T461" s="160">
        <v>128</v>
      </c>
      <c r="U461" s="70">
        <v>150</v>
      </c>
      <c r="V461" s="139" t="s">
        <v>1705</v>
      </c>
      <c r="W461" s="13">
        <v>109</v>
      </c>
      <c r="X461" s="13">
        <v>142</v>
      </c>
      <c r="Y461" s="145"/>
      <c r="Z461" s="152"/>
      <c r="AA461" s="152"/>
      <c r="AB461" s="152"/>
      <c r="AC461" s="152"/>
      <c r="AD461" s="152"/>
      <c r="AE461" s="152"/>
      <c r="AF461" s="152"/>
      <c r="AG461" s="152"/>
      <c r="AH461" s="152"/>
      <c r="AI461" s="152"/>
      <c r="AJ461" s="152"/>
      <c r="AK461" s="152"/>
      <c r="AL461" s="152"/>
      <c r="AM461" s="152"/>
      <c r="AN461" s="152"/>
      <c r="AR461" s="7">
        <f t="shared" si="68"/>
        <v>576</v>
      </c>
      <c r="AS461" s="7">
        <f t="shared" si="69"/>
        <v>739</v>
      </c>
      <c r="AT461" s="19">
        <f t="shared" si="70"/>
        <v>0.77943166441136669</v>
      </c>
      <c r="AU461" s="19">
        <f t="shared" si="71"/>
        <v>0.77943166441136669</v>
      </c>
      <c r="AV461" s="7" t="s">
        <v>2097</v>
      </c>
    </row>
    <row r="462" spans="1:48" ht="15.75" hidden="1" customHeight="1" x14ac:dyDescent="0.25">
      <c r="A462" s="7">
        <v>486</v>
      </c>
      <c r="B462" s="7" t="s">
        <v>827</v>
      </c>
      <c r="C462" s="7" t="s">
        <v>838</v>
      </c>
      <c r="D462" s="7" t="s">
        <v>16</v>
      </c>
      <c r="E462" s="116" t="s">
        <v>851</v>
      </c>
      <c r="F462" s="73">
        <v>1</v>
      </c>
      <c r="G462" s="70" t="s">
        <v>18</v>
      </c>
      <c r="H462" s="70">
        <v>45</v>
      </c>
      <c r="I462" s="70">
        <v>45</v>
      </c>
      <c r="J462" s="117" t="s">
        <v>852</v>
      </c>
      <c r="K462" s="74">
        <v>53</v>
      </c>
      <c r="L462" s="70">
        <v>53</v>
      </c>
      <c r="M462" s="116" t="s">
        <v>852</v>
      </c>
      <c r="N462" s="70">
        <v>52</v>
      </c>
      <c r="O462" s="70">
        <v>52</v>
      </c>
      <c r="P462" s="117"/>
      <c r="Q462" s="70">
        <v>21</v>
      </c>
      <c r="R462" s="70">
        <v>21</v>
      </c>
      <c r="S462" s="117" t="s">
        <v>1611</v>
      </c>
      <c r="T462" s="160">
        <v>56</v>
      </c>
      <c r="U462" s="70">
        <v>56</v>
      </c>
      <c r="V462" s="139" t="s">
        <v>1706</v>
      </c>
      <c r="W462" s="13">
        <v>27</v>
      </c>
      <c r="X462" s="13">
        <v>27</v>
      </c>
      <c r="Y462" s="145"/>
      <c r="Z462" s="152"/>
      <c r="AA462" s="152"/>
      <c r="AB462" s="152"/>
      <c r="AC462" s="152"/>
      <c r="AD462" s="152"/>
      <c r="AE462" s="152"/>
      <c r="AF462" s="152"/>
      <c r="AG462" s="152"/>
      <c r="AH462" s="152"/>
      <c r="AI462" s="152"/>
      <c r="AJ462" s="152"/>
      <c r="AK462" s="152"/>
      <c r="AL462" s="152"/>
      <c r="AM462" s="152"/>
      <c r="AN462" s="152"/>
      <c r="AR462" s="7">
        <f t="shared" si="68"/>
        <v>254</v>
      </c>
      <c r="AS462" s="7">
        <f t="shared" si="69"/>
        <v>254</v>
      </c>
      <c r="AT462" s="19">
        <f t="shared" si="70"/>
        <v>1</v>
      </c>
      <c r="AU462" s="19">
        <f t="shared" si="71"/>
        <v>1</v>
      </c>
      <c r="AV462" s="7" t="s">
        <v>2096</v>
      </c>
    </row>
    <row r="463" spans="1:48" ht="15.75" hidden="1" customHeight="1" x14ac:dyDescent="0.25">
      <c r="A463" s="7">
        <v>487</v>
      </c>
      <c r="B463" s="7" t="s">
        <v>827</v>
      </c>
      <c r="C463" s="7" t="s">
        <v>838</v>
      </c>
      <c r="D463" s="7" t="s">
        <v>16</v>
      </c>
      <c r="E463" s="116" t="s">
        <v>853</v>
      </c>
      <c r="F463" s="73">
        <v>1</v>
      </c>
      <c r="G463" s="70" t="s">
        <v>18</v>
      </c>
      <c r="H463" s="70">
        <v>4</v>
      </c>
      <c r="I463" s="70">
        <v>4</v>
      </c>
      <c r="J463" s="117" t="s">
        <v>854</v>
      </c>
      <c r="K463" s="74">
        <v>9</v>
      </c>
      <c r="L463" s="70">
        <v>9</v>
      </c>
      <c r="M463" s="116" t="s">
        <v>854</v>
      </c>
      <c r="N463" s="70">
        <v>5</v>
      </c>
      <c r="O463" s="70">
        <v>5</v>
      </c>
      <c r="P463" s="117"/>
      <c r="Q463" s="70">
        <v>0</v>
      </c>
      <c r="R463" s="70">
        <v>0</v>
      </c>
      <c r="S463" s="117" t="s">
        <v>1939</v>
      </c>
      <c r="T463" s="160">
        <v>3</v>
      </c>
      <c r="U463" s="70">
        <v>3</v>
      </c>
      <c r="V463" s="139" t="s">
        <v>1707</v>
      </c>
      <c r="W463" s="13">
        <v>0</v>
      </c>
      <c r="X463" s="13">
        <v>0</v>
      </c>
      <c r="Y463" s="145"/>
      <c r="Z463" s="152"/>
      <c r="AA463" s="152"/>
      <c r="AB463" s="152"/>
      <c r="AC463" s="152"/>
      <c r="AD463" s="152"/>
      <c r="AE463" s="152"/>
      <c r="AF463" s="152"/>
      <c r="AG463" s="152"/>
      <c r="AH463" s="152"/>
      <c r="AI463" s="152"/>
      <c r="AJ463" s="152"/>
      <c r="AK463" s="152"/>
      <c r="AL463" s="152"/>
      <c r="AM463" s="152"/>
      <c r="AN463" s="152"/>
      <c r="AR463" s="7">
        <f t="shared" si="68"/>
        <v>21</v>
      </c>
      <c r="AS463" s="7">
        <f t="shared" si="69"/>
        <v>21</v>
      </c>
      <c r="AT463" s="19">
        <f t="shared" si="70"/>
        <v>1</v>
      </c>
      <c r="AU463" s="19">
        <f t="shared" si="71"/>
        <v>1</v>
      </c>
      <c r="AV463" s="7" t="s">
        <v>2096</v>
      </c>
    </row>
    <row r="464" spans="1:48" ht="15.75" hidden="1" customHeight="1" x14ac:dyDescent="0.25">
      <c r="A464" s="7">
        <v>488</v>
      </c>
      <c r="B464" s="7" t="s">
        <v>827</v>
      </c>
      <c r="C464" s="7" t="s">
        <v>838</v>
      </c>
      <c r="D464" s="7" t="s">
        <v>16</v>
      </c>
      <c r="E464" s="116" t="s">
        <v>855</v>
      </c>
      <c r="F464" s="73">
        <v>1</v>
      </c>
      <c r="G464" s="70" t="s">
        <v>18</v>
      </c>
      <c r="H464" s="70">
        <v>465</v>
      </c>
      <c r="I464" s="70">
        <v>465</v>
      </c>
      <c r="J464" s="117" t="s">
        <v>856</v>
      </c>
      <c r="K464" s="74">
        <v>366</v>
      </c>
      <c r="L464" s="70">
        <v>366</v>
      </c>
      <c r="M464" s="116" t="s">
        <v>856</v>
      </c>
      <c r="N464" s="70">
        <v>1068</v>
      </c>
      <c r="O464" s="70">
        <v>1068</v>
      </c>
      <c r="P464" s="117"/>
      <c r="Q464" s="70">
        <v>532</v>
      </c>
      <c r="R464" s="70">
        <v>532</v>
      </c>
      <c r="S464" s="117" t="s">
        <v>856</v>
      </c>
      <c r="T464" s="160">
        <v>908</v>
      </c>
      <c r="U464" s="70">
        <v>908</v>
      </c>
      <c r="V464" s="139" t="s">
        <v>1708</v>
      </c>
      <c r="W464" s="13">
        <v>888</v>
      </c>
      <c r="X464" s="13">
        <v>888</v>
      </c>
      <c r="Y464" s="145"/>
      <c r="Z464" s="152"/>
      <c r="AA464" s="152"/>
      <c r="AB464" s="152"/>
      <c r="AC464" s="152"/>
      <c r="AD464" s="152"/>
      <c r="AE464" s="152"/>
      <c r="AF464" s="152"/>
      <c r="AG464" s="152"/>
      <c r="AH464" s="152"/>
      <c r="AI464" s="152"/>
      <c r="AJ464" s="152"/>
      <c r="AK464" s="152"/>
      <c r="AL464" s="152"/>
      <c r="AM464" s="152"/>
      <c r="AN464" s="152"/>
      <c r="AR464" s="7">
        <f t="shared" si="68"/>
        <v>4227</v>
      </c>
      <c r="AS464" s="7">
        <f t="shared" si="69"/>
        <v>4227</v>
      </c>
      <c r="AT464" s="19">
        <f t="shared" si="70"/>
        <v>1</v>
      </c>
      <c r="AU464" s="19">
        <f t="shared" si="71"/>
        <v>1</v>
      </c>
      <c r="AV464" s="7" t="s">
        <v>2096</v>
      </c>
    </row>
    <row r="465" spans="1:48" ht="15.75" hidden="1" customHeight="1" x14ac:dyDescent="0.25">
      <c r="A465" s="7">
        <v>489</v>
      </c>
      <c r="B465" s="7" t="s">
        <v>827</v>
      </c>
      <c r="C465" s="7" t="s">
        <v>838</v>
      </c>
      <c r="D465" s="7" t="s">
        <v>16</v>
      </c>
      <c r="E465" s="116" t="s">
        <v>857</v>
      </c>
      <c r="F465" s="73">
        <v>1</v>
      </c>
      <c r="G465" s="70" t="s">
        <v>18</v>
      </c>
      <c r="H465" s="70">
        <v>14</v>
      </c>
      <c r="I465" s="70">
        <v>16</v>
      </c>
      <c r="J465" s="117" t="s">
        <v>858</v>
      </c>
      <c r="K465" s="74">
        <v>22</v>
      </c>
      <c r="L465" s="70">
        <v>24</v>
      </c>
      <c r="M465" s="116" t="s">
        <v>858</v>
      </c>
      <c r="N465" s="70">
        <v>24</v>
      </c>
      <c r="O465" s="70">
        <v>24</v>
      </c>
      <c r="P465" s="117"/>
      <c r="Q465" s="70">
        <v>11</v>
      </c>
      <c r="R465" s="70">
        <v>13</v>
      </c>
      <c r="S465" s="117" t="s">
        <v>1612</v>
      </c>
      <c r="T465" s="160">
        <v>19</v>
      </c>
      <c r="U465" s="70">
        <v>19</v>
      </c>
      <c r="V465" s="139" t="s">
        <v>1709</v>
      </c>
      <c r="W465" s="13">
        <v>4</v>
      </c>
      <c r="X465" s="13">
        <v>6</v>
      </c>
      <c r="Y465" s="145"/>
      <c r="Z465" s="152"/>
      <c r="AA465" s="152"/>
      <c r="AB465" s="152"/>
      <c r="AC465" s="152"/>
      <c r="AD465" s="152"/>
      <c r="AE465" s="152"/>
      <c r="AF465" s="152"/>
      <c r="AG465" s="152"/>
      <c r="AH465" s="152"/>
      <c r="AI465" s="152"/>
      <c r="AJ465" s="152"/>
      <c r="AK465" s="152"/>
      <c r="AL465" s="152"/>
      <c r="AM465" s="152"/>
      <c r="AN465" s="152"/>
      <c r="AR465" s="7">
        <f t="shared" si="68"/>
        <v>94</v>
      </c>
      <c r="AS465" s="7">
        <f t="shared" si="69"/>
        <v>102</v>
      </c>
      <c r="AT465" s="19">
        <f t="shared" si="70"/>
        <v>0.92156862745098034</v>
      </c>
      <c r="AU465" s="19">
        <f t="shared" si="71"/>
        <v>0.92156862745098034</v>
      </c>
      <c r="AV465" s="7" t="s">
        <v>2096</v>
      </c>
    </row>
    <row r="466" spans="1:48" ht="15.75" hidden="1" customHeight="1" x14ac:dyDescent="0.25">
      <c r="A466" s="7">
        <v>490</v>
      </c>
      <c r="B466" s="7" t="s">
        <v>827</v>
      </c>
      <c r="C466" s="7" t="s">
        <v>859</v>
      </c>
      <c r="D466" s="7" t="s">
        <v>16</v>
      </c>
      <c r="E466" s="117" t="s">
        <v>1940</v>
      </c>
      <c r="F466" s="73">
        <v>1</v>
      </c>
      <c r="G466" s="70" t="s">
        <v>18</v>
      </c>
      <c r="H466" s="70">
        <v>0</v>
      </c>
      <c r="I466" s="70">
        <v>0</v>
      </c>
      <c r="J466" s="117"/>
      <c r="K466" s="70">
        <v>0</v>
      </c>
      <c r="L466" s="70">
        <v>0</v>
      </c>
      <c r="M466" s="116"/>
      <c r="N466" s="70">
        <v>3</v>
      </c>
      <c r="O466" s="70">
        <v>3</v>
      </c>
      <c r="P466" s="117"/>
      <c r="Q466" s="70">
        <v>1</v>
      </c>
      <c r="R466" s="70">
        <v>1</v>
      </c>
      <c r="S466" s="117"/>
      <c r="T466" s="160">
        <v>2</v>
      </c>
      <c r="U466" s="70">
        <v>2</v>
      </c>
      <c r="V466" s="137" t="s">
        <v>1710</v>
      </c>
      <c r="W466" s="13">
        <v>8</v>
      </c>
      <c r="X466" s="13">
        <v>8</v>
      </c>
      <c r="Y466" s="145"/>
      <c r="Z466" s="152"/>
      <c r="AA466" s="152"/>
      <c r="AB466" s="152"/>
      <c r="AC466" s="152"/>
      <c r="AD466" s="152"/>
      <c r="AE466" s="152"/>
      <c r="AF466" s="152"/>
      <c r="AG466" s="152"/>
      <c r="AH466" s="152"/>
      <c r="AI466" s="152"/>
      <c r="AJ466" s="152"/>
      <c r="AK466" s="152"/>
      <c r="AL466" s="152"/>
      <c r="AM466" s="152"/>
      <c r="AN466" s="152"/>
      <c r="AR466" s="7">
        <f t="shared" si="68"/>
        <v>14</v>
      </c>
      <c r="AS466" s="7">
        <f t="shared" si="69"/>
        <v>14</v>
      </c>
      <c r="AT466" s="19">
        <f t="shared" si="70"/>
        <v>1</v>
      </c>
      <c r="AU466" s="19">
        <f t="shared" si="71"/>
        <v>1</v>
      </c>
      <c r="AV466" s="7" t="s">
        <v>2096</v>
      </c>
    </row>
    <row r="467" spans="1:48" ht="15.75" hidden="1" customHeight="1" x14ac:dyDescent="0.25">
      <c r="A467" s="7">
        <v>491</v>
      </c>
      <c r="B467" s="7" t="s">
        <v>827</v>
      </c>
      <c r="C467" s="7" t="s">
        <v>859</v>
      </c>
      <c r="D467" s="7" t="s">
        <v>16</v>
      </c>
      <c r="E467" s="117" t="s">
        <v>1941</v>
      </c>
      <c r="F467" s="73">
        <v>1</v>
      </c>
      <c r="G467" s="70" t="s">
        <v>18</v>
      </c>
      <c r="H467" s="70">
        <v>0</v>
      </c>
      <c r="I467" s="70">
        <v>0</v>
      </c>
      <c r="J467" s="117"/>
      <c r="K467" s="70">
        <v>0</v>
      </c>
      <c r="L467" s="70">
        <v>0</v>
      </c>
      <c r="M467" s="116"/>
      <c r="N467" s="70">
        <v>261</v>
      </c>
      <c r="O467" s="70">
        <v>261</v>
      </c>
      <c r="P467" s="117"/>
      <c r="Q467" s="70">
        <v>0</v>
      </c>
      <c r="R467" s="70">
        <v>0</v>
      </c>
      <c r="S467" s="117"/>
      <c r="T467" s="160">
        <v>0</v>
      </c>
      <c r="U467" s="70">
        <v>0</v>
      </c>
      <c r="V467" s="137" t="s">
        <v>1711</v>
      </c>
      <c r="W467" s="13">
        <v>0</v>
      </c>
      <c r="X467" s="13">
        <v>0</v>
      </c>
      <c r="Y467" s="145"/>
      <c r="Z467" s="152"/>
      <c r="AA467" s="152"/>
      <c r="AB467" s="152"/>
      <c r="AC467" s="152"/>
      <c r="AD467" s="152"/>
      <c r="AE467" s="152"/>
      <c r="AF467" s="152"/>
      <c r="AG467" s="152"/>
      <c r="AH467" s="152"/>
      <c r="AI467" s="152"/>
      <c r="AJ467" s="152"/>
      <c r="AK467" s="152"/>
      <c r="AL467" s="152"/>
      <c r="AM467" s="152"/>
      <c r="AN467" s="152"/>
      <c r="AR467" s="7">
        <f t="shared" si="68"/>
        <v>261</v>
      </c>
      <c r="AS467" s="7">
        <f t="shared" si="69"/>
        <v>261</v>
      </c>
      <c r="AT467" s="19">
        <f t="shared" si="70"/>
        <v>1</v>
      </c>
      <c r="AU467" s="19">
        <f t="shared" si="71"/>
        <v>1</v>
      </c>
      <c r="AV467" s="7" t="s">
        <v>2096</v>
      </c>
    </row>
    <row r="468" spans="1:48" ht="15.75" hidden="1" customHeight="1" x14ac:dyDescent="0.25">
      <c r="A468" s="7">
        <v>492</v>
      </c>
      <c r="B468" s="7" t="s">
        <v>827</v>
      </c>
      <c r="C468" s="7" t="s">
        <v>859</v>
      </c>
      <c r="D468" s="7" t="s">
        <v>16</v>
      </c>
      <c r="E468" s="117" t="s">
        <v>1942</v>
      </c>
      <c r="F468" s="73">
        <v>1</v>
      </c>
      <c r="G468" s="70" t="s">
        <v>18</v>
      </c>
      <c r="H468" s="70">
        <v>0</v>
      </c>
      <c r="I468" s="70">
        <v>0</v>
      </c>
      <c r="J468" s="117"/>
      <c r="K468" s="70">
        <v>0</v>
      </c>
      <c r="L468" s="70">
        <v>0</v>
      </c>
      <c r="M468" s="117"/>
      <c r="N468" s="70">
        <v>735</v>
      </c>
      <c r="O468" s="70">
        <v>735</v>
      </c>
      <c r="P468" s="117"/>
      <c r="Q468" s="70">
        <v>281</v>
      </c>
      <c r="R468" s="70">
        <v>281</v>
      </c>
      <c r="S468" s="117"/>
      <c r="T468" s="160">
        <f>1596+165</f>
        <v>1761</v>
      </c>
      <c r="U468" s="70">
        <v>1761</v>
      </c>
      <c r="V468" s="138" t="s">
        <v>1712</v>
      </c>
      <c r="W468" s="13">
        <v>11416</v>
      </c>
      <c r="X468" s="13">
        <v>11416</v>
      </c>
      <c r="Y468" s="145"/>
      <c r="Z468" s="152"/>
      <c r="AA468" s="152"/>
      <c r="AB468" s="152"/>
      <c r="AC468" s="152"/>
      <c r="AD468" s="152"/>
      <c r="AE468" s="152"/>
      <c r="AF468" s="152"/>
      <c r="AG468" s="152"/>
      <c r="AH468" s="152"/>
      <c r="AI468" s="152"/>
      <c r="AJ468" s="152"/>
      <c r="AK468" s="152"/>
      <c r="AL468" s="152"/>
      <c r="AM468" s="152"/>
      <c r="AN468" s="152"/>
      <c r="AR468" s="7">
        <f t="shared" si="68"/>
        <v>14193</v>
      </c>
      <c r="AS468" s="7">
        <f t="shared" si="69"/>
        <v>14193</v>
      </c>
      <c r="AT468" s="19">
        <f t="shared" si="70"/>
        <v>1</v>
      </c>
      <c r="AU468" s="19">
        <f t="shared" si="71"/>
        <v>1</v>
      </c>
      <c r="AV468" s="7" t="s">
        <v>2096</v>
      </c>
    </row>
    <row r="469" spans="1:48" ht="15.75" hidden="1" customHeight="1" x14ac:dyDescent="0.25">
      <c r="A469" s="7">
        <v>493</v>
      </c>
      <c r="B469" s="7" t="s">
        <v>827</v>
      </c>
      <c r="C469" s="7" t="s">
        <v>859</v>
      </c>
      <c r="D469" s="7" t="s">
        <v>16</v>
      </c>
      <c r="E469" s="117" t="s">
        <v>1943</v>
      </c>
      <c r="F469" s="73">
        <v>1</v>
      </c>
      <c r="G469" s="70" t="s">
        <v>18</v>
      </c>
      <c r="H469" s="70">
        <v>2</v>
      </c>
      <c r="I469" s="70">
        <v>2</v>
      </c>
      <c r="J469" s="117"/>
      <c r="K469" s="70">
        <v>3</v>
      </c>
      <c r="L469" s="70">
        <v>3</v>
      </c>
      <c r="M469" s="117"/>
      <c r="N469" s="70">
        <v>2</v>
      </c>
      <c r="O469" s="70">
        <v>2</v>
      </c>
      <c r="P469" s="117"/>
      <c r="Q469" s="70">
        <v>0</v>
      </c>
      <c r="R469" s="70">
        <v>0</v>
      </c>
      <c r="S469" s="117"/>
      <c r="T469" s="160">
        <v>0</v>
      </c>
      <c r="U469" s="70">
        <v>0</v>
      </c>
      <c r="V469" s="137" t="s">
        <v>1713</v>
      </c>
      <c r="W469" s="13">
        <v>3</v>
      </c>
      <c r="X469" s="13">
        <v>3</v>
      </c>
      <c r="Y469" s="145"/>
      <c r="Z469" s="152"/>
      <c r="AA469" s="152"/>
      <c r="AB469" s="152"/>
      <c r="AC469" s="152"/>
      <c r="AD469" s="152"/>
      <c r="AE469" s="152"/>
      <c r="AF469" s="152"/>
      <c r="AG469" s="152"/>
      <c r="AH469" s="152"/>
      <c r="AI469" s="152"/>
      <c r="AJ469" s="152"/>
      <c r="AK469" s="152"/>
      <c r="AL469" s="152"/>
      <c r="AM469" s="152"/>
      <c r="AN469" s="152"/>
      <c r="AR469" s="7">
        <f t="shared" ref="AR469:AR500" si="72">H469+K469+N469+Q469+T469+W469</f>
        <v>10</v>
      </c>
      <c r="AS469" s="7">
        <f t="shared" si="69"/>
        <v>10</v>
      </c>
      <c r="AT469" s="19">
        <f t="shared" si="70"/>
        <v>1</v>
      </c>
      <c r="AU469" s="19">
        <f t="shared" si="71"/>
        <v>1</v>
      </c>
      <c r="AV469" s="7" t="s">
        <v>2096</v>
      </c>
    </row>
    <row r="470" spans="1:48" ht="15.75" hidden="1" customHeight="1" x14ac:dyDescent="0.25">
      <c r="A470" s="7">
        <v>494</v>
      </c>
      <c r="B470" s="7" t="s">
        <v>827</v>
      </c>
      <c r="C470" s="7" t="s">
        <v>859</v>
      </c>
      <c r="D470" s="7" t="s">
        <v>16</v>
      </c>
      <c r="E470" s="117" t="s">
        <v>1944</v>
      </c>
      <c r="F470" s="73">
        <v>1</v>
      </c>
      <c r="G470" s="70" t="s">
        <v>18</v>
      </c>
      <c r="H470" s="70">
        <v>4</v>
      </c>
      <c r="I470" s="70">
        <v>4</v>
      </c>
      <c r="J470" s="117"/>
      <c r="K470" s="70">
        <v>2</v>
      </c>
      <c r="L470" s="70">
        <v>2</v>
      </c>
      <c r="M470" s="117"/>
      <c r="N470" s="70">
        <v>0</v>
      </c>
      <c r="O470" s="70">
        <v>0</v>
      </c>
      <c r="P470" s="117"/>
      <c r="Q470" s="70">
        <v>1</v>
      </c>
      <c r="R470" s="70">
        <v>1</v>
      </c>
      <c r="S470" s="155"/>
      <c r="T470" s="160">
        <v>0</v>
      </c>
      <c r="U470" s="70">
        <v>0</v>
      </c>
      <c r="V470" s="139" t="s">
        <v>1714</v>
      </c>
      <c r="W470" s="13">
        <v>7</v>
      </c>
      <c r="X470" s="13">
        <v>7</v>
      </c>
      <c r="Y470" s="145"/>
      <c r="Z470" s="152"/>
      <c r="AA470" s="152"/>
      <c r="AB470" s="152"/>
      <c r="AC470" s="152"/>
      <c r="AD470" s="152"/>
      <c r="AE470" s="152"/>
      <c r="AF470" s="152"/>
      <c r="AG470" s="152"/>
      <c r="AH470" s="152"/>
      <c r="AI470" s="152"/>
      <c r="AJ470" s="152"/>
      <c r="AK470" s="152"/>
      <c r="AL470" s="152"/>
      <c r="AM470" s="152"/>
      <c r="AN470" s="152"/>
      <c r="AR470" s="7">
        <f t="shared" si="72"/>
        <v>14</v>
      </c>
      <c r="AS470" s="7">
        <f t="shared" si="69"/>
        <v>14</v>
      </c>
      <c r="AT470" s="19">
        <f t="shared" si="70"/>
        <v>1</v>
      </c>
      <c r="AU470" s="19">
        <f t="shared" si="71"/>
        <v>1</v>
      </c>
      <c r="AV470" s="7" t="s">
        <v>2096</v>
      </c>
    </row>
    <row r="471" spans="1:48" ht="15.75" hidden="1" customHeight="1" x14ac:dyDescent="0.25">
      <c r="A471" s="7">
        <v>495</v>
      </c>
      <c r="B471" s="7" t="s">
        <v>827</v>
      </c>
      <c r="C471" s="7" t="s">
        <v>859</v>
      </c>
      <c r="D471" s="7" t="s">
        <v>16</v>
      </c>
      <c r="E471" s="117" t="s">
        <v>1945</v>
      </c>
      <c r="F471" s="73">
        <v>1</v>
      </c>
      <c r="G471" s="70" t="s">
        <v>18</v>
      </c>
      <c r="H471" s="70">
        <v>8</v>
      </c>
      <c r="I471" s="70">
        <v>8</v>
      </c>
      <c r="J471" s="117"/>
      <c r="K471" s="70">
        <v>8</v>
      </c>
      <c r="L471" s="70">
        <v>8</v>
      </c>
      <c r="M471" s="117"/>
      <c r="N471" s="70">
        <v>10</v>
      </c>
      <c r="O471" s="70">
        <v>10</v>
      </c>
      <c r="P471" s="117"/>
      <c r="Q471" s="70">
        <v>7</v>
      </c>
      <c r="R471" s="70">
        <v>7</v>
      </c>
      <c r="S471" s="117"/>
      <c r="T471" s="160">
        <v>6</v>
      </c>
      <c r="U471" s="70">
        <v>6</v>
      </c>
      <c r="V471" s="47"/>
      <c r="W471" s="13">
        <v>5</v>
      </c>
      <c r="X471" s="13">
        <v>5</v>
      </c>
      <c r="Y471" s="145"/>
      <c r="Z471" s="152"/>
      <c r="AA471" s="152"/>
      <c r="AB471" s="152"/>
      <c r="AC471" s="152"/>
      <c r="AD471" s="152"/>
      <c r="AE471" s="152"/>
      <c r="AF471" s="152"/>
      <c r="AG471" s="152"/>
      <c r="AH471" s="152"/>
      <c r="AI471" s="152"/>
      <c r="AJ471" s="152"/>
      <c r="AK471" s="152"/>
      <c r="AL471" s="152"/>
      <c r="AM471" s="152"/>
      <c r="AN471" s="152"/>
      <c r="AR471" s="7">
        <f t="shared" si="72"/>
        <v>44</v>
      </c>
      <c r="AS471" s="7">
        <f t="shared" si="69"/>
        <v>44</v>
      </c>
      <c r="AT471" s="19">
        <f t="shared" si="70"/>
        <v>1</v>
      </c>
      <c r="AU471" s="19">
        <f t="shared" si="71"/>
        <v>1</v>
      </c>
      <c r="AV471" s="7" t="s">
        <v>2096</v>
      </c>
    </row>
    <row r="472" spans="1:48" ht="15.75" hidden="1" customHeight="1" x14ac:dyDescent="0.25">
      <c r="A472" s="7">
        <v>496</v>
      </c>
      <c r="B472" s="7" t="s">
        <v>827</v>
      </c>
      <c r="C472" s="7" t="s">
        <v>859</v>
      </c>
      <c r="D472" s="7" t="s">
        <v>16</v>
      </c>
      <c r="E472" s="117" t="s">
        <v>1946</v>
      </c>
      <c r="F472" s="73">
        <v>1</v>
      </c>
      <c r="G472" s="70" t="s">
        <v>18</v>
      </c>
      <c r="H472" s="70">
        <v>0</v>
      </c>
      <c r="I472" s="70">
        <v>0</v>
      </c>
      <c r="J472" s="117"/>
      <c r="K472" s="70">
        <v>8</v>
      </c>
      <c r="L472" s="70">
        <v>8</v>
      </c>
      <c r="M472" s="117"/>
      <c r="N472" s="70">
        <v>42</v>
      </c>
      <c r="O472" s="70">
        <v>42</v>
      </c>
      <c r="P472" s="117"/>
      <c r="Q472" s="70">
        <v>13</v>
      </c>
      <c r="R472" s="70">
        <v>13</v>
      </c>
      <c r="S472" s="117"/>
      <c r="T472" s="160">
        <v>26</v>
      </c>
      <c r="U472" s="70">
        <v>26</v>
      </c>
      <c r="V472" s="139" t="s">
        <v>1715</v>
      </c>
      <c r="W472" s="13">
        <v>22</v>
      </c>
      <c r="X472" s="13">
        <v>22</v>
      </c>
      <c r="Y472" s="145"/>
      <c r="Z472" s="152"/>
      <c r="AA472" s="152"/>
      <c r="AB472" s="152"/>
      <c r="AC472" s="152"/>
      <c r="AD472" s="152"/>
      <c r="AE472" s="152"/>
      <c r="AF472" s="152"/>
      <c r="AG472" s="152"/>
      <c r="AH472" s="152"/>
      <c r="AI472" s="152"/>
      <c r="AJ472" s="152"/>
      <c r="AK472" s="152"/>
      <c r="AL472" s="152"/>
      <c r="AM472" s="152"/>
      <c r="AN472" s="152"/>
      <c r="AR472" s="7">
        <f t="shared" si="72"/>
        <v>111</v>
      </c>
      <c r="AS472" s="7">
        <f t="shared" si="69"/>
        <v>111</v>
      </c>
      <c r="AT472" s="19">
        <f t="shared" si="70"/>
        <v>1</v>
      </c>
      <c r="AU472" s="19">
        <f t="shared" si="71"/>
        <v>1</v>
      </c>
      <c r="AV472" s="7" t="s">
        <v>2096</v>
      </c>
    </row>
    <row r="473" spans="1:48" ht="15.75" hidden="1" customHeight="1" x14ac:dyDescent="0.25">
      <c r="A473" s="7">
        <v>497</v>
      </c>
      <c r="B473" s="7" t="s">
        <v>827</v>
      </c>
      <c r="C473" s="7" t="s">
        <v>859</v>
      </c>
      <c r="D473" s="7" t="s">
        <v>16</v>
      </c>
      <c r="E473" s="117" t="s">
        <v>1947</v>
      </c>
      <c r="F473" s="73">
        <v>1</v>
      </c>
      <c r="G473" s="70" t="s">
        <v>18</v>
      </c>
      <c r="H473" s="70">
        <v>0</v>
      </c>
      <c r="I473" s="70">
        <v>0</v>
      </c>
      <c r="J473" s="117"/>
      <c r="K473" s="70">
        <v>1</v>
      </c>
      <c r="L473" s="70">
        <v>1</v>
      </c>
      <c r="M473" s="117"/>
      <c r="N473" s="70">
        <v>2</v>
      </c>
      <c r="O473" s="70">
        <v>2</v>
      </c>
      <c r="P473" s="117"/>
      <c r="Q473" s="70">
        <v>2</v>
      </c>
      <c r="R473" s="70">
        <v>2</v>
      </c>
      <c r="S473" s="117"/>
      <c r="T473" s="160">
        <v>1</v>
      </c>
      <c r="U473" s="70">
        <v>1</v>
      </c>
      <c r="V473" s="139" t="s">
        <v>1716</v>
      </c>
      <c r="W473" s="13">
        <v>0</v>
      </c>
      <c r="X473" s="13">
        <v>0</v>
      </c>
      <c r="Y473" s="145"/>
      <c r="Z473" s="152"/>
      <c r="AA473" s="152"/>
      <c r="AB473" s="152"/>
      <c r="AC473" s="152"/>
      <c r="AD473" s="152"/>
      <c r="AE473" s="152"/>
      <c r="AF473" s="152"/>
      <c r="AG473" s="152"/>
      <c r="AH473" s="152"/>
      <c r="AI473" s="152"/>
      <c r="AJ473" s="152"/>
      <c r="AK473" s="152"/>
      <c r="AL473" s="152"/>
      <c r="AM473" s="152"/>
      <c r="AN473" s="152"/>
      <c r="AR473" s="7">
        <f t="shared" si="72"/>
        <v>6</v>
      </c>
      <c r="AS473" s="7">
        <f t="shared" si="69"/>
        <v>6</v>
      </c>
      <c r="AT473" s="19">
        <f t="shared" si="70"/>
        <v>1</v>
      </c>
      <c r="AU473" s="19">
        <f t="shared" si="71"/>
        <v>1</v>
      </c>
      <c r="AV473" s="7" t="s">
        <v>2096</v>
      </c>
    </row>
    <row r="474" spans="1:48" ht="15.75" hidden="1" customHeight="1" x14ac:dyDescent="0.25">
      <c r="A474" s="7">
        <v>498</v>
      </c>
      <c r="B474" s="7" t="s">
        <v>827</v>
      </c>
      <c r="C474" s="7" t="s">
        <v>859</v>
      </c>
      <c r="D474" s="7" t="s">
        <v>16</v>
      </c>
      <c r="E474" s="117" t="s">
        <v>1948</v>
      </c>
      <c r="F474" s="73">
        <v>1</v>
      </c>
      <c r="G474" s="70" t="s">
        <v>18</v>
      </c>
      <c r="H474" s="70">
        <v>56</v>
      </c>
      <c r="I474" s="70">
        <v>56</v>
      </c>
      <c r="J474" s="117"/>
      <c r="K474" s="70">
        <v>53</v>
      </c>
      <c r="L474" s="70">
        <v>53</v>
      </c>
      <c r="M474" s="117"/>
      <c r="N474" s="70">
        <v>53</v>
      </c>
      <c r="O474" s="70">
        <v>53</v>
      </c>
      <c r="P474" s="117"/>
      <c r="Q474" s="70">
        <v>24</v>
      </c>
      <c r="R474" s="70">
        <v>24</v>
      </c>
      <c r="S474" s="117"/>
      <c r="T474" s="160">
        <v>65</v>
      </c>
      <c r="U474" s="70">
        <v>65</v>
      </c>
      <c r="V474" s="139" t="s">
        <v>1717</v>
      </c>
      <c r="W474" s="13">
        <v>73</v>
      </c>
      <c r="X474" s="13">
        <v>73</v>
      </c>
      <c r="Y474" s="145"/>
      <c r="Z474" s="152"/>
      <c r="AA474" s="152"/>
      <c r="AB474" s="152"/>
      <c r="AC474" s="152"/>
      <c r="AD474" s="152"/>
      <c r="AE474" s="152"/>
      <c r="AF474" s="152"/>
      <c r="AG474" s="152"/>
      <c r="AH474" s="152"/>
      <c r="AI474" s="152"/>
      <c r="AJ474" s="152"/>
      <c r="AK474" s="152"/>
      <c r="AL474" s="152"/>
      <c r="AM474" s="152"/>
      <c r="AN474" s="152"/>
      <c r="AR474" s="7">
        <f t="shared" si="72"/>
        <v>324</v>
      </c>
      <c r="AS474" s="7">
        <f t="shared" si="69"/>
        <v>324</v>
      </c>
      <c r="AT474" s="19">
        <f t="shared" si="70"/>
        <v>1</v>
      </c>
      <c r="AU474" s="19">
        <f t="shared" si="71"/>
        <v>1</v>
      </c>
      <c r="AV474" s="7" t="s">
        <v>2096</v>
      </c>
    </row>
    <row r="475" spans="1:48" ht="15.75" hidden="1" customHeight="1" x14ac:dyDescent="0.25">
      <c r="A475" s="7">
        <v>499</v>
      </c>
      <c r="B475" s="7" t="s">
        <v>827</v>
      </c>
      <c r="C475" s="7" t="s">
        <v>859</v>
      </c>
      <c r="D475" s="7" t="s">
        <v>16</v>
      </c>
      <c r="E475" s="117" t="s">
        <v>1949</v>
      </c>
      <c r="F475" s="73">
        <v>1</v>
      </c>
      <c r="G475" s="70" t="s">
        <v>18</v>
      </c>
      <c r="H475" s="70">
        <v>26</v>
      </c>
      <c r="I475" s="70">
        <v>26</v>
      </c>
      <c r="J475" s="117"/>
      <c r="K475" s="70">
        <v>192</v>
      </c>
      <c r="L475" s="70">
        <v>192</v>
      </c>
      <c r="M475" s="117"/>
      <c r="N475" s="70">
        <v>132</v>
      </c>
      <c r="O475" s="70">
        <v>132</v>
      </c>
      <c r="P475" s="117"/>
      <c r="Q475" s="70">
        <v>120</v>
      </c>
      <c r="R475" s="70">
        <v>120</v>
      </c>
      <c r="S475" s="117"/>
      <c r="T475" s="70">
        <v>276</v>
      </c>
      <c r="U475" s="70">
        <v>276</v>
      </c>
      <c r="V475" s="139" t="s">
        <v>1718</v>
      </c>
      <c r="W475" s="7">
        <v>267</v>
      </c>
      <c r="X475" s="7">
        <v>267</v>
      </c>
      <c r="AR475" s="7">
        <f t="shared" si="72"/>
        <v>1013</v>
      </c>
      <c r="AS475" s="7">
        <f t="shared" si="69"/>
        <v>1013</v>
      </c>
      <c r="AT475" s="19">
        <f t="shared" si="70"/>
        <v>1</v>
      </c>
      <c r="AU475" s="19">
        <f t="shared" si="71"/>
        <v>1</v>
      </c>
      <c r="AV475" s="7" t="s">
        <v>2096</v>
      </c>
    </row>
    <row r="476" spans="1:48" ht="15.75" hidden="1" customHeight="1" x14ac:dyDescent="0.25">
      <c r="A476" s="7">
        <v>500</v>
      </c>
      <c r="B476" s="7" t="s">
        <v>827</v>
      </c>
      <c r="C476" s="7" t="s">
        <v>859</v>
      </c>
      <c r="D476" s="7" t="s">
        <v>16</v>
      </c>
      <c r="E476" s="117" t="s">
        <v>1950</v>
      </c>
      <c r="F476" s="73">
        <v>1</v>
      </c>
      <c r="G476" s="70" t="s">
        <v>18</v>
      </c>
      <c r="H476" s="70">
        <v>2</v>
      </c>
      <c r="I476" s="70">
        <v>2</v>
      </c>
      <c r="J476" s="117"/>
      <c r="K476" s="70">
        <v>1</v>
      </c>
      <c r="L476" s="70">
        <v>1</v>
      </c>
      <c r="M476" s="117"/>
      <c r="N476" s="70">
        <v>1</v>
      </c>
      <c r="O476" s="70">
        <v>1</v>
      </c>
      <c r="P476" s="117"/>
      <c r="Q476" s="70">
        <v>1</v>
      </c>
      <c r="R476" s="70">
        <v>1</v>
      </c>
      <c r="S476" s="117"/>
      <c r="T476" s="160">
        <v>2</v>
      </c>
      <c r="U476" s="70">
        <v>2</v>
      </c>
      <c r="V476" s="139" t="s">
        <v>1719</v>
      </c>
      <c r="W476" s="13">
        <v>1</v>
      </c>
      <c r="X476" s="13">
        <v>1</v>
      </c>
      <c r="Y476" s="145"/>
      <c r="Z476" s="152"/>
      <c r="AA476" s="152"/>
      <c r="AB476" s="152"/>
      <c r="AC476" s="152"/>
      <c r="AD476" s="152"/>
      <c r="AE476" s="152"/>
      <c r="AF476" s="152"/>
      <c r="AG476" s="152"/>
      <c r="AH476" s="152"/>
      <c r="AI476" s="152"/>
      <c r="AJ476" s="152"/>
      <c r="AK476" s="152"/>
      <c r="AL476" s="152"/>
      <c r="AM476" s="152"/>
      <c r="AN476" s="152"/>
      <c r="AR476" s="7">
        <f t="shared" si="72"/>
        <v>8</v>
      </c>
      <c r="AS476" s="7">
        <f t="shared" si="69"/>
        <v>8</v>
      </c>
      <c r="AT476" s="19">
        <f t="shared" si="70"/>
        <v>1</v>
      </c>
      <c r="AU476" s="19">
        <f t="shared" si="71"/>
        <v>1</v>
      </c>
      <c r="AV476" s="7" t="s">
        <v>2096</v>
      </c>
    </row>
    <row r="477" spans="1:48" ht="15.75" hidden="1" customHeight="1" x14ac:dyDescent="0.25">
      <c r="A477" s="7">
        <v>501</v>
      </c>
      <c r="B477" s="7" t="s">
        <v>827</v>
      </c>
      <c r="C477" s="7" t="s">
        <v>859</v>
      </c>
      <c r="D477" s="7" t="s">
        <v>16</v>
      </c>
      <c r="E477" s="117" t="s">
        <v>1951</v>
      </c>
      <c r="F477" s="73">
        <v>1</v>
      </c>
      <c r="G477" s="70" t="s">
        <v>18</v>
      </c>
      <c r="H477" s="70">
        <v>5</v>
      </c>
      <c r="I477" s="70">
        <v>5</v>
      </c>
      <c r="J477" s="117"/>
      <c r="K477" s="70">
        <v>20</v>
      </c>
      <c r="L477" s="70">
        <v>20</v>
      </c>
      <c r="M477" s="117"/>
      <c r="N477" s="70">
        <v>26</v>
      </c>
      <c r="O477" s="70">
        <v>26</v>
      </c>
      <c r="P477" s="117"/>
      <c r="Q477" s="70">
        <v>17</v>
      </c>
      <c r="R477" s="70">
        <v>17</v>
      </c>
      <c r="S477" s="117"/>
      <c r="T477" s="160">
        <v>37</v>
      </c>
      <c r="U477" s="70">
        <v>37</v>
      </c>
      <c r="V477" s="139" t="s">
        <v>1720</v>
      </c>
      <c r="W477" s="13">
        <v>45</v>
      </c>
      <c r="X477" s="13">
        <v>45</v>
      </c>
      <c r="Y477" s="145"/>
      <c r="Z477" s="152"/>
      <c r="AA477" s="152"/>
      <c r="AB477" s="152"/>
      <c r="AC477" s="152"/>
      <c r="AD477" s="152"/>
      <c r="AE477" s="152"/>
      <c r="AF477" s="152"/>
      <c r="AG477" s="152"/>
      <c r="AH477" s="152"/>
      <c r="AI477" s="152"/>
      <c r="AJ477" s="152"/>
      <c r="AK477" s="152"/>
      <c r="AL477" s="152"/>
      <c r="AM477" s="152"/>
      <c r="AN477" s="152"/>
      <c r="AR477" s="7">
        <f t="shared" si="72"/>
        <v>150</v>
      </c>
      <c r="AS477" s="7">
        <f t="shared" si="69"/>
        <v>150</v>
      </c>
      <c r="AT477" s="19">
        <f t="shared" si="70"/>
        <v>1</v>
      </c>
      <c r="AU477" s="19">
        <f t="shared" si="71"/>
        <v>1</v>
      </c>
      <c r="AV477" s="7" t="s">
        <v>2096</v>
      </c>
    </row>
    <row r="478" spans="1:48" ht="15.75" hidden="1" customHeight="1" x14ac:dyDescent="0.25">
      <c r="A478" s="7">
        <v>502</v>
      </c>
      <c r="B478" s="7" t="s">
        <v>827</v>
      </c>
      <c r="C478" s="7" t="s">
        <v>859</v>
      </c>
      <c r="D478" s="7" t="s">
        <v>16</v>
      </c>
      <c r="E478" s="117" t="s">
        <v>1952</v>
      </c>
      <c r="F478" s="73">
        <v>1</v>
      </c>
      <c r="G478" s="70" t="s">
        <v>18</v>
      </c>
      <c r="H478" s="70">
        <v>33</v>
      </c>
      <c r="I478" s="70">
        <v>33</v>
      </c>
      <c r="J478" s="117"/>
      <c r="K478" s="70">
        <v>26</v>
      </c>
      <c r="L478" s="70">
        <v>26</v>
      </c>
      <c r="M478" s="117"/>
      <c r="N478" s="70">
        <v>31</v>
      </c>
      <c r="O478" s="70">
        <v>31</v>
      </c>
      <c r="P478" s="117"/>
      <c r="Q478" s="70">
        <v>13</v>
      </c>
      <c r="R478" s="70">
        <v>13</v>
      </c>
      <c r="S478" s="117"/>
      <c r="T478" s="160">
        <v>27</v>
      </c>
      <c r="U478" s="70">
        <v>27</v>
      </c>
      <c r="V478" s="139" t="s">
        <v>1721</v>
      </c>
      <c r="W478" s="6">
        <v>31</v>
      </c>
      <c r="X478" s="6">
        <v>31</v>
      </c>
      <c r="AR478" s="7">
        <f t="shared" si="72"/>
        <v>161</v>
      </c>
      <c r="AS478" s="7">
        <f t="shared" si="69"/>
        <v>161</v>
      </c>
      <c r="AT478" s="19">
        <f t="shared" si="70"/>
        <v>1</v>
      </c>
      <c r="AU478" s="19">
        <f t="shared" si="71"/>
        <v>1</v>
      </c>
      <c r="AV478" s="7" t="s">
        <v>2096</v>
      </c>
    </row>
    <row r="479" spans="1:48" ht="15.75" hidden="1" customHeight="1" x14ac:dyDescent="0.25">
      <c r="A479" s="7">
        <v>503</v>
      </c>
      <c r="B479" s="7" t="s">
        <v>827</v>
      </c>
      <c r="C479" s="7" t="s">
        <v>859</v>
      </c>
      <c r="D479" s="7" t="s">
        <v>16</v>
      </c>
      <c r="E479" s="117" t="s">
        <v>1953</v>
      </c>
      <c r="F479" s="73">
        <v>1</v>
      </c>
      <c r="G479" s="70" t="s">
        <v>18</v>
      </c>
      <c r="H479" s="70">
        <v>17</v>
      </c>
      <c r="I479" s="70">
        <v>17</v>
      </c>
      <c r="J479" s="117"/>
      <c r="K479" s="70">
        <v>23</v>
      </c>
      <c r="L479" s="70">
        <v>23</v>
      </c>
      <c r="M479" s="117"/>
      <c r="N479" s="70">
        <v>47</v>
      </c>
      <c r="O479" s="70">
        <v>47</v>
      </c>
      <c r="P479" s="117"/>
      <c r="Q479" s="70">
        <v>12</v>
      </c>
      <c r="R479" s="70">
        <v>12</v>
      </c>
      <c r="S479" s="117">
        <v>8119796341</v>
      </c>
      <c r="T479" s="160">
        <v>29</v>
      </c>
      <c r="U479" s="70">
        <v>29</v>
      </c>
      <c r="V479" s="139" t="s">
        <v>1722</v>
      </c>
      <c r="W479" s="6">
        <v>57</v>
      </c>
      <c r="X479" s="6">
        <v>57</v>
      </c>
      <c r="AR479" s="7">
        <f t="shared" si="72"/>
        <v>185</v>
      </c>
      <c r="AS479" s="7">
        <f t="shared" si="69"/>
        <v>185</v>
      </c>
      <c r="AT479" s="19">
        <f t="shared" si="70"/>
        <v>1</v>
      </c>
      <c r="AU479" s="19">
        <f t="shared" si="71"/>
        <v>1</v>
      </c>
      <c r="AV479" s="7" t="s">
        <v>2096</v>
      </c>
    </row>
    <row r="480" spans="1:48" ht="15.75" hidden="1" customHeight="1" x14ac:dyDescent="0.25">
      <c r="A480" s="7">
        <v>504</v>
      </c>
      <c r="B480" s="7" t="s">
        <v>827</v>
      </c>
      <c r="C480" s="7" t="s">
        <v>861</v>
      </c>
      <c r="D480" s="7" t="s">
        <v>16</v>
      </c>
      <c r="E480" s="117" t="s">
        <v>862</v>
      </c>
      <c r="F480" s="70">
        <v>10</v>
      </c>
      <c r="G480" s="70" t="s">
        <v>293</v>
      </c>
      <c r="H480" s="70">
        <v>0</v>
      </c>
      <c r="I480" s="70">
        <v>0</v>
      </c>
      <c r="J480" s="117" t="s">
        <v>26</v>
      </c>
      <c r="K480" s="70">
        <v>0</v>
      </c>
      <c r="L480" s="70">
        <v>3</v>
      </c>
      <c r="M480" s="117"/>
      <c r="N480" s="75">
        <v>1</v>
      </c>
      <c r="O480" s="70">
        <v>3</v>
      </c>
      <c r="P480" s="117"/>
      <c r="Q480" s="70">
        <v>1</v>
      </c>
      <c r="R480" s="70">
        <v>0</v>
      </c>
      <c r="S480" s="117"/>
      <c r="T480" s="71">
        <v>1</v>
      </c>
      <c r="U480" s="70">
        <v>0</v>
      </c>
      <c r="V480" s="135"/>
      <c r="W480" s="50">
        <v>2</v>
      </c>
      <c r="X480" s="50">
        <v>1</v>
      </c>
      <c r="AR480" s="7">
        <f t="shared" si="72"/>
        <v>5</v>
      </c>
      <c r="AS480" s="7">
        <f t="shared" si="69"/>
        <v>7</v>
      </c>
      <c r="AT480" s="19">
        <f t="shared" ref="AT480:AT491" si="73">+AR480/AS480</f>
        <v>0.7142857142857143</v>
      </c>
      <c r="AU480" s="19">
        <f t="shared" ref="AU480:AU485" si="74">+AR480/F480</f>
        <v>0.5</v>
      </c>
      <c r="AV480" s="7" t="s">
        <v>2097</v>
      </c>
    </row>
    <row r="481" spans="1:48" ht="15.75" hidden="1" customHeight="1" x14ac:dyDescent="0.25">
      <c r="A481" s="7">
        <v>505</v>
      </c>
      <c r="B481" s="7" t="s">
        <v>827</v>
      </c>
      <c r="C481" s="7" t="s">
        <v>861</v>
      </c>
      <c r="D481" s="7" t="s">
        <v>16</v>
      </c>
      <c r="E481" s="117" t="s">
        <v>863</v>
      </c>
      <c r="F481" s="70">
        <v>60</v>
      </c>
      <c r="G481" s="70" t="s">
        <v>298</v>
      </c>
      <c r="H481" s="70">
        <v>0</v>
      </c>
      <c r="I481" s="70">
        <v>10</v>
      </c>
      <c r="J481" s="117"/>
      <c r="K481" s="70">
        <v>0</v>
      </c>
      <c r="L481" s="70">
        <v>10</v>
      </c>
      <c r="M481" s="117"/>
      <c r="N481" s="75">
        <v>4</v>
      </c>
      <c r="O481" s="75">
        <v>10</v>
      </c>
      <c r="P481" s="117"/>
      <c r="Q481" s="70">
        <v>10</v>
      </c>
      <c r="R481" s="70">
        <v>0</v>
      </c>
      <c r="S481" s="117"/>
      <c r="T481" s="71">
        <v>1</v>
      </c>
      <c r="U481" s="70">
        <v>0</v>
      </c>
      <c r="V481" s="134"/>
      <c r="W481" s="50">
        <v>1</v>
      </c>
      <c r="X481" s="50">
        <v>0</v>
      </c>
      <c r="AR481" s="7">
        <f t="shared" si="72"/>
        <v>16</v>
      </c>
      <c r="AS481" s="7">
        <f t="shared" ref="AS481:AS512" si="75">I481+L481+O481+R481+U481+X481</f>
        <v>30</v>
      </c>
      <c r="AT481" s="19">
        <f t="shared" si="73"/>
        <v>0.53333333333333333</v>
      </c>
      <c r="AU481" s="19">
        <f t="shared" si="74"/>
        <v>0.26666666666666666</v>
      </c>
      <c r="AV481" s="7" t="s">
        <v>2097</v>
      </c>
    </row>
    <row r="482" spans="1:48" ht="15.75" hidden="1" customHeight="1" x14ac:dyDescent="0.25">
      <c r="A482" s="7">
        <v>506</v>
      </c>
      <c r="B482" s="7" t="s">
        <v>827</v>
      </c>
      <c r="C482" s="7" t="s">
        <v>861</v>
      </c>
      <c r="D482" s="7" t="s">
        <v>16</v>
      </c>
      <c r="E482" s="117" t="s">
        <v>864</v>
      </c>
      <c r="F482" s="70">
        <v>12</v>
      </c>
      <c r="G482" s="70" t="s">
        <v>70</v>
      </c>
      <c r="H482" s="70">
        <v>0</v>
      </c>
      <c r="I482" s="70">
        <v>0</v>
      </c>
      <c r="J482" s="117" t="s">
        <v>26</v>
      </c>
      <c r="K482" s="70">
        <v>0</v>
      </c>
      <c r="L482" s="70">
        <v>0</v>
      </c>
      <c r="M482" s="117" t="s">
        <v>26</v>
      </c>
      <c r="N482" s="75">
        <v>0</v>
      </c>
      <c r="O482" s="75">
        <v>2</v>
      </c>
      <c r="P482" s="117"/>
      <c r="Q482" s="70">
        <v>0</v>
      </c>
      <c r="R482" s="70">
        <v>0</v>
      </c>
      <c r="S482" s="117"/>
      <c r="T482" s="71">
        <v>2</v>
      </c>
      <c r="U482" s="72">
        <v>0</v>
      </c>
      <c r="V482" s="57" t="s">
        <v>26</v>
      </c>
      <c r="W482" s="3">
        <v>5</v>
      </c>
      <c r="X482" s="3">
        <v>5</v>
      </c>
      <c r="AR482" s="7">
        <f t="shared" si="72"/>
        <v>7</v>
      </c>
      <c r="AS482" s="7">
        <f t="shared" si="75"/>
        <v>7</v>
      </c>
      <c r="AT482" s="19">
        <f t="shared" si="73"/>
        <v>1</v>
      </c>
      <c r="AU482" s="19">
        <f t="shared" si="74"/>
        <v>0.58333333333333337</v>
      </c>
      <c r="AV482" s="7" t="s">
        <v>2096</v>
      </c>
    </row>
    <row r="483" spans="1:48" ht="15.75" hidden="1" customHeight="1" x14ac:dyDescent="0.25">
      <c r="A483" s="7">
        <v>507</v>
      </c>
      <c r="B483" s="7" t="s">
        <v>827</v>
      </c>
      <c r="C483" s="7" t="s">
        <v>861</v>
      </c>
      <c r="D483" s="7" t="s">
        <v>16</v>
      </c>
      <c r="E483" s="117" t="s">
        <v>865</v>
      </c>
      <c r="F483" s="70">
        <v>6</v>
      </c>
      <c r="G483" s="70" t="s">
        <v>866</v>
      </c>
      <c r="H483" s="70">
        <v>0</v>
      </c>
      <c r="I483" s="70">
        <v>0</v>
      </c>
      <c r="J483" s="117" t="s">
        <v>26</v>
      </c>
      <c r="K483" s="70">
        <v>0</v>
      </c>
      <c r="L483" s="70">
        <v>1</v>
      </c>
      <c r="M483" s="117"/>
      <c r="N483" s="75">
        <v>0</v>
      </c>
      <c r="O483" s="75">
        <v>0</v>
      </c>
      <c r="P483" s="117" t="s">
        <v>26</v>
      </c>
      <c r="Q483" s="70">
        <v>2</v>
      </c>
      <c r="R483" s="70">
        <v>1</v>
      </c>
      <c r="S483" s="117"/>
      <c r="T483" s="72">
        <v>0</v>
      </c>
      <c r="U483" s="72">
        <v>0</v>
      </c>
      <c r="V483" s="57" t="s">
        <v>26</v>
      </c>
      <c r="W483" s="171">
        <v>0</v>
      </c>
      <c r="X483" s="171">
        <v>1</v>
      </c>
      <c r="AR483" s="7">
        <f t="shared" si="72"/>
        <v>2</v>
      </c>
      <c r="AS483" s="7">
        <f t="shared" si="75"/>
        <v>3</v>
      </c>
      <c r="AT483" s="19">
        <f t="shared" si="73"/>
        <v>0.66666666666666663</v>
      </c>
      <c r="AU483" s="19">
        <f t="shared" si="74"/>
        <v>0.33333333333333331</v>
      </c>
      <c r="AV483" s="7" t="s">
        <v>2097</v>
      </c>
    </row>
    <row r="484" spans="1:48" ht="15.75" hidden="1" customHeight="1" x14ac:dyDescent="0.25">
      <c r="A484" s="7">
        <v>508</v>
      </c>
      <c r="B484" s="7" t="s">
        <v>827</v>
      </c>
      <c r="C484" s="7" t="s">
        <v>861</v>
      </c>
      <c r="D484" s="7" t="s">
        <v>16</v>
      </c>
      <c r="E484" s="117" t="s">
        <v>867</v>
      </c>
      <c r="F484" s="70">
        <v>7</v>
      </c>
      <c r="G484" s="70" t="s">
        <v>868</v>
      </c>
      <c r="H484" s="70">
        <v>0</v>
      </c>
      <c r="I484" s="70">
        <v>0</v>
      </c>
      <c r="J484" s="117" t="s">
        <v>26</v>
      </c>
      <c r="K484" s="70">
        <v>0</v>
      </c>
      <c r="L484" s="70">
        <v>1</v>
      </c>
      <c r="M484" s="117"/>
      <c r="N484" s="75">
        <v>1</v>
      </c>
      <c r="O484" s="75">
        <v>1</v>
      </c>
      <c r="P484" s="117"/>
      <c r="Q484" s="70">
        <v>1</v>
      </c>
      <c r="R484" s="70">
        <v>1</v>
      </c>
      <c r="S484" s="117"/>
      <c r="T484" s="72">
        <v>3</v>
      </c>
      <c r="U484" s="72">
        <v>3</v>
      </c>
      <c r="V484" s="57" t="s">
        <v>26</v>
      </c>
      <c r="W484" s="171">
        <v>1</v>
      </c>
      <c r="X484" s="171">
        <v>1</v>
      </c>
      <c r="AR484" s="7">
        <f t="shared" si="72"/>
        <v>6</v>
      </c>
      <c r="AS484" s="7">
        <f t="shared" si="75"/>
        <v>7</v>
      </c>
      <c r="AT484" s="19">
        <f t="shared" si="73"/>
        <v>0.8571428571428571</v>
      </c>
      <c r="AU484" s="19">
        <f t="shared" si="74"/>
        <v>0.8571428571428571</v>
      </c>
      <c r="AV484" s="7" t="s">
        <v>2096</v>
      </c>
    </row>
    <row r="485" spans="1:48" ht="15.75" hidden="1" customHeight="1" x14ac:dyDescent="0.25">
      <c r="A485" s="7">
        <v>509</v>
      </c>
      <c r="B485" s="7" t="s">
        <v>827</v>
      </c>
      <c r="C485" s="7" t="s">
        <v>869</v>
      </c>
      <c r="D485" s="7" t="s">
        <v>16</v>
      </c>
      <c r="E485" s="117" t="s">
        <v>870</v>
      </c>
      <c r="F485" s="70">
        <v>1000</v>
      </c>
      <c r="G485" s="70" t="s">
        <v>117</v>
      </c>
      <c r="H485" s="70">
        <v>0</v>
      </c>
      <c r="I485" s="70">
        <v>100</v>
      </c>
      <c r="J485" s="117"/>
      <c r="K485" s="70">
        <v>0</v>
      </c>
      <c r="L485" s="70">
        <v>100</v>
      </c>
      <c r="M485" s="117"/>
      <c r="N485" s="75">
        <v>25</v>
      </c>
      <c r="O485" s="75">
        <v>100</v>
      </c>
      <c r="P485" s="117"/>
      <c r="Q485" s="70">
        <v>17</v>
      </c>
      <c r="R485" s="70">
        <v>0</v>
      </c>
      <c r="S485" s="117" t="s">
        <v>26</v>
      </c>
      <c r="T485" s="70">
        <v>155</v>
      </c>
      <c r="U485" s="70">
        <v>100</v>
      </c>
      <c r="V485" s="139" t="s">
        <v>1723</v>
      </c>
      <c r="W485" s="25">
        <v>133</v>
      </c>
      <c r="X485" s="25">
        <v>100</v>
      </c>
      <c r="AR485" s="7">
        <f t="shared" si="72"/>
        <v>330</v>
      </c>
      <c r="AS485" s="7">
        <f t="shared" si="75"/>
        <v>500</v>
      </c>
      <c r="AT485" s="19">
        <f t="shared" si="73"/>
        <v>0.66</v>
      </c>
      <c r="AU485" s="19">
        <f t="shared" si="74"/>
        <v>0.33</v>
      </c>
      <c r="AV485" s="7" t="s">
        <v>2097</v>
      </c>
    </row>
    <row r="486" spans="1:48" ht="15.75" hidden="1" customHeight="1" x14ac:dyDescent="0.25">
      <c r="A486" s="7">
        <v>510</v>
      </c>
      <c r="B486" s="7" t="s">
        <v>827</v>
      </c>
      <c r="C486" s="7" t="s">
        <v>869</v>
      </c>
      <c r="D486" s="7" t="s">
        <v>16</v>
      </c>
      <c r="E486" s="118" t="s">
        <v>1921</v>
      </c>
      <c r="F486" s="80">
        <v>1</v>
      </c>
      <c r="G486" s="81" t="s">
        <v>18</v>
      </c>
      <c r="H486" s="70">
        <v>0</v>
      </c>
      <c r="I486" s="70">
        <v>0</v>
      </c>
      <c r="J486" s="117"/>
      <c r="K486" s="70">
        <v>0</v>
      </c>
      <c r="L486" s="70">
        <v>0</v>
      </c>
      <c r="M486" s="117"/>
      <c r="N486" s="75">
        <v>38</v>
      </c>
      <c r="O486" s="75">
        <v>38</v>
      </c>
      <c r="P486" s="117"/>
      <c r="Q486" s="70">
        <v>15</v>
      </c>
      <c r="R486" s="70">
        <v>15</v>
      </c>
      <c r="S486" s="117" t="s">
        <v>26</v>
      </c>
      <c r="T486" s="70">
        <v>263</v>
      </c>
      <c r="U486" s="70">
        <v>263</v>
      </c>
      <c r="V486" s="140" t="s">
        <v>1724</v>
      </c>
      <c r="W486" s="13">
        <v>361</v>
      </c>
      <c r="X486" s="13">
        <v>361</v>
      </c>
      <c r="AR486" s="7">
        <f t="shared" si="72"/>
        <v>677</v>
      </c>
      <c r="AS486" s="7">
        <f t="shared" si="75"/>
        <v>677</v>
      </c>
      <c r="AT486" s="19">
        <f t="shared" si="73"/>
        <v>1</v>
      </c>
      <c r="AU486" s="19">
        <f>+AT486/F486</f>
        <v>1</v>
      </c>
      <c r="AV486" s="7" t="s">
        <v>2096</v>
      </c>
    </row>
    <row r="487" spans="1:48" ht="15.75" hidden="1" customHeight="1" x14ac:dyDescent="0.25">
      <c r="A487" s="7">
        <v>511</v>
      </c>
      <c r="B487" s="7" t="s">
        <v>827</v>
      </c>
      <c r="C487" s="7" t="s">
        <v>869</v>
      </c>
      <c r="D487" s="7" t="s">
        <v>16</v>
      </c>
      <c r="E487" s="118" t="s">
        <v>1922</v>
      </c>
      <c r="F487" s="80">
        <v>1</v>
      </c>
      <c r="G487" s="81" t="s">
        <v>18</v>
      </c>
      <c r="H487" s="70">
        <v>0</v>
      </c>
      <c r="I487" s="70">
        <v>0</v>
      </c>
      <c r="J487" s="117"/>
      <c r="K487" s="70">
        <v>0</v>
      </c>
      <c r="L487" s="70">
        <v>0</v>
      </c>
      <c r="M487" s="117"/>
      <c r="N487" s="75">
        <v>60</v>
      </c>
      <c r="O487" s="75">
        <v>60</v>
      </c>
      <c r="P487" s="117"/>
      <c r="Q487" s="70">
        <v>44</v>
      </c>
      <c r="R487" s="70">
        <v>44</v>
      </c>
      <c r="S487" s="117" t="s">
        <v>26</v>
      </c>
      <c r="T487" s="70">
        <v>10</v>
      </c>
      <c r="U487" s="70">
        <v>10</v>
      </c>
      <c r="V487" s="135"/>
      <c r="W487" s="13">
        <v>0</v>
      </c>
      <c r="X487" s="13">
        <v>0</v>
      </c>
      <c r="AR487" s="7">
        <f t="shared" si="72"/>
        <v>114</v>
      </c>
      <c r="AS487" s="7">
        <f t="shared" si="75"/>
        <v>114</v>
      </c>
      <c r="AT487" s="19">
        <f t="shared" si="73"/>
        <v>1</v>
      </c>
      <c r="AU487" s="19">
        <f>+AT487/F487</f>
        <v>1</v>
      </c>
      <c r="AV487" s="7" t="s">
        <v>2096</v>
      </c>
    </row>
    <row r="488" spans="1:48" ht="15.75" hidden="1" customHeight="1" x14ac:dyDescent="0.25">
      <c r="A488" s="7">
        <v>512</v>
      </c>
      <c r="B488" s="7" t="s">
        <v>827</v>
      </c>
      <c r="C488" s="7" t="s">
        <v>869</v>
      </c>
      <c r="D488" s="7" t="s">
        <v>16</v>
      </c>
      <c r="E488" s="118" t="s">
        <v>1923</v>
      </c>
      <c r="F488" s="80">
        <v>1</v>
      </c>
      <c r="G488" s="81" t="s">
        <v>18</v>
      </c>
      <c r="H488" s="70">
        <v>0</v>
      </c>
      <c r="I488" s="70">
        <v>0</v>
      </c>
      <c r="J488" s="117"/>
      <c r="K488" s="70">
        <v>0</v>
      </c>
      <c r="L488" s="70">
        <v>0</v>
      </c>
      <c r="M488" s="117"/>
      <c r="N488" s="75">
        <v>92</v>
      </c>
      <c r="O488" s="75">
        <v>92</v>
      </c>
      <c r="P488" s="117"/>
      <c r="Q488" s="70">
        <v>79</v>
      </c>
      <c r="R488" s="70">
        <v>79</v>
      </c>
      <c r="S488" s="117" t="s">
        <v>26</v>
      </c>
      <c r="T488" s="70">
        <v>116</v>
      </c>
      <c r="U488" s="70">
        <v>116</v>
      </c>
      <c r="V488" s="139" t="s">
        <v>1725</v>
      </c>
      <c r="W488" s="7">
        <v>83</v>
      </c>
      <c r="X488" s="7">
        <v>83</v>
      </c>
      <c r="AR488" s="7">
        <f t="shared" si="72"/>
        <v>370</v>
      </c>
      <c r="AS488" s="7">
        <f t="shared" si="75"/>
        <v>370</v>
      </c>
      <c r="AT488" s="19">
        <f t="shared" si="73"/>
        <v>1</v>
      </c>
      <c r="AU488" s="19">
        <f>+AT488/F488</f>
        <v>1</v>
      </c>
      <c r="AV488" s="7" t="s">
        <v>2096</v>
      </c>
    </row>
    <row r="489" spans="1:48" ht="15.75" hidden="1" customHeight="1" x14ac:dyDescent="0.25">
      <c r="A489" s="7">
        <v>513</v>
      </c>
      <c r="B489" s="7" t="s">
        <v>827</v>
      </c>
      <c r="C489" s="7" t="s">
        <v>869</v>
      </c>
      <c r="D489" s="7" t="s">
        <v>16</v>
      </c>
      <c r="E489" s="118" t="s">
        <v>1954</v>
      </c>
      <c r="F489" s="80">
        <v>1</v>
      </c>
      <c r="G489" s="81" t="s">
        <v>18</v>
      </c>
      <c r="H489" s="70">
        <v>0</v>
      </c>
      <c r="I489" s="70">
        <v>0</v>
      </c>
      <c r="J489" s="117"/>
      <c r="K489" s="70">
        <v>0</v>
      </c>
      <c r="L489" s="70">
        <v>0</v>
      </c>
      <c r="M489" s="117"/>
      <c r="N489" s="75">
        <v>100</v>
      </c>
      <c r="O489" s="75">
        <v>100</v>
      </c>
      <c r="P489" s="117"/>
      <c r="Q489" s="70">
        <v>20</v>
      </c>
      <c r="R489" s="70">
        <v>20</v>
      </c>
      <c r="S489" s="117" t="s">
        <v>26</v>
      </c>
      <c r="T489" s="70">
        <v>182</v>
      </c>
      <c r="U489" s="70">
        <v>182</v>
      </c>
      <c r="V489" s="140" t="s">
        <v>1726</v>
      </c>
      <c r="W489" s="7">
        <v>197</v>
      </c>
      <c r="X489" s="7">
        <v>197</v>
      </c>
      <c r="AR489" s="7">
        <f t="shared" si="72"/>
        <v>499</v>
      </c>
      <c r="AS489" s="7">
        <f t="shared" si="75"/>
        <v>499</v>
      </c>
      <c r="AT489" s="19">
        <f t="shared" si="73"/>
        <v>1</v>
      </c>
      <c r="AU489" s="19">
        <f>+AT489/F489</f>
        <v>1</v>
      </c>
      <c r="AV489" s="7" t="s">
        <v>2096</v>
      </c>
    </row>
    <row r="490" spans="1:48" ht="15.75" hidden="1" customHeight="1" x14ac:dyDescent="0.25">
      <c r="A490" s="7">
        <v>514</v>
      </c>
      <c r="B490" s="7" t="s">
        <v>827</v>
      </c>
      <c r="C490" s="7" t="s">
        <v>869</v>
      </c>
      <c r="D490" s="7" t="s">
        <v>16</v>
      </c>
      <c r="E490" s="116" t="s">
        <v>871</v>
      </c>
      <c r="F490" s="70">
        <v>6</v>
      </c>
      <c r="G490" s="70" t="s">
        <v>117</v>
      </c>
      <c r="H490" s="70">
        <v>0</v>
      </c>
      <c r="I490" s="70">
        <v>0</v>
      </c>
      <c r="J490" s="117" t="s">
        <v>26</v>
      </c>
      <c r="K490" s="70">
        <v>1</v>
      </c>
      <c r="L490" s="70">
        <v>1</v>
      </c>
      <c r="M490" s="116" t="s">
        <v>893</v>
      </c>
      <c r="N490" s="75">
        <v>0</v>
      </c>
      <c r="O490" s="75">
        <v>0</v>
      </c>
      <c r="P490" s="117" t="s">
        <v>26</v>
      </c>
      <c r="Q490" s="70">
        <v>1</v>
      </c>
      <c r="R490" s="70">
        <v>1</v>
      </c>
      <c r="S490" s="117"/>
      <c r="T490" s="72">
        <v>0</v>
      </c>
      <c r="U490" s="72">
        <v>0</v>
      </c>
      <c r="V490" s="57" t="s">
        <v>26</v>
      </c>
      <c r="W490" s="3">
        <v>1</v>
      </c>
      <c r="X490" s="3">
        <v>1</v>
      </c>
      <c r="AR490" s="7">
        <f t="shared" si="72"/>
        <v>3</v>
      </c>
      <c r="AS490" s="7">
        <f t="shared" si="75"/>
        <v>3</v>
      </c>
      <c r="AT490" s="19">
        <f t="shared" si="73"/>
        <v>1</v>
      </c>
      <c r="AU490" s="19">
        <f>+AR490/F490</f>
        <v>0.5</v>
      </c>
      <c r="AV490" s="7" t="s">
        <v>2096</v>
      </c>
    </row>
    <row r="491" spans="1:48" ht="15.75" hidden="1" customHeight="1" x14ac:dyDescent="0.25">
      <c r="A491" s="7">
        <v>515</v>
      </c>
      <c r="B491" s="7" t="s">
        <v>827</v>
      </c>
      <c r="C491" s="7" t="s">
        <v>80</v>
      </c>
      <c r="D491" s="7" t="s">
        <v>16</v>
      </c>
      <c r="E491" s="116" t="s">
        <v>872</v>
      </c>
      <c r="F491" s="70">
        <v>12</v>
      </c>
      <c r="G491" s="70" t="s">
        <v>79</v>
      </c>
      <c r="H491" s="70">
        <v>1</v>
      </c>
      <c r="I491" s="70">
        <v>1</v>
      </c>
      <c r="J491" s="117" t="s">
        <v>873</v>
      </c>
      <c r="K491" s="77">
        <v>1</v>
      </c>
      <c r="L491" s="70">
        <v>1</v>
      </c>
      <c r="M491" s="117" t="s">
        <v>1955</v>
      </c>
      <c r="N491" s="75">
        <v>1</v>
      </c>
      <c r="O491" s="75">
        <v>1</v>
      </c>
      <c r="P491" s="117"/>
      <c r="Q491" s="70">
        <v>1</v>
      </c>
      <c r="R491" s="70">
        <v>1</v>
      </c>
      <c r="S491" s="117"/>
      <c r="T491" s="72">
        <v>1</v>
      </c>
      <c r="U491" s="72">
        <v>1</v>
      </c>
      <c r="V491" s="139" t="s">
        <v>1727</v>
      </c>
      <c r="W491" s="3">
        <v>1</v>
      </c>
      <c r="X491" s="3">
        <v>1</v>
      </c>
      <c r="AR491" s="7">
        <f t="shared" si="72"/>
        <v>6</v>
      </c>
      <c r="AS491" s="7">
        <f t="shared" si="75"/>
        <v>6</v>
      </c>
      <c r="AT491" s="19">
        <f t="shared" si="73"/>
        <v>1</v>
      </c>
      <c r="AU491" s="19">
        <f>+AR491/F491</f>
        <v>0.5</v>
      </c>
      <c r="AV491" s="7" t="s">
        <v>2096</v>
      </c>
    </row>
    <row r="492" spans="1:48" ht="15.75" hidden="1" customHeight="1" x14ac:dyDescent="0.25">
      <c r="A492" s="7">
        <v>516</v>
      </c>
      <c r="B492" s="7" t="s">
        <v>827</v>
      </c>
      <c r="C492" s="7" t="s">
        <v>80</v>
      </c>
      <c r="D492" s="7" t="s">
        <v>16</v>
      </c>
      <c r="E492" s="116" t="s">
        <v>874</v>
      </c>
      <c r="F492" s="73">
        <v>1</v>
      </c>
      <c r="G492" s="70" t="s">
        <v>18</v>
      </c>
      <c r="H492" s="70">
        <v>195</v>
      </c>
      <c r="I492" s="70">
        <v>195</v>
      </c>
      <c r="J492" s="117" t="s">
        <v>875</v>
      </c>
      <c r="K492" s="70">
        <v>215</v>
      </c>
      <c r="L492" s="70">
        <v>215</v>
      </c>
      <c r="M492" s="117" t="s">
        <v>875</v>
      </c>
      <c r="N492" s="75">
        <v>214</v>
      </c>
      <c r="O492" s="75">
        <v>214</v>
      </c>
      <c r="P492" s="117"/>
      <c r="Q492" s="70">
        <v>242</v>
      </c>
      <c r="R492" s="70">
        <v>242</v>
      </c>
      <c r="S492" s="117"/>
      <c r="T492" s="72">
        <v>344</v>
      </c>
      <c r="U492" s="72">
        <v>346</v>
      </c>
      <c r="V492" s="140" t="s">
        <v>1728</v>
      </c>
      <c r="W492" s="3">
        <v>338</v>
      </c>
      <c r="X492" s="3">
        <v>342</v>
      </c>
      <c r="AR492" s="7">
        <f t="shared" si="72"/>
        <v>1548</v>
      </c>
      <c r="AS492" s="7">
        <f t="shared" si="75"/>
        <v>1554</v>
      </c>
      <c r="AT492" s="19">
        <f t="shared" ref="AT492:AT500" si="76">AR492/AS492</f>
        <v>0.99613899613899615</v>
      </c>
      <c r="AU492" s="19">
        <f t="shared" ref="AU492:AU500" si="77">+AT492/F492</f>
        <v>0.99613899613899615</v>
      </c>
      <c r="AV492" s="7" t="s">
        <v>2096</v>
      </c>
    </row>
    <row r="493" spans="1:48" ht="15.75" hidden="1" customHeight="1" x14ac:dyDescent="0.25">
      <c r="A493" s="7">
        <v>517</v>
      </c>
      <c r="B493" s="7" t="s">
        <v>827</v>
      </c>
      <c r="C493" s="7" t="s">
        <v>80</v>
      </c>
      <c r="D493" s="7" t="s">
        <v>16</v>
      </c>
      <c r="E493" s="116" t="s">
        <v>876</v>
      </c>
      <c r="F493" s="73">
        <v>1</v>
      </c>
      <c r="G493" s="70" t="s">
        <v>18</v>
      </c>
      <c r="H493" s="70">
        <v>1</v>
      </c>
      <c r="I493" s="70">
        <v>1</v>
      </c>
      <c r="J493" s="117" t="s">
        <v>877</v>
      </c>
      <c r="K493" s="70">
        <v>0</v>
      </c>
      <c r="L493" s="70">
        <v>1</v>
      </c>
      <c r="M493" s="117" t="s">
        <v>877</v>
      </c>
      <c r="N493" s="70">
        <v>2</v>
      </c>
      <c r="O493" s="70">
        <v>1</v>
      </c>
      <c r="P493" s="117"/>
      <c r="Q493" s="70">
        <v>0</v>
      </c>
      <c r="R493" s="70">
        <v>0</v>
      </c>
      <c r="S493" s="117"/>
      <c r="T493" s="72">
        <v>1</v>
      </c>
      <c r="U493" s="72">
        <v>1</v>
      </c>
      <c r="V493" s="139" t="s">
        <v>1729</v>
      </c>
      <c r="W493" s="3">
        <v>0</v>
      </c>
      <c r="X493" s="3">
        <v>0</v>
      </c>
      <c r="AR493" s="7">
        <f t="shared" si="72"/>
        <v>4</v>
      </c>
      <c r="AS493" s="7">
        <f t="shared" si="75"/>
        <v>4</v>
      </c>
      <c r="AT493" s="19">
        <f t="shared" si="76"/>
        <v>1</v>
      </c>
      <c r="AU493" s="19">
        <f t="shared" si="77"/>
        <v>1</v>
      </c>
      <c r="AV493" s="7" t="s">
        <v>2096</v>
      </c>
    </row>
    <row r="494" spans="1:48" ht="15.75" hidden="1" customHeight="1" x14ac:dyDescent="0.25">
      <c r="A494" s="7">
        <v>518</v>
      </c>
      <c r="B494" s="7" t="s">
        <v>827</v>
      </c>
      <c r="C494" s="7" t="s">
        <v>80</v>
      </c>
      <c r="D494" s="7" t="s">
        <v>16</v>
      </c>
      <c r="E494" s="116" t="s">
        <v>878</v>
      </c>
      <c r="F494" s="73">
        <v>1</v>
      </c>
      <c r="G494" s="70" t="s">
        <v>18</v>
      </c>
      <c r="H494" s="70">
        <v>1</v>
      </c>
      <c r="I494" s="70">
        <v>1</v>
      </c>
      <c r="J494" s="117" t="s">
        <v>879</v>
      </c>
      <c r="K494" s="78">
        <v>2</v>
      </c>
      <c r="L494" s="70">
        <v>2</v>
      </c>
      <c r="M494" s="117" t="s">
        <v>894</v>
      </c>
      <c r="N494" s="70">
        <v>0</v>
      </c>
      <c r="O494" s="70">
        <v>0</v>
      </c>
      <c r="P494" s="117"/>
      <c r="Q494" s="70">
        <v>0</v>
      </c>
      <c r="R494" s="70">
        <v>0</v>
      </c>
      <c r="S494" s="117"/>
      <c r="T494" s="72">
        <v>2</v>
      </c>
      <c r="U494" s="72">
        <v>2</v>
      </c>
      <c r="V494" s="139" t="s">
        <v>1730</v>
      </c>
      <c r="W494" s="3">
        <v>1</v>
      </c>
      <c r="X494" s="3">
        <v>1</v>
      </c>
      <c r="AR494" s="7">
        <f t="shared" si="72"/>
        <v>6</v>
      </c>
      <c r="AS494" s="7">
        <f t="shared" si="75"/>
        <v>6</v>
      </c>
      <c r="AT494" s="19">
        <f t="shared" si="76"/>
        <v>1</v>
      </c>
      <c r="AU494" s="19">
        <f t="shared" si="77"/>
        <v>1</v>
      </c>
      <c r="AV494" s="7" t="s">
        <v>2096</v>
      </c>
    </row>
    <row r="495" spans="1:48" ht="15.75" hidden="1" customHeight="1" x14ac:dyDescent="0.25">
      <c r="A495" s="7">
        <v>519</v>
      </c>
      <c r="B495" s="7" t="s">
        <v>827</v>
      </c>
      <c r="C495" s="7" t="s">
        <v>80</v>
      </c>
      <c r="D495" s="7" t="s">
        <v>16</v>
      </c>
      <c r="E495" s="116" t="s">
        <v>880</v>
      </c>
      <c r="F495" s="73">
        <v>1</v>
      </c>
      <c r="G495" s="70" t="s">
        <v>18</v>
      </c>
      <c r="H495" s="70">
        <v>97</v>
      </c>
      <c r="I495" s="70">
        <v>210</v>
      </c>
      <c r="J495" s="117" t="s">
        <v>881</v>
      </c>
      <c r="K495" s="70">
        <v>62</v>
      </c>
      <c r="L495" s="70">
        <v>81</v>
      </c>
      <c r="M495" s="117"/>
      <c r="N495" s="70">
        <v>123</v>
      </c>
      <c r="O495" s="70">
        <v>123</v>
      </c>
      <c r="P495" s="117"/>
      <c r="Q495" s="70">
        <v>68</v>
      </c>
      <c r="R495" s="70">
        <v>68</v>
      </c>
      <c r="S495" s="117"/>
      <c r="T495" s="70">
        <v>217</v>
      </c>
      <c r="U495" s="70">
        <v>84</v>
      </c>
      <c r="V495" s="140" t="s">
        <v>1731</v>
      </c>
      <c r="W495" s="3">
        <v>122</v>
      </c>
      <c r="X495" s="3">
        <v>122</v>
      </c>
      <c r="AR495" s="7">
        <f t="shared" si="72"/>
        <v>689</v>
      </c>
      <c r="AS495" s="7">
        <f t="shared" si="75"/>
        <v>688</v>
      </c>
      <c r="AT495" s="19">
        <f t="shared" si="76"/>
        <v>1.0014534883720929</v>
      </c>
      <c r="AU495" s="19">
        <f t="shared" si="77"/>
        <v>1.0014534883720929</v>
      </c>
      <c r="AV495" s="7" t="s">
        <v>2096</v>
      </c>
    </row>
    <row r="496" spans="1:48" ht="15.75" hidden="1" customHeight="1" x14ac:dyDescent="0.25">
      <c r="A496" s="7">
        <v>520</v>
      </c>
      <c r="B496" s="7" t="s">
        <v>827</v>
      </c>
      <c r="C496" s="7" t="s">
        <v>80</v>
      </c>
      <c r="D496" s="7" t="s">
        <v>16</v>
      </c>
      <c r="E496" s="119" t="s">
        <v>882</v>
      </c>
      <c r="F496" s="73">
        <v>1</v>
      </c>
      <c r="G496" s="70" t="s">
        <v>18</v>
      </c>
      <c r="H496" s="78">
        <v>15</v>
      </c>
      <c r="I496" s="70">
        <v>21</v>
      </c>
      <c r="J496" s="117" t="s">
        <v>883</v>
      </c>
      <c r="K496" s="70">
        <v>2</v>
      </c>
      <c r="L496" s="70">
        <v>25</v>
      </c>
      <c r="M496" s="117"/>
      <c r="N496" s="70">
        <v>31</v>
      </c>
      <c r="O496" s="70">
        <v>31</v>
      </c>
      <c r="P496" s="117"/>
      <c r="Q496" s="70">
        <v>8</v>
      </c>
      <c r="R496" s="70">
        <v>8</v>
      </c>
      <c r="S496" s="117"/>
      <c r="T496" s="70">
        <v>61</v>
      </c>
      <c r="U496" s="70">
        <v>32</v>
      </c>
      <c r="V496" s="140" t="s">
        <v>1732</v>
      </c>
      <c r="W496" s="3">
        <v>29</v>
      </c>
      <c r="X496" s="3">
        <v>29</v>
      </c>
      <c r="AR496" s="7">
        <f t="shared" si="72"/>
        <v>146</v>
      </c>
      <c r="AS496" s="7">
        <f t="shared" si="75"/>
        <v>146</v>
      </c>
      <c r="AT496" s="19">
        <f t="shared" si="76"/>
        <v>1</v>
      </c>
      <c r="AU496" s="19">
        <f t="shared" si="77"/>
        <v>1</v>
      </c>
      <c r="AV496" s="7" t="s">
        <v>2096</v>
      </c>
    </row>
    <row r="497" spans="1:48" ht="15.75" hidden="1" customHeight="1" x14ac:dyDescent="0.25">
      <c r="A497" s="7">
        <v>521</v>
      </c>
      <c r="B497" s="7" t="s">
        <v>827</v>
      </c>
      <c r="C497" s="7" t="s">
        <v>80</v>
      </c>
      <c r="D497" s="7" t="s">
        <v>16</v>
      </c>
      <c r="E497" s="116" t="s">
        <v>884</v>
      </c>
      <c r="F497" s="73">
        <v>1</v>
      </c>
      <c r="G497" s="70" t="s">
        <v>18</v>
      </c>
      <c r="H497" s="70">
        <v>37</v>
      </c>
      <c r="I497" s="70">
        <v>38</v>
      </c>
      <c r="J497" s="117" t="s">
        <v>885</v>
      </c>
      <c r="K497" s="70">
        <v>76</v>
      </c>
      <c r="L497" s="70">
        <v>76</v>
      </c>
      <c r="M497" s="117"/>
      <c r="N497" s="70">
        <v>155</v>
      </c>
      <c r="O497" s="70">
        <v>155</v>
      </c>
      <c r="P497" s="117"/>
      <c r="Q497" s="70">
        <v>48</v>
      </c>
      <c r="R497" s="70">
        <v>48</v>
      </c>
      <c r="S497" s="117"/>
      <c r="T497" s="70">
        <v>107</v>
      </c>
      <c r="U497" s="70">
        <v>107</v>
      </c>
      <c r="V497" s="140" t="s">
        <v>1733</v>
      </c>
      <c r="W497" s="3">
        <v>165</v>
      </c>
      <c r="X497" s="3">
        <v>165</v>
      </c>
      <c r="AR497" s="7">
        <f t="shared" si="72"/>
        <v>588</v>
      </c>
      <c r="AS497" s="7">
        <f t="shared" si="75"/>
        <v>589</v>
      </c>
      <c r="AT497" s="19">
        <f t="shared" si="76"/>
        <v>0.99830220713073003</v>
      </c>
      <c r="AU497" s="19">
        <f t="shared" si="77"/>
        <v>0.99830220713073003</v>
      </c>
      <c r="AV497" s="7" t="s">
        <v>2096</v>
      </c>
    </row>
    <row r="498" spans="1:48" ht="15.75" hidden="1" customHeight="1" x14ac:dyDescent="0.25">
      <c r="A498" s="7">
        <v>522</v>
      </c>
      <c r="B498" s="7" t="s">
        <v>827</v>
      </c>
      <c r="C498" s="7" t="s">
        <v>80</v>
      </c>
      <c r="D498" s="7" t="s">
        <v>16</v>
      </c>
      <c r="E498" s="119" t="s">
        <v>886</v>
      </c>
      <c r="F498" s="73">
        <v>1</v>
      </c>
      <c r="G498" s="70" t="s">
        <v>18</v>
      </c>
      <c r="H498" s="79">
        <v>18</v>
      </c>
      <c r="I498" s="70">
        <v>18</v>
      </c>
      <c r="J498" s="117" t="s">
        <v>887</v>
      </c>
      <c r="K498" s="70">
        <v>13</v>
      </c>
      <c r="L498" s="70">
        <v>13</v>
      </c>
      <c r="M498" s="117"/>
      <c r="N498" s="70">
        <v>14</v>
      </c>
      <c r="O498" s="70">
        <v>20</v>
      </c>
      <c r="P498" s="117"/>
      <c r="Q498" s="70">
        <v>2</v>
      </c>
      <c r="R498" s="70">
        <v>2</v>
      </c>
      <c r="S498" s="117"/>
      <c r="T498" s="70">
        <v>21</v>
      </c>
      <c r="U498" s="70">
        <v>15</v>
      </c>
      <c r="V498" s="139" t="s">
        <v>1734</v>
      </c>
      <c r="W498" s="3">
        <v>15</v>
      </c>
      <c r="X498" s="3">
        <v>15</v>
      </c>
      <c r="AR498" s="7">
        <f t="shared" si="72"/>
        <v>83</v>
      </c>
      <c r="AS498" s="7">
        <f t="shared" si="75"/>
        <v>83</v>
      </c>
      <c r="AT498" s="19">
        <f t="shared" si="76"/>
        <v>1</v>
      </c>
      <c r="AU498" s="19">
        <f t="shared" si="77"/>
        <v>1</v>
      </c>
      <c r="AV498" s="7" t="s">
        <v>2096</v>
      </c>
    </row>
    <row r="499" spans="1:48" ht="15.75" hidden="1" customHeight="1" x14ac:dyDescent="0.25">
      <c r="A499" s="7">
        <v>523</v>
      </c>
      <c r="B499" s="7" t="s">
        <v>827</v>
      </c>
      <c r="C499" s="7" t="s">
        <v>80</v>
      </c>
      <c r="D499" s="7" t="s">
        <v>16</v>
      </c>
      <c r="E499" s="116" t="s">
        <v>888</v>
      </c>
      <c r="F499" s="73">
        <v>1</v>
      </c>
      <c r="G499" s="70" t="s">
        <v>18</v>
      </c>
      <c r="H499" s="70">
        <v>27</v>
      </c>
      <c r="I499" s="70">
        <v>34</v>
      </c>
      <c r="J499" s="117" t="s">
        <v>889</v>
      </c>
      <c r="K499" s="70">
        <v>30</v>
      </c>
      <c r="L499" s="70">
        <v>30</v>
      </c>
      <c r="M499" s="117" t="s">
        <v>889</v>
      </c>
      <c r="N499" s="70">
        <v>48</v>
      </c>
      <c r="O499" s="70">
        <v>48</v>
      </c>
      <c r="P499" s="117"/>
      <c r="Q499" s="70">
        <v>29</v>
      </c>
      <c r="R499" s="70">
        <v>29</v>
      </c>
      <c r="S499" s="117"/>
      <c r="T499" s="70">
        <v>55</v>
      </c>
      <c r="U499" s="70">
        <v>48</v>
      </c>
      <c r="V499" s="140" t="s">
        <v>1735</v>
      </c>
      <c r="W499" s="3">
        <v>53</v>
      </c>
      <c r="X499" s="3">
        <v>53</v>
      </c>
      <c r="AR499" s="7">
        <f t="shared" si="72"/>
        <v>242</v>
      </c>
      <c r="AS499" s="7">
        <f t="shared" si="75"/>
        <v>242</v>
      </c>
      <c r="AT499" s="19">
        <f t="shared" si="76"/>
        <v>1</v>
      </c>
      <c r="AU499" s="19">
        <f t="shared" si="77"/>
        <v>1</v>
      </c>
      <c r="AV499" s="7" t="s">
        <v>2096</v>
      </c>
    </row>
    <row r="500" spans="1:48" ht="15.75" hidden="1" customHeight="1" x14ac:dyDescent="0.25">
      <c r="A500" s="7">
        <v>524</v>
      </c>
      <c r="B500" s="7" t="s">
        <v>827</v>
      </c>
      <c r="C500" s="7" t="s">
        <v>80</v>
      </c>
      <c r="D500" s="7" t="s">
        <v>16</v>
      </c>
      <c r="E500" s="116" t="s">
        <v>890</v>
      </c>
      <c r="F500" s="73">
        <v>1</v>
      </c>
      <c r="G500" s="70" t="s">
        <v>18</v>
      </c>
      <c r="H500" s="70">
        <v>156</v>
      </c>
      <c r="I500" s="70">
        <v>156</v>
      </c>
      <c r="J500" s="117" t="s">
        <v>891</v>
      </c>
      <c r="K500" s="70">
        <v>147</v>
      </c>
      <c r="L500" s="70">
        <v>147</v>
      </c>
      <c r="M500" s="117" t="s">
        <v>891</v>
      </c>
      <c r="N500" s="70">
        <v>78</v>
      </c>
      <c r="O500" s="70">
        <v>78</v>
      </c>
      <c r="P500" s="117"/>
      <c r="Q500" s="70">
        <v>68</v>
      </c>
      <c r="R500" s="70">
        <v>68</v>
      </c>
      <c r="S500" s="117"/>
      <c r="T500" s="70">
        <v>163</v>
      </c>
      <c r="U500" s="70">
        <v>163</v>
      </c>
      <c r="V500" s="140" t="s">
        <v>1736</v>
      </c>
      <c r="W500" s="3">
        <v>64</v>
      </c>
      <c r="X500" s="3">
        <v>64</v>
      </c>
      <c r="AR500" s="7">
        <f t="shared" si="72"/>
        <v>676</v>
      </c>
      <c r="AS500" s="7">
        <f t="shared" si="75"/>
        <v>676</v>
      </c>
      <c r="AT500" s="19">
        <f t="shared" si="76"/>
        <v>1</v>
      </c>
      <c r="AU500" s="19">
        <f t="shared" si="77"/>
        <v>1</v>
      </c>
      <c r="AV500" s="7" t="s">
        <v>2096</v>
      </c>
    </row>
    <row r="501" spans="1:48" ht="15.75" hidden="1" customHeight="1" x14ac:dyDescent="0.25">
      <c r="A501" s="7">
        <v>525</v>
      </c>
      <c r="B501" s="7" t="s">
        <v>827</v>
      </c>
      <c r="C501" s="7" t="s">
        <v>80</v>
      </c>
      <c r="D501" s="7" t="s">
        <v>16</v>
      </c>
      <c r="E501" s="117" t="s">
        <v>892</v>
      </c>
      <c r="F501" s="70">
        <v>1</v>
      </c>
      <c r="G501" s="70" t="s">
        <v>89</v>
      </c>
      <c r="H501" s="70">
        <v>0</v>
      </c>
      <c r="I501" s="70">
        <v>0</v>
      </c>
      <c r="J501" s="117" t="s">
        <v>1956</v>
      </c>
      <c r="K501" s="70">
        <v>0</v>
      </c>
      <c r="L501" s="70">
        <v>0</v>
      </c>
      <c r="M501" s="117" t="s">
        <v>26</v>
      </c>
      <c r="N501" s="70">
        <v>0</v>
      </c>
      <c r="O501" s="70">
        <v>0</v>
      </c>
      <c r="P501" s="117" t="s">
        <v>26</v>
      </c>
      <c r="Q501" s="70">
        <v>0</v>
      </c>
      <c r="R501" s="70">
        <v>0</v>
      </c>
      <c r="S501" s="117" t="s">
        <v>1613</v>
      </c>
      <c r="T501" s="72">
        <v>0</v>
      </c>
      <c r="U501" s="72">
        <v>0</v>
      </c>
      <c r="V501" s="57" t="s">
        <v>26</v>
      </c>
      <c r="W501" s="3">
        <v>0</v>
      </c>
      <c r="X501" s="3">
        <v>0</v>
      </c>
      <c r="AR501" s="7">
        <f t="shared" ref="AR501:AR532" si="78">H501+K501+N501+Q501+T501+W501</f>
        <v>0</v>
      </c>
      <c r="AS501" s="7">
        <f t="shared" si="75"/>
        <v>0</v>
      </c>
      <c r="AT501" s="22" t="e">
        <f>+AR501/AS501</f>
        <v>#DIV/0!</v>
      </c>
      <c r="AU501" s="22">
        <f>+AR501/F501</f>
        <v>0</v>
      </c>
      <c r="AV501" s="7" t="s">
        <v>2094</v>
      </c>
    </row>
    <row r="502" spans="1:48" ht="15.75" hidden="1" customHeight="1" x14ac:dyDescent="0.25">
      <c r="A502" s="7">
        <v>526</v>
      </c>
      <c r="B502" s="7" t="s">
        <v>895</v>
      </c>
      <c r="C502" s="7" t="s">
        <v>896</v>
      </c>
      <c r="D502" s="7" t="s">
        <v>16</v>
      </c>
      <c r="E502" s="47" t="s">
        <v>897</v>
      </c>
      <c r="F502" s="9">
        <v>1</v>
      </c>
      <c r="G502" s="7" t="s">
        <v>18</v>
      </c>
      <c r="H502" s="7">
        <v>228</v>
      </c>
      <c r="I502" s="7">
        <v>228</v>
      </c>
      <c r="J502" s="60" t="s">
        <v>898</v>
      </c>
      <c r="K502" s="7">
        <v>126</v>
      </c>
      <c r="L502" s="7">
        <v>126</v>
      </c>
      <c r="M502" s="58" t="s">
        <v>898</v>
      </c>
      <c r="N502" s="7">
        <v>206</v>
      </c>
      <c r="O502" s="7">
        <v>206</v>
      </c>
      <c r="P502" s="59"/>
      <c r="Q502" s="7">
        <v>286</v>
      </c>
      <c r="R502" s="7">
        <v>286</v>
      </c>
      <c r="S502" s="47" t="s">
        <v>898</v>
      </c>
      <c r="T502" s="3">
        <v>222</v>
      </c>
      <c r="U502" s="3">
        <v>222</v>
      </c>
      <c r="V502" s="150" t="s">
        <v>898</v>
      </c>
      <c r="W502" s="3">
        <v>183</v>
      </c>
      <c r="X502" s="3">
        <v>183</v>
      </c>
      <c r="Y502" s="47" t="s">
        <v>898</v>
      </c>
      <c r="Z502" s="47"/>
      <c r="AA502" s="47"/>
      <c r="AB502" s="47"/>
      <c r="AC502" s="47"/>
      <c r="AD502" s="47"/>
      <c r="AE502" s="47"/>
      <c r="AF502" s="47"/>
      <c r="AG502" s="47"/>
      <c r="AH502" s="47"/>
      <c r="AI502" s="47"/>
      <c r="AJ502" s="47"/>
      <c r="AK502" s="47"/>
      <c r="AL502" s="47"/>
      <c r="AM502" s="47"/>
      <c r="AN502" s="47"/>
      <c r="AR502" s="21">
        <f t="shared" si="78"/>
        <v>1251</v>
      </c>
      <c r="AS502" s="21">
        <f t="shared" si="75"/>
        <v>1251</v>
      </c>
      <c r="AT502" s="19">
        <f>AR502/AS502</f>
        <v>1</v>
      </c>
      <c r="AU502" s="19">
        <f>+AT502/F502</f>
        <v>1</v>
      </c>
      <c r="AV502" s="7" t="s">
        <v>2096</v>
      </c>
    </row>
    <row r="503" spans="1:48" ht="15.75" hidden="1" customHeight="1" x14ac:dyDescent="0.25">
      <c r="A503" s="7">
        <v>527</v>
      </c>
      <c r="B503" s="7" t="s">
        <v>895</v>
      </c>
      <c r="C503" s="7" t="s">
        <v>896</v>
      </c>
      <c r="D503" s="7" t="s">
        <v>16</v>
      </c>
      <c r="E503" s="47" t="s">
        <v>899</v>
      </c>
      <c r="F503" s="9">
        <v>1</v>
      </c>
      <c r="G503" s="7" t="s">
        <v>18</v>
      </c>
      <c r="H503" s="7">
        <v>15</v>
      </c>
      <c r="I503" s="7">
        <v>15</v>
      </c>
      <c r="J503" s="60" t="s">
        <v>898</v>
      </c>
      <c r="K503" s="7">
        <v>29</v>
      </c>
      <c r="L503" s="7">
        <v>29</v>
      </c>
      <c r="M503" s="58" t="s">
        <v>898</v>
      </c>
      <c r="N503" s="7">
        <v>45</v>
      </c>
      <c r="O503" s="7">
        <v>45</v>
      </c>
      <c r="P503" s="59"/>
      <c r="Q503" s="7">
        <v>38</v>
      </c>
      <c r="R503" s="7">
        <v>38</v>
      </c>
      <c r="S503" s="47" t="s">
        <v>898</v>
      </c>
      <c r="T503" s="3">
        <v>26</v>
      </c>
      <c r="U503" s="3">
        <v>26</v>
      </c>
      <c r="V503" s="47" t="s">
        <v>898</v>
      </c>
      <c r="W503" s="3">
        <v>33</v>
      </c>
      <c r="X503" s="3">
        <v>33</v>
      </c>
      <c r="Y503" s="47" t="s">
        <v>898</v>
      </c>
      <c r="Z503" s="47"/>
      <c r="AA503" s="47"/>
      <c r="AB503" s="47"/>
      <c r="AC503" s="47"/>
      <c r="AD503" s="47"/>
      <c r="AE503" s="47"/>
      <c r="AF503" s="47"/>
      <c r="AG503" s="47"/>
      <c r="AH503" s="47"/>
      <c r="AI503" s="47"/>
      <c r="AJ503" s="47"/>
      <c r="AK503" s="47"/>
      <c r="AL503" s="47"/>
      <c r="AM503" s="47"/>
      <c r="AN503" s="47"/>
      <c r="AR503" s="7">
        <f t="shared" si="78"/>
        <v>186</v>
      </c>
      <c r="AS503" s="7">
        <f t="shared" si="75"/>
        <v>186</v>
      </c>
      <c r="AT503" s="19">
        <f>AR503/AS503</f>
        <v>1</v>
      </c>
      <c r="AU503" s="19">
        <f>+AT503/F503</f>
        <v>1</v>
      </c>
      <c r="AV503" s="7" t="s">
        <v>2096</v>
      </c>
    </row>
    <row r="504" spans="1:48" ht="15.75" hidden="1" customHeight="1" x14ac:dyDescent="0.25">
      <c r="A504" s="7">
        <v>528</v>
      </c>
      <c r="B504" s="7" t="s">
        <v>895</v>
      </c>
      <c r="C504" s="7" t="s">
        <v>896</v>
      </c>
      <c r="D504" s="7" t="s">
        <v>16</v>
      </c>
      <c r="E504" s="47" t="s">
        <v>900</v>
      </c>
      <c r="F504" s="7">
        <v>12</v>
      </c>
      <c r="G504" s="7" t="s">
        <v>901</v>
      </c>
      <c r="H504" s="7">
        <v>1</v>
      </c>
      <c r="I504" s="11">
        <v>1</v>
      </c>
      <c r="J504" s="60"/>
      <c r="K504" s="7">
        <v>1</v>
      </c>
      <c r="L504" s="11">
        <v>1</v>
      </c>
      <c r="M504" s="58"/>
      <c r="N504" s="7">
        <v>1</v>
      </c>
      <c r="O504" s="11">
        <v>1</v>
      </c>
      <c r="P504" s="59"/>
      <c r="Q504" s="7">
        <v>1</v>
      </c>
      <c r="R504" s="90">
        <v>1</v>
      </c>
      <c r="S504" s="48"/>
      <c r="T504" s="3">
        <v>1</v>
      </c>
      <c r="U504" s="90">
        <v>1</v>
      </c>
      <c r="V504" s="134"/>
      <c r="W504" s="3">
        <v>1</v>
      </c>
      <c r="X504" s="90">
        <v>1</v>
      </c>
      <c r="AR504" s="7">
        <f t="shared" si="78"/>
        <v>6</v>
      </c>
      <c r="AS504" s="7">
        <f t="shared" si="75"/>
        <v>6</v>
      </c>
      <c r="AT504" s="19">
        <f>+AR504/AS504</f>
        <v>1</v>
      </c>
      <c r="AU504" s="19">
        <f>+AR504/F504</f>
        <v>0.5</v>
      </c>
      <c r="AV504" s="7" t="s">
        <v>2096</v>
      </c>
    </row>
    <row r="505" spans="1:48" ht="15.75" hidden="1" customHeight="1" x14ac:dyDescent="0.25">
      <c r="A505" s="7">
        <v>529</v>
      </c>
      <c r="B505" s="7" t="s">
        <v>895</v>
      </c>
      <c r="C505" s="7" t="s">
        <v>902</v>
      </c>
      <c r="D505" s="7" t="s">
        <v>16</v>
      </c>
      <c r="E505" s="47" t="s">
        <v>903</v>
      </c>
      <c r="F505" s="9">
        <v>1</v>
      </c>
      <c r="G505" s="7" t="s">
        <v>18</v>
      </c>
      <c r="H505" s="7">
        <v>54</v>
      </c>
      <c r="I505" s="7">
        <v>31</v>
      </c>
      <c r="J505" s="60"/>
      <c r="K505" s="7">
        <v>63</v>
      </c>
      <c r="L505" s="7">
        <v>28</v>
      </c>
      <c r="M505" s="58"/>
      <c r="N505" s="7">
        <v>68</v>
      </c>
      <c r="O505" s="7">
        <v>68</v>
      </c>
      <c r="P505" s="59"/>
      <c r="Q505" s="7">
        <v>141</v>
      </c>
      <c r="R505" s="7">
        <v>141</v>
      </c>
      <c r="S505" s="48"/>
      <c r="T505" s="3">
        <v>75</v>
      </c>
      <c r="U505" s="3">
        <v>75</v>
      </c>
      <c r="V505" s="134"/>
      <c r="AR505" s="7">
        <f t="shared" si="78"/>
        <v>401</v>
      </c>
      <c r="AS505" s="7">
        <f t="shared" si="75"/>
        <v>343</v>
      </c>
      <c r="AT505" s="19">
        <f t="shared" ref="AT505:AT524" si="79">AR505/AS505</f>
        <v>1.1690962099125364</v>
      </c>
      <c r="AU505" s="19">
        <f t="shared" ref="AU505:AU524" si="80">+AT505/F505</f>
        <v>1.1690962099125364</v>
      </c>
      <c r="AV505" s="7" t="s">
        <v>2096</v>
      </c>
    </row>
    <row r="506" spans="1:48" ht="15.75" hidden="1" customHeight="1" x14ac:dyDescent="0.25">
      <c r="A506" s="7">
        <v>530</v>
      </c>
      <c r="B506" s="7" t="s">
        <v>895</v>
      </c>
      <c r="C506" s="7" t="s">
        <v>902</v>
      </c>
      <c r="D506" s="7" t="s">
        <v>16</v>
      </c>
      <c r="E506" s="47" t="s">
        <v>904</v>
      </c>
      <c r="F506" s="9">
        <v>1</v>
      </c>
      <c r="G506" s="7" t="s">
        <v>18</v>
      </c>
      <c r="H506" s="7">
        <v>4</v>
      </c>
      <c r="I506" s="7">
        <v>4</v>
      </c>
      <c r="J506" s="60"/>
      <c r="K506" s="7">
        <v>4</v>
      </c>
      <c r="L506" s="7">
        <v>4</v>
      </c>
      <c r="M506" s="58"/>
      <c r="N506" s="7">
        <v>4</v>
      </c>
      <c r="O506" s="7">
        <v>4</v>
      </c>
      <c r="P506" s="59"/>
      <c r="Q506" s="7">
        <v>4</v>
      </c>
      <c r="R506" s="7">
        <v>4</v>
      </c>
      <c r="S506" s="48"/>
      <c r="T506" s="3">
        <v>4</v>
      </c>
      <c r="U506" s="3">
        <v>4</v>
      </c>
      <c r="V506" s="134"/>
      <c r="W506" s="3">
        <v>4</v>
      </c>
      <c r="X506" s="3">
        <v>4</v>
      </c>
      <c r="AR506" s="7">
        <f t="shared" si="78"/>
        <v>24</v>
      </c>
      <c r="AS506" s="7">
        <f t="shared" si="75"/>
        <v>24</v>
      </c>
      <c r="AT506" s="19">
        <f t="shared" si="79"/>
        <v>1</v>
      </c>
      <c r="AU506" s="19">
        <f t="shared" si="80"/>
        <v>1</v>
      </c>
      <c r="AV506" s="7" t="s">
        <v>2096</v>
      </c>
    </row>
    <row r="507" spans="1:48" ht="15.75" hidden="1" customHeight="1" x14ac:dyDescent="0.25">
      <c r="A507" s="7">
        <v>531</v>
      </c>
      <c r="B507" s="7" t="s">
        <v>895</v>
      </c>
      <c r="C507" s="7" t="s">
        <v>902</v>
      </c>
      <c r="D507" s="7" t="s">
        <v>16</v>
      </c>
      <c r="E507" s="47" t="s">
        <v>905</v>
      </c>
      <c r="F507" s="9">
        <v>1</v>
      </c>
      <c r="G507" s="7" t="s">
        <v>18</v>
      </c>
      <c r="H507" s="7">
        <v>47</v>
      </c>
      <c r="I507" s="7">
        <v>47</v>
      </c>
      <c r="J507" s="60"/>
      <c r="K507" s="7">
        <v>46</v>
      </c>
      <c r="L507" s="7">
        <v>46</v>
      </c>
      <c r="M507" s="58"/>
      <c r="N507" s="7">
        <v>53</v>
      </c>
      <c r="O507" s="7">
        <v>53</v>
      </c>
      <c r="P507" s="59"/>
      <c r="Q507" s="7">
        <v>24</v>
      </c>
      <c r="R507" s="7">
        <v>24</v>
      </c>
      <c r="S507" s="48"/>
      <c r="T507" s="28">
        <v>68</v>
      </c>
      <c r="U507" s="171">
        <v>68</v>
      </c>
      <c r="V507" s="134"/>
      <c r="W507" s="186">
        <v>47</v>
      </c>
      <c r="X507" s="186">
        <v>47</v>
      </c>
      <c r="AR507" s="7">
        <f t="shared" si="78"/>
        <v>285</v>
      </c>
      <c r="AS507" s="7">
        <f t="shared" si="75"/>
        <v>285</v>
      </c>
      <c r="AT507" s="19">
        <f t="shared" si="79"/>
        <v>1</v>
      </c>
      <c r="AU507" s="19">
        <f t="shared" si="80"/>
        <v>1</v>
      </c>
      <c r="AV507" s="7" t="s">
        <v>2096</v>
      </c>
    </row>
    <row r="508" spans="1:48" ht="15.75" hidden="1" customHeight="1" x14ac:dyDescent="0.25">
      <c r="A508" s="7">
        <v>532</v>
      </c>
      <c r="B508" s="7" t="s">
        <v>895</v>
      </c>
      <c r="C508" s="7" t="s">
        <v>902</v>
      </c>
      <c r="D508" s="7" t="s">
        <v>16</v>
      </c>
      <c r="E508" s="47" t="s">
        <v>906</v>
      </c>
      <c r="F508" s="9">
        <v>1</v>
      </c>
      <c r="G508" s="7" t="s">
        <v>18</v>
      </c>
      <c r="H508" s="7">
        <v>253</v>
      </c>
      <c r="I508" s="7">
        <v>253</v>
      </c>
      <c r="J508" s="60"/>
      <c r="K508" s="7">
        <v>123</v>
      </c>
      <c r="L508" s="7">
        <v>130</v>
      </c>
      <c r="M508" s="58"/>
      <c r="N508" s="7">
        <v>146</v>
      </c>
      <c r="O508" s="7">
        <v>146</v>
      </c>
      <c r="P508" s="59"/>
      <c r="Q508" s="7">
        <v>88</v>
      </c>
      <c r="R508" s="7">
        <v>88</v>
      </c>
      <c r="S508" s="48"/>
      <c r="T508" s="28">
        <v>146</v>
      </c>
      <c r="U508" s="171">
        <v>146</v>
      </c>
      <c r="V508" s="134"/>
      <c r="W508" s="171">
        <v>108</v>
      </c>
      <c r="X508" s="171">
        <v>108</v>
      </c>
      <c r="AR508" s="7">
        <f t="shared" si="78"/>
        <v>864</v>
      </c>
      <c r="AS508" s="7">
        <f t="shared" si="75"/>
        <v>871</v>
      </c>
      <c r="AT508" s="19">
        <f t="shared" si="79"/>
        <v>0.99196326061997708</v>
      </c>
      <c r="AU508" s="19">
        <f t="shared" si="80"/>
        <v>0.99196326061997708</v>
      </c>
      <c r="AV508" s="7" t="s">
        <v>2096</v>
      </c>
    </row>
    <row r="509" spans="1:48" ht="15.75" hidden="1" customHeight="1" x14ac:dyDescent="0.25">
      <c r="A509" s="7">
        <v>533</v>
      </c>
      <c r="B509" s="7" t="s">
        <v>895</v>
      </c>
      <c r="C509" s="7" t="s">
        <v>907</v>
      </c>
      <c r="D509" s="7" t="s">
        <v>16</v>
      </c>
      <c r="E509" s="47" t="s">
        <v>908</v>
      </c>
      <c r="F509" s="9">
        <v>1</v>
      </c>
      <c r="G509" s="7" t="s">
        <v>18</v>
      </c>
      <c r="H509" s="7">
        <v>19</v>
      </c>
      <c r="I509" s="7">
        <v>19</v>
      </c>
      <c r="J509" s="60"/>
      <c r="K509" s="7">
        <v>29</v>
      </c>
      <c r="L509" s="7">
        <v>29</v>
      </c>
      <c r="M509" s="58"/>
      <c r="N509" s="7">
        <v>39</v>
      </c>
      <c r="O509" s="7">
        <v>39</v>
      </c>
      <c r="P509" s="59"/>
      <c r="Q509" s="7">
        <v>11</v>
      </c>
      <c r="R509" s="7">
        <v>11</v>
      </c>
      <c r="S509" s="48"/>
      <c r="T509" s="28">
        <v>35</v>
      </c>
      <c r="U509" s="3">
        <v>35</v>
      </c>
      <c r="V509" s="134"/>
      <c r="W509" s="4">
        <v>40</v>
      </c>
      <c r="X509" s="4">
        <v>40</v>
      </c>
      <c r="AR509" s="7">
        <f t="shared" si="78"/>
        <v>173</v>
      </c>
      <c r="AS509" s="7">
        <f t="shared" si="75"/>
        <v>173</v>
      </c>
      <c r="AT509" s="19">
        <f t="shared" si="79"/>
        <v>1</v>
      </c>
      <c r="AU509" s="19">
        <f t="shared" si="80"/>
        <v>1</v>
      </c>
      <c r="AV509" s="7" t="s">
        <v>2096</v>
      </c>
    </row>
    <row r="510" spans="1:48" ht="15.75" hidden="1" customHeight="1" x14ac:dyDescent="0.25">
      <c r="A510" s="7">
        <v>534</v>
      </c>
      <c r="B510" s="7" t="s">
        <v>895</v>
      </c>
      <c r="C510" s="7" t="s">
        <v>909</v>
      </c>
      <c r="D510" s="7" t="s">
        <v>16</v>
      </c>
      <c r="E510" s="47" t="s">
        <v>910</v>
      </c>
      <c r="F510" s="9">
        <v>1</v>
      </c>
      <c r="G510" s="7" t="s">
        <v>18</v>
      </c>
      <c r="H510" s="7">
        <v>11</v>
      </c>
      <c r="I510" s="7">
        <v>11</v>
      </c>
      <c r="J510" s="60"/>
      <c r="K510" s="7">
        <v>11</v>
      </c>
      <c r="L510" s="7">
        <v>11</v>
      </c>
      <c r="M510" s="58"/>
      <c r="P510" s="59"/>
      <c r="Q510" s="7">
        <v>6</v>
      </c>
      <c r="R510" s="7">
        <v>6</v>
      </c>
      <c r="S510" s="48"/>
      <c r="T510" s="28">
        <v>11</v>
      </c>
      <c r="U510" s="3">
        <v>11</v>
      </c>
      <c r="V510" s="134"/>
      <c r="W510" s="4">
        <v>14</v>
      </c>
      <c r="X510" s="4">
        <v>14</v>
      </c>
      <c r="AR510" s="7">
        <f t="shared" si="78"/>
        <v>53</v>
      </c>
      <c r="AS510" s="7">
        <f t="shared" si="75"/>
        <v>53</v>
      </c>
      <c r="AT510" s="19">
        <f t="shared" si="79"/>
        <v>1</v>
      </c>
      <c r="AU510" s="19">
        <f t="shared" si="80"/>
        <v>1</v>
      </c>
      <c r="AV510" s="7" t="s">
        <v>2096</v>
      </c>
    </row>
    <row r="511" spans="1:48" ht="15.75" hidden="1" customHeight="1" x14ac:dyDescent="0.25">
      <c r="A511" s="7">
        <v>535</v>
      </c>
      <c r="B511" s="7" t="s">
        <v>895</v>
      </c>
      <c r="C511" s="7" t="s">
        <v>911</v>
      </c>
      <c r="D511" s="7" t="s">
        <v>16</v>
      </c>
      <c r="E511" s="47" t="s">
        <v>912</v>
      </c>
      <c r="F511" s="9">
        <v>1</v>
      </c>
      <c r="G511" s="7" t="s">
        <v>18</v>
      </c>
      <c r="H511" s="7">
        <v>41</v>
      </c>
      <c r="I511" s="7">
        <v>41</v>
      </c>
      <c r="J511" s="60" t="s">
        <v>913</v>
      </c>
      <c r="K511" s="7">
        <v>58</v>
      </c>
      <c r="L511" s="7">
        <v>58</v>
      </c>
      <c r="M511" s="58"/>
      <c r="P511" s="59"/>
      <c r="Q511" s="7">
        <v>57</v>
      </c>
      <c r="R511" s="7">
        <v>57</v>
      </c>
      <c r="S511" s="48"/>
      <c r="T511" s="28">
        <v>63</v>
      </c>
      <c r="U511" s="3">
        <v>63</v>
      </c>
      <c r="V511" s="134"/>
      <c r="W511" s="4">
        <v>86</v>
      </c>
      <c r="X511" s="4">
        <v>86</v>
      </c>
      <c r="AR511" s="7">
        <f t="shared" si="78"/>
        <v>305</v>
      </c>
      <c r="AS511" s="7">
        <f t="shared" si="75"/>
        <v>305</v>
      </c>
      <c r="AT511" s="19">
        <f t="shared" si="79"/>
        <v>1</v>
      </c>
      <c r="AU511" s="19">
        <f t="shared" si="80"/>
        <v>1</v>
      </c>
      <c r="AV511" s="7" t="s">
        <v>2096</v>
      </c>
    </row>
    <row r="512" spans="1:48" ht="15.75" hidden="1" customHeight="1" x14ac:dyDescent="0.25">
      <c r="A512" s="7">
        <v>536</v>
      </c>
      <c r="B512" s="7" t="s">
        <v>895</v>
      </c>
      <c r="C512" s="7" t="s">
        <v>911</v>
      </c>
      <c r="D512" s="7" t="s">
        <v>16</v>
      </c>
      <c r="E512" s="47" t="s">
        <v>914</v>
      </c>
      <c r="F512" s="9">
        <v>1</v>
      </c>
      <c r="G512" s="7" t="s">
        <v>18</v>
      </c>
      <c r="H512" s="7">
        <v>47</v>
      </c>
      <c r="I512" s="7">
        <v>47</v>
      </c>
      <c r="J512" s="60" t="s">
        <v>915</v>
      </c>
      <c r="K512" s="7">
        <v>46</v>
      </c>
      <c r="L512" s="7">
        <v>46</v>
      </c>
      <c r="M512" s="58"/>
      <c r="N512" s="7">
        <v>102</v>
      </c>
      <c r="O512" s="7">
        <v>102</v>
      </c>
      <c r="P512" s="59"/>
      <c r="Q512" s="7">
        <v>24</v>
      </c>
      <c r="R512" s="7">
        <v>24</v>
      </c>
      <c r="S512" s="48"/>
      <c r="T512" s="3">
        <v>68</v>
      </c>
      <c r="U512" s="171">
        <v>68</v>
      </c>
      <c r="V512" s="134"/>
      <c r="W512" s="171">
        <v>47</v>
      </c>
      <c r="X512" s="171">
        <v>47</v>
      </c>
      <c r="AR512" s="7">
        <f t="shared" si="78"/>
        <v>334</v>
      </c>
      <c r="AS512" s="7">
        <f t="shared" si="75"/>
        <v>334</v>
      </c>
      <c r="AT512" s="19">
        <f t="shared" si="79"/>
        <v>1</v>
      </c>
      <c r="AU512" s="19">
        <f t="shared" si="80"/>
        <v>1</v>
      </c>
      <c r="AV512" s="7" t="s">
        <v>2096</v>
      </c>
    </row>
    <row r="513" spans="1:48" ht="15.75" hidden="1" customHeight="1" x14ac:dyDescent="0.25">
      <c r="A513" s="7">
        <v>537</v>
      </c>
      <c r="B513" s="7" t="s">
        <v>895</v>
      </c>
      <c r="C513" s="7" t="s">
        <v>911</v>
      </c>
      <c r="D513" s="7" t="s">
        <v>16</v>
      </c>
      <c r="E513" s="47" t="s">
        <v>916</v>
      </c>
      <c r="F513" s="9">
        <v>1</v>
      </c>
      <c r="G513" s="7" t="s">
        <v>18</v>
      </c>
      <c r="H513" s="7">
        <v>47</v>
      </c>
      <c r="I513" s="7">
        <v>47</v>
      </c>
      <c r="J513" s="60" t="s">
        <v>917</v>
      </c>
      <c r="K513" s="7">
        <v>46</v>
      </c>
      <c r="L513" s="7">
        <v>46</v>
      </c>
      <c r="M513" s="58"/>
      <c r="N513" s="7">
        <v>53</v>
      </c>
      <c r="O513" s="7">
        <v>53</v>
      </c>
      <c r="P513" s="59"/>
      <c r="Q513" s="7">
        <v>24</v>
      </c>
      <c r="R513" s="7">
        <v>24</v>
      </c>
      <c r="S513" s="48"/>
      <c r="T513" s="3">
        <v>63</v>
      </c>
      <c r="U513" s="171">
        <v>63</v>
      </c>
      <c r="V513" s="134"/>
      <c r="W513" s="3">
        <v>47</v>
      </c>
      <c r="X513" s="3">
        <v>47</v>
      </c>
      <c r="AR513" s="7">
        <f t="shared" si="78"/>
        <v>280</v>
      </c>
      <c r="AS513" s="7">
        <f t="shared" ref="AS513:AS548" si="81">I513+L513+O513+R513+U513+X513</f>
        <v>280</v>
      </c>
      <c r="AT513" s="19">
        <f t="shared" si="79"/>
        <v>1</v>
      </c>
      <c r="AU513" s="19">
        <f t="shared" si="80"/>
        <v>1</v>
      </c>
      <c r="AV513" s="7" t="s">
        <v>2096</v>
      </c>
    </row>
    <row r="514" spans="1:48" ht="15.75" hidden="1" customHeight="1" x14ac:dyDescent="0.25">
      <c r="A514" s="7">
        <v>538</v>
      </c>
      <c r="B514" s="7" t="s">
        <v>895</v>
      </c>
      <c r="C514" s="7" t="s">
        <v>911</v>
      </c>
      <c r="D514" s="7" t="s">
        <v>16</v>
      </c>
      <c r="E514" s="47" t="s">
        <v>918</v>
      </c>
      <c r="F514" s="9">
        <v>1</v>
      </c>
      <c r="G514" s="7" t="s">
        <v>18</v>
      </c>
      <c r="H514" s="7">
        <v>282</v>
      </c>
      <c r="I514" s="7">
        <v>282</v>
      </c>
      <c r="J514" s="60" t="s">
        <v>919</v>
      </c>
      <c r="K514" s="7">
        <v>276</v>
      </c>
      <c r="L514" s="7">
        <v>276</v>
      </c>
      <c r="M514" s="58"/>
      <c r="N514" s="7">
        <v>330</v>
      </c>
      <c r="O514" s="7">
        <v>330</v>
      </c>
      <c r="P514" s="59"/>
      <c r="Q514" s="7">
        <v>144</v>
      </c>
      <c r="R514" s="7">
        <v>144</v>
      </c>
      <c r="S514" s="48"/>
      <c r="T514" s="3">
        <v>378</v>
      </c>
      <c r="U514" s="171">
        <v>378</v>
      </c>
      <c r="V514" s="134"/>
      <c r="W514" s="3">
        <v>282</v>
      </c>
      <c r="X514" s="3">
        <v>282</v>
      </c>
      <c r="AR514" s="7">
        <f t="shared" si="78"/>
        <v>1692</v>
      </c>
      <c r="AS514" s="7">
        <f t="shared" si="81"/>
        <v>1692</v>
      </c>
      <c r="AT514" s="19">
        <f t="shared" si="79"/>
        <v>1</v>
      </c>
      <c r="AU514" s="19">
        <f t="shared" si="80"/>
        <v>1</v>
      </c>
      <c r="AV514" s="7" t="s">
        <v>2096</v>
      </c>
    </row>
    <row r="515" spans="1:48" ht="15.75" hidden="1" customHeight="1" x14ac:dyDescent="0.25">
      <c r="A515" s="7">
        <v>539</v>
      </c>
      <c r="B515" s="7" t="s">
        <v>895</v>
      </c>
      <c r="C515" s="7" t="s">
        <v>911</v>
      </c>
      <c r="D515" s="7" t="s">
        <v>16</v>
      </c>
      <c r="E515" s="47" t="s">
        <v>920</v>
      </c>
      <c r="F515" s="9">
        <v>1</v>
      </c>
      <c r="G515" s="7" t="s">
        <v>18</v>
      </c>
      <c r="H515" s="7">
        <v>165</v>
      </c>
      <c r="I515" s="7">
        <v>165</v>
      </c>
      <c r="J515" s="60" t="s">
        <v>921</v>
      </c>
      <c r="K515" s="7">
        <v>29</v>
      </c>
      <c r="L515" s="7">
        <v>29</v>
      </c>
      <c r="M515" s="58"/>
      <c r="N515" s="7">
        <v>92</v>
      </c>
      <c r="O515" s="7">
        <v>92</v>
      </c>
      <c r="P515" s="59"/>
      <c r="Q515" s="7">
        <v>3</v>
      </c>
      <c r="R515" s="7">
        <v>3</v>
      </c>
      <c r="S515" s="48"/>
      <c r="T515" s="3">
        <v>50</v>
      </c>
      <c r="U515" s="171">
        <v>50</v>
      </c>
      <c r="V515" s="134"/>
      <c r="W515" s="3">
        <v>8</v>
      </c>
      <c r="X515" s="3">
        <v>8</v>
      </c>
      <c r="AR515" s="7">
        <f t="shared" si="78"/>
        <v>347</v>
      </c>
      <c r="AS515" s="7">
        <f t="shared" si="81"/>
        <v>347</v>
      </c>
      <c r="AT515" s="19">
        <f t="shared" si="79"/>
        <v>1</v>
      </c>
      <c r="AU515" s="19">
        <f t="shared" si="80"/>
        <v>1</v>
      </c>
      <c r="AV515" s="7" t="s">
        <v>2096</v>
      </c>
    </row>
    <row r="516" spans="1:48" ht="15.75" hidden="1" customHeight="1" x14ac:dyDescent="0.25">
      <c r="A516" s="7">
        <v>540</v>
      </c>
      <c r="B516" s="7" t="s">
        <v>895</v>
      </c>
      <c r="C516" s="7" t="s">
        <v>911</v>
      </c>
      <c r="D516" s="7" t="s">
        <v>16</v>
      </c>
      <c r="E516" s="47" t="s">
        <v>922</v>
      </c>
      <c r="F516" s="9">
        <v>1</v>
      </c>
      <c r="G516" s="7" t="s">
        <v>18</v>
      </c>
      <c r="H516" s="7">
        <v>0</v>
      </c>
      <c r="I516" s="7">
        <v>0</v>
      </c>
      <c r="J516" s="60"/>
      <c r="K516" s="7">
        <v>6</v>
      </c>
      <c r="L516" s="7">
        <v>6</v>
      </c>
      <c r="M516" s="58"/>
      <c r="N516" s="7">
        <v>3</v>
      </c>
      <c r="O516" s="7">
        <v>3</v>
      </c>
      <c r="P516" s="59"/>
      <c r="Q516" s="7">
        <v>1</v>
      </c>
      <c r="R516" s="7">
        <v>1</v>
      </c>
      <c r="S516" s="48"/>
      <c r="T516" s="3">
        <v>4</v>
      </c>
      <c r="U516" s="171">
        <v>4</v>
      </c>
      <c r="V516" s="134"/>
      <c r="W516" s="3">
        <v>3</v>
      </c>
      <c r="X516" s="3">
        <v>3</v>
      </c>
      <c r="AR516" s="7">
        <f t="shared" si="78"/>
        <v>17</v>
      </c>
      <c r="AS516" s="7">
        <f t="shared" si="81"/>
        <v>17</v>
      </c>
      <c r="AT516" s="19">
        <f t="shared" si="79"/>
        <v>1</v>
      </c>
      <c r="AU516" s="19">
        <f t="shared" si="80"/>
        <v>1</v>
      </c>
      <c r="AV516" s="7" t="s">
        <v>2096</v>
      </c>
    </row>
    <row r="517" spans="1:48" ht="15.75" hidden="1" customHeight="1" x14ac:dyDescent="0.25">
      <c r="A517" s="7">
        <v>541</v>
      </c>
      <c r="B517" s="7" t="s">
        <v>895</v>
      </c>
      <c r="C517" s="7" t="s">
        <v>923</v>
      </c>
      <c r="D517" s="7" t="s">
        <v>16</v>
      </c>
      <c r="E517" s="47" t="s">
        <v>924</v>
      </c>
      <c r="F517" s="9">
        <v>1</v>
      </c>
      <c r="G517" s="7" t="s">
        <v>18</v>
      </c>
      <c r="H517" s="7">
        <v>111</v>
      </c>
      <c r="I517" s="7">
        <v>31</v>
      </c>
      <c r="J517" s="60"/>
      <c r="K517" s="7">
        <v>155</v>
      </c>
      <c r="L517" s="7">
        <v>28</v>
      </c>
      <c r="M517" s="58"/>
      <c r="N517" s="7">
        <v>90</v>
      </c>
      <c r="O517" s="7">
        <v>31</v>
      </c>
      <c r="P517" s="59"/>
      <c r="Q517" s="7">
        <v>57</v>
      </c>
      <c r="R517" s="7">
        <v>30</v>
      </c>
      <c r="S517" s="48"/>
      <c r="T517" s="28">
        <v>31</v>
      </c>
      <c r="U517" s="3">
        <v>31</v>
      </c>
      <c r="V517" s="134"/>
      <c r="W517" s="94">
        <v>88</v>
      </c>
      <c r="X517" s="4">
        <v>88</v>
      </c>
      <c r="AR517" s="7">
        <f t="shared" si="78"/>
        <v>532</v>
      </c>
      <c r="AS517" s="7">
        <f t="shared" si="81"/>
        <v>239</v>
      </c>
      <c r="AT517" s="19">
        <f t="shared" si="79"/>
        <v>2.2259414225941421</v>
      </c>
      <c r="AU517" s="19">
        <f t="shared" si="80"/>
        <v>2.2259414225941421</v>
      </c>
      <c r="AV517" s="7" t="s">
        <v>2096</v>
      </c>
    </row>
    <row r="518" spans="1:48" ht="15.75" hidden="1" customHeight="1" x14ac:dyDescent="0.25">
      <c r="A518" s="7">
        <v>542</v>
      </c>
      <c r="B518" s="7" t="s">
        <v>895</v>
      </c>
      <c r="C518" s="7" t="s">
        <v>923</v>
      </c>
      <c r="D518" s="7" t="s">
        <v>16</v>
      </c>
      <c r="E518" s="47" t="s">
        <v>925</v>
      </c>
      <c r="F518" s="9">
        <v>1</v>
      </c>
      <c r="G518" s="7" t="s">
        <v>18</v>
      </c>
      <c r="H518" s="7">
        <v>54</v>
      </c>
      <c r="I518" s="7">
        <v>31</v>
      </c>
      <c r="J518" s="60"/>
      <c r="K518" s="7">
        <v>63</v>
      </c>
      <c r="L518" s="7">
        <v>28</v>
      </c>
      <c r="M518" s="58"/>
      <c r="N518" s="7">
        <v>68</v>
      </c>
      <c r="O518" s="7">
        <v>31</v>
      </c>
      <c r="P518" s="59"/>
      <c r="Q518" s="7">
        <v>60</v>
      </c>
      <c r="R518" s="7">
        <v>30</v>
      </c>
      <c r="S518" s="48"/>
      <c r="T518" s="28">
        <v>75</v>
      </c>
      <c r="U518" s="3">
        <v>31</v>
      </c>
      <c r="V518" s="134"/>
      <c r="AR518" s="7">
        <f t="shared" si="78"/>
        <v>320</v>
      </c>
      <c r="AS518" s="7">
        <f t="shared" si="81"/>
        <v>151</v>
      </c>
      <c r="AT518" s="19">
        <f t="shared" si="79"/>
        <v>2.1192052980132452</v>
      </c>
      <c r="AU518" s="19">
        <f t="shared" si="80"/>
        <v>2.1192052980132452</v>
      </c>
      <c r="AV518" s="7" t="s">
        <v>2096</v>
      </c>
    </row>
    <row r="519" spans="1:48" ht="15.75" hidden="1" customHeight="1" x14ac:dyDescent="0.25">
      <c r="A519" s="7">
        <v>543</v>
      </c>
      <c r="B519" s="7" t="s">
        <v>895</v>
      </c>
      <c r="C519" s="7" t="s">
        <v>923</v>
      </c>
      <c r="D519" s="7" t="s">
        <v>16</v>
      </c>
      <c r="E519" s="47" t="s">
        <v>926</v>
      </c>
      <c r="F519" s="9">
        <v>1</v>
      </c>
      <c r="G519" s="7" t="s">
        <v>18</v>
      </c>
      <c r="H519" s="7">
        <v>54</v>
      </c>
      <c r="I519" s="7">
        <v>31</v>
      </c>
      <c r="J519" s="60"/>
      <c r="K519" s="7">
        <v>63</v>
      </c>
      <c r="L519" s="7">
        <v>28</v>
      </c>
      <c r="M519" s="58"/>
      <c r="N519" s="7">
        <v>68</v>
      </c>
      <c r="O519" s="7">
        <v>31</v>
      </c>
      <c r="P519" s="59"/>
      <c r="Q519" s="7">
        <v>60</v>
      </c>
      <c r="R519" s="7">
        <v>30</v>
      </c>
      <c r="S519" s="48"/>
      <c r="T519" s="28">
        <v>75</v>
      </c>
      <c r="U519" s="3">
        <v>31</v>
      </c>
      <c r="V519" s="178"/>
      <c r="AR519" s="7">
        <f t="shared" si="78"/>
        <v>320</v>
      </c>
      <c r="AS519" s="7">
        <f t="shared" si="81"/>
        <v>151</v>
      </c>
      <c r="AT519" s="19">
        <f t="shared" si="79"/>
        <v>2.1192052980132452</v>
      </c>
      <c r="AU519" s="19">
        <f t="shared" si="80"/>
        <v>2.1192052980132452</v>
      </c>
      <c r="AV519" s="7" t="s">
        <v>2096</v>
      </c>
    </row>
    <row r="520" spans="1:48" ht="15.75" hidden="1" customHeight="1" x14ac:dyDescent="0.25">
      <c r="A520" s="7">
        <v>544</v>
      </c>
      <c r="B520" s="7" t="s">
        <v>895</v>
      </c>
      <c r="C520" s="7" t="s">
        <v>923</v>
      </c>
      <c r="D520" s="7" t="s">
        <v>16</v>
      </c>
      <c r="E520" s="47" t="s">
        <v>927</v>
      </c>
      <c r="F520" s="9">
        <v>1</v>
      </c>
      <c r="G520" s="7" t="s">
        <v>18</v>
      </c>
      <c r="H520" s="7">
        <v>54</v>
      </c>
      <c r="I520" s="7">
        <v>31</v>
      </c>
      <c r="J520" s="60"/>
      <c r="K520" s="7">
        <v>63</v>
      </c>
      <c r="L520" s="7">
        <v>28</v>
      </c>
      <c r="M520" s="58"/>
      <c r="N520" s="7">
        <v>68</v>
      </c>
      <c r="O520" s="7">
        <v>31</v>
      </c>
      <c r="P520" s="59"/>
      <c r="Q520" s="7">
        <v>60</v>
      </c>
      <c r="R520" s="7">
        <v>30</v>
      </c>
      <c r="S520" s="48"/>
      <c r="T520" s="28">
        <v>75</v>
      </c>
      <c r="U520" s="3">
        <v>31</v>
      </c>
      <c r="V520" s="134"/>
      <c r="AR520" s="7">
        <f t="shared" si="78"/>
        <v>320</v>
      </c>
      <c r="AS520" s="7">
        <f t="shared" si="81"/>
        <v>151</v>
      </c>
      <c r="AT520" s="19">
        <f t="shared" si="79"/>
        <v>2.1192052980132452</v>
      </c>
      <c r="AU520" s="19">
        <f t="shared" si="80"/>
        <v>2.1192052980132452</v>
      </c>
      <c r="AV520" s="7" t="s">
        <v>2096</v>
      </c>
    </row>
    <row r="521" spans="1:48" ht="15.75" hidden="1" customHeight="1" x14ac:dyDescent="0.25">
      <c r="A521" s="7">
        <v>545</v>
      </c>
      <c r="B521" s="7" t="s">
        <v>895</v>
      </c>
      <c r="C521" s="7" t="s">
        <v>923</v>
      </c>
      <c r="D521" s="7" t="s">
        <v>16</v>
      </c>
      <c r="E521" s="47" t="s">
        <v>928</v>
      </c>
      <c r="F521" s="9">
        <v>1</v>
      </c>
      <c r="G521" s="7" t="s">
        <v>18</v>
      </c>
      <c r="H521" s="7">
        <v>54</v>
      </c>
      <c r="I521" s="7">
        <v>31</v>
      </c>
      <c r="J521" s="60"/>
      <c r="K521" s="7">
        <v>63</v>
      </c>
      <c r="L521" s="7">
        <v>28</v>
      </c>
      <c r="M521" s="58"/>
      <c r="N521" s="7">
        <v>68</v>
      </c>
      <c r="O521" s="7">
        <v>31</v>
      </c>
      <c r="P521" s="59"/>
      <c r="Q521" s="7">
        <v>60</v>
      </c>
      <c r="R521" s="7">
        <v>30</v>
      </c>
      <c r="S521" s="48"/>
      <c r="T521" s="28">
        <v>75</v>
      </c>
      <c r="U521" s="3">
        <v>31</v>
      </c>
      <c r="V521" s="134"/>
      <c r="AR521" s="7">
        <f t="shared" si="78"/>
        <v>320</v>
      </c>
      <c r="AS521" s="7">
        <f t="shared" si="81"/>
        <v>151</v>
      </c>
      <c r="AT521" s="19">
        <f t="shared" si="79"/>
        <v>2.1192052980132452</v>
      </c>
      <c r="AU521" s="19">
        <f t="shared" si="80"/>
        <v>2.1192052980132452</v>
      </c>
      <c r="AV521" s="7" t="s">
        <v>2096</v>
      </c>
    </row>
    <row r="522" spans="1:48" ht="15.75" hidden="1" customHeight="1" x14ac:dyDescent="0.25">
      <c r="A522" s="7">
        <v>546</v>
      </c>
      <c r="B522" s="7" t="s">
        <v>895</v>
      </c>
      <c r="C522" s="7" t="s">
        <v>929</v>
      </c>
      <c r="D522" s="7" t="s">
        <v>16</v>
      </c>
      <c r="E522" s="47" t="s">
        <v>930</v>
      </c>
      <c r="F522" s="9">
        <v>1</v>
      </c>
      <c r="G522" s="7" t="s">
        <v>18</v>
      </c>
      <c r="H522" s="7">
        <v>253</v>
      </c>
      <c r="I522" s="7">
        <v>253</v>
      </c>
      <c r="J522" s="60" t="s">
        <v>931</v>
      </c>
      <c r="K522" s="7">
        <v>123</v>
      </c>
      <c r="L522" s="7">
        <v>130</v>
      </c>
      <c r="M522" s="58" t="s">
        <v>1208</v>
      </c>
      <c r="N522" s="7">
        <v>146</v>
      </c>
      <c r="O522" s="7">
        <v>146</v>
      </c>
      <c r="P522" s="59" t="s">
        <v>1208</v>
      </c>
      <c r="Q522" s="7">
        <v>88</v>
      </c>
      <c r="R522" s="7">
        <v>88</v>
      </c>
      <c r="S522" s="47" t="s">
        <v>931</v>
      </c>
      <c r="T522" s="3">
        <v>146</v>
      </c>
      <c r="U522" s="3">
        <v>146</v>
      </c>
      <c r="V522" s="108" t="s">
        <v>1912</v>
      </c>
      <c r="W522" s="3">
        <v>108</v>
      </c>
      <c r="X522" s="3">
        <v>108</v>
      </c>
      <c r="AR522" s="7">
        <f t="shared" si="78"/>
        <v>864</v>
      </c>
      <c r="AS522" s="7">
        <f t="shared" si="81"/>
        <v>871</v>
      </c>
      <c r="AT522" s="19">
        <f t="shared" si="79"/>
        <v>0.99196326061997708</v>
      </c>
      <c r="AU522" s="19">
        <f t="shared" si="80"/>
        <v>0.99196326061997708</v>
      </c>
      <c r="AV522" s="7" t="s">
        <v>2096</v>
      </c>
    </row>
    <row r="523" spans="1:48" ht="15.75" hidden="1" customHeight="1" x14ac:dyDescent="0.25">
      <c r="A523" s="7">
        <v>547</v>
      </c>
      <c r="B523" s="7" t="s">
        <v>895</v>
      </c>
      <c r="C523" s="7" t="s">
        <v>929</v>
      </c>
      <c r="D523" s="7" t="s">
        <v>16</v>
      </c>
      <c r="E523" s="47" t="s">
        <v>932</v>
      </c>
      <c r="F523" s="9">
        <v>1</v>
      </c>
      <c r="G523" s="7" t="s">
        <v>18</v>
      </c>
      <c r="H523" s="7">
        <v>1</v>
      </c>
      <c r="I523" s="7">
        <v>1</v>
      </c>
      <c r="J523" s="60" t="s">
        <v>931</v>
      </c>
      <c r="K523" s="7">
        <v>2</v>
      </c>
      <c r="L523" s="7">
        <v>2</v>
      </c>
      <c r="M523" s="58" t="s">
        <v>1208</v>
      </c>
      <c r="N523" s="7">
        <v>6</v>
      </c>
      <c r="O523" s="7">
        <v>6</v>
      </c>
      <c r="P523" s="59" t="s">
        <v>1208</v>
      </c>
      <c r="Q523" s="7">
        <v>3</v>
      </c>
      <c r="R523" s="7">
        <v>3</v>
      </c>
      <c r="S523" s="47" t="s">
        <v>931</v>
      </c>
      <c r="T523" s="3">
        <v>2</v>
      </c>
      <c r="U523" s="3">
        <v>2</v>
      </c>
      <c r="V523" s="108" t="s">
        <v>1912</v>
      </c>
      <c r="W523" s="3">
        <v>2</v>
      </c>
      <c r="X523" s="3">
        <v>2</v>
      </c>
      <c r="AR523" s="7">
        <f t="shared" si="78"/>
        <v>16</v>
      </c>
      <c r="AS523" s="7">
        <f t="shared" si="81"/>
        <v>16</v>
      </c>
      <c r="AT523" s="19">
        <f t="shared" si="79"/>
        <v>1</v>
      </c>
      <c r="AU523" s="19">
        <f t="shared" si="80"/>
        <v>1</v>
      </c>
      <c r="AV523" s="7" t="s">
        <v>2096</v>
      </c>
    </row>
    <row r="524" spans="1:48" ht="15.75" hidden="1" customHeight="1" x14ac:dyDescent="0.25">
      <c r="A524" s="7">
        <v>548</v>
      </c>
      <c r="B524" s="7" t="s">
        <v>895</v>
      </c>
      <c r="C524" s="7" t="s">
        <v>929</v>
      </c>
      <c r="D524" s="7" t="s">
        <v>16</v>
      </c>
      <c r="E524" s="47" t="s">
        <v>933</v>
      </c>
      <c r="F524" s="9">
        <v>1</v>
      </c>
      <c r="G524" s="7" t="s">
        <v>18</v>
      </c>
      <c r="H524" s="7">
        <v>151</v>
      </c>
      <c r="I524" s="7">
        <v>253</v>
      </c>
      <c r="J524" s="60" t="s">
        <v>931</v>
      </c>
      <c r="K524" s="7">
        <v>86</v>
      </c>
      <c r="L524" s="7">
        <v>123</v>
      </c>
      <c r="M524" s="58" t="s">
        <v>1208</v>
      </c>
      <c r="N524" s="7">
        <v>95</v>
      </c>
      <c r="O524" s="7">
        <v>134</v>
      </c>
      <c r="P524" s="59" t="s">
        <v>1208</v>
      </c>
      <c r="Q524" s="7">
        <v>65</v>
      </c>
      <c r="R524" s="7">
        <v>88</v>
      </c>
      <c r="S524" s="47" t="s">
        <v>931</v>
      </c>
      <c r="T524" s="3">
        <v>110</v>
      </c>
      <c r="U524" s="3">
        <v>146</v>
      </c>
      <c r="V524" s="108" t="s">
        <v>1912</v>
      </c>
      <c r="W524" s="3">
        <v>72</v>
      </c>
      <c r="X524" s="3">
        <v>108</v>
      </c>
      <c r="AR524" s="7">
        <f t="shared" si="78"/>
        <v>579</v>
      </c>
      <c r="AS524" s="7">
        <f t="shared" si="81"/>
        <v>852</v>
      </c>
      <c r="AT524" s="19">
        <f t="shared" si="79"/>
        <v>0.67957746478873238</v>
      </c>
      <c r="AU524" s="19">
        <f t="shared" si="80"/>
        <v>0.67957746478873238</v>
      </c>
      <c r="AV524" s="7" t="s">
        <v>2097</v>
      </c>
    </row>
    <row r="525" spans="1:48" ht="15.75" hidden="1" customHeight="1" x14ac:dyDescent="0.25">
      <c r="A525" s="7">
        <v>549</v>
      </c>
      <c r="B525" s="7" t="s">
        <v>895</v>
      </c>
      <c r="C525" s="7" t="s">
        <v>934</v>
      </c>
      <c r="D525" s="7" t="s">
        <v>16</v>
      </c>
      <c r="E525" s="47" t="s">
        <v>935</v>
      </c>
      <c r="F525" s="7">
        <v>4</v>
      </c>
      <c r="G525" s="7" t="s">
        <v>54</v>
      </c>
      <c r="H525" s="11">
        <v>0</v>
      </c>
      <c r="I525" s="11">
        <v>0</v>
      </c>
      <c r="J525" s="57" t="s">
        <v>26</v>
      </c>
      <c r="K525" s="11">
        <v>0</v>
      </c>
      <c r="L525" s="11">
        <v>0</v>
      </c>
      <c r="M525" s="57" t="s">
        <v>26</v>
      </c>
      <c r="N525" s="7">
        <v>1</v>
      </c>
      <c r="O525" s="11">
        <v>1</v>
      </c>
      <c r="P525" s="59"/>
      <c r="Q525" s="11">
        <v>0</v>
      </c>
      <c r="R525" s="11">
        <v>0</v>
      </c>
      <c r="S525" s="57" t="s">
        <v>26</v>
      </c>
      <c r="T525" s="11">
        <v>0</v>
      </c>
      <c r="U525" s="11">
        <v>0</v>
      </c>
      <c r="V525" s="57" t="s">
        <v>26</v>
      </c>
      <c r="W525" s="3">
        <v>1</v>
      </c>
      <c r="X525" s="11">
        <v>1</v>
      </c>
      <c r="AR525" s="7">
        <f t="shared" si="78"/>
        <v>2</v>
      </c>
      <c r="AS525" s="7">
        <f t="shared" si="81"/>
        <v>2</v>
      </c>
      <c r="AT525" s="19">
        <f t="shared" ref="AT525:AT536" si="82">+AR525/AS525</f>
        <v>1</v>
      </c>
      <c r="AU525" s="19">
        <f t="shared" ref="AU525:AU536" si="83">+AR525/F525</f>
        <v>0.5</v>
      </c>
      <c r="AV525" s="7" t="s">
        <v>2096</v>
      </c>
    </row>
    <row r="526" spans="1:48" ht="15.75" hidden="1" customHeight="1" x14ac:dyDescent="0.25">
      <c r="A526" s="7">
        <v>550</v>
      </c>
      <c r="B526" s="7" t="s">
        <v>895</v>
      </c>
      <c r="C526" s="7" t="s">
        <v>934</v>
      </c>
      <c r="D526" s="7" t="s">
        <v>16</v>
      </c>
      <c r="E526" s="47" t="s">
        <v>936</v>
      </c>
      <c r="F526" s="7">
        <v>4</v>
      </c>
      <c r="G526" s="7" t="s">
        <v>937</v>
      </c>
      <c r="H526" s="11">
        <v>0</v>
      </c>
      <c r="I526" s="11">
        <v>0</v>
      </c>
      <c r="J526" s="57" t="s">
        <v>26</v>
      </c>
      <c r="K526" s="11">
        <v>0</v>
      </c>
      <c r="L526" s="11">
        <v>0</v>
      </c>
      <c r="M526" s="57" t="s">
        <v>26</v>
      </c>
      <c r="N526" s="7">
        <v>1</v>
      </c>
      <c r="O526" s="11">
        <v>1</v>
      </c>
      <c r="P526" s="59"/>
      <c r="Q526" s="11">
        <v>0</v>
      </c>
      <c r="R526" s="11">
        <v>0</v>
      </c>
      <c r="S526" s="57" t="s">
        <v>26</v>
      </c>
      <c r="T526" s="11">
        <v>0</v>
      </c>
      <c r="U526" s="11">
        <v>0</v>
      </c>
      <c r="V526" s="57" t="s">
        <v>26</v>
      </c>
      <c r="W526" s="3">
        <v>1</v>
      </c>
      <c r="X526" s="11">
        <v>1</v>
      </c>
      <c r="AR526" s="7">
        <f t="shared" si="78"/>
        <v>2</v>
      </c>
      <c r="AS526" s="7">
        <f t="shared" si="81"/>
        <v>2</v>
      </c>
      <c r="AT526" s="19">
        <f t="shared" si="82"/>
        <v>1</v>
      </c>
      <c r="AU526" s="19">
        <f t="shared" si="83"/>
        <v>0.5</v>
      </c>
      <c r="AV526" s="7" t="s">
        <v>2096</v>
      </c>
    </row>
    <row r="527" spans="1:48" ht="15.75" hidden="1" customHeight="1" x14ac:dyDescent="0.25">
      <c r="A527" s="7">
        <v>551</v>
      </c>
      <c r="B527" s="7" t="s">
        <v>895</v>
      </c>
      <c r="C527" s="7" t="s">
        <v>934</v>
      </c>
      <c r="D527" s="7" t="s">
        <v>16</v>
      </c>
      <c r="E527" s="47" t="s">
        <v>938</v>
      </c>
      <c r="F527" s="7">
        <v>4</v>
      </c>
      <c r="G527" s="7" t="s">
        <v>937</v>
      </c>
      <c r="H527" s="11">
        <v>0</v>
      </c>
      <c r="I527" s="11">
        <v>0</v>
      </c>
      <c r="J527" s="57" t="s">
        <v>26</v>
      </c>
      <c r="K527" s="11">
        <v>0</v>
      </c>
      <c r="L527" s="11">
        <v>0</v>
      </c>
      <c r="M527" s="57" t="s">
        <v>26</v>
      </c>
      <c r="N527" s="7">
        <v>1</v>
      </c>
      <c r="O527" s="11">
        <v>1</v>
      </c>
      <c r="P527" s="59"/>
      <c r="Q527" s="11">
        <v>0</v>
      </c>
      <c r="R527" s="11">
        <v>0</v>
      </c>
      <c r="S527" s="57" t="s">
        <v>26</v>
      </c>
      <c r="T527" s="11">
        <v>0</v>
      </c>
      <c r="U527" s="11">
        <v>0</v>
      </c>
      <c r="V527" s="57" t="s">
        <v>26</v>
      </c>
      <c r="W527" s="3">
        <v>1</v>
      </c>
      <c r="X527" s="11">
        <v>1</v>
      </c>
      <c r="AR527" s="7">
        <f t="shared" si="78"/>
        <v>2</v>
      </c>
      <c r="AS527" s="7">
        <f t="shared" si="81"/>
        <v>2</v>
      </c>
      <c r="AT527" s="19">
        <f t="shared" si="82"/>
        <v>1</v>
      </c>
      <c r="AU527" s="19">
        <f t="shared" si="83"/>
        <v>0.5</v>
      </c>
      <c r="AV527" s="7" t="s">
        <v>2096</v>
      </c>
    </row>
    <row r="528" spans="1:48" ht="15.75" hidden="1" customHeight="1" x14ac:dyDescent="0.25">
      <c r="A528" s="7">
        <v>552</v>
      </c>
      <c r="B528" s="7" t="s">
        <v>895</v>
      </c>
      <c r="C528" s="7" t="s">
        <v>934</v>
      </c>
      <c r="D528" s="7" t="s">
        <v>16</v>
      </c>
      <c r="E528" s="47" t="s">
        <v>939</v>
      </c>
      <c r="F528" s="7">
        <v>4</v>
      </c>
      <c r="G528" s="7" t="s">
        <v>79</v>
      </c>
      <c r="H528" s="11">
        <v>0</v>
      </c>
      <c r="I528" s="11">
        <v>0</v>
      </c>
      <c r="J528" s="57" t="s">
        <v>26</v>
      </c>
      <c r="K528" s="11">
        <v>0</v>
      </c>
      <c r="L528" s="11">
        <v>0</v>
      </c>
      <c r="M528" s="57" t="s">
        <v>26</v>
      </c>
      <c r="N528" s="7">
        <v>1</v>
      </c>
      <c r="O528" s="11">
        <v>1</v>
      </c>
      <c r="P528" s="59"/>
      <c r="Q528" s="11">
        <v>0</v>
      </c>
      <c r="R528" s="11">
        <v>0</v>
      </c>
      <c r="S528" s="57" t="s">
        <v>26</v>
      </c>
      <c r="T528" s="103">
        <v>0</v>
      </c>
      <c r="U528" s="11">
        <v>0</v>
      </c>
      <c r="V528" s="57" t="s">
        <v>26</v>
      </c>
      <c r="W528" s="3">
        <v>1</v>
      </c>
      <c r="X528" s="11">
        <v>1</v>
      </c>
      <c r="AR528" s="7">
        <f t="shared" si="78"/>
        <v>2</v>
      </c>
      <c r="AS528" s="7">
        <f t="shared" si="81"/>
        <v>2</v>
      </c>
      <c r="AT528" s="19">
        <f t="shared" si="82"/>
        <v>1</v>
      </c>
      <c r="AU528" s="19">
        <f t="shared" si="83"/>
        <v>0.5</v>
      </c>
      <c r="AV528" s="7" t="s">
        <v>2096</v>
      </c>
    </row>
    <row r="529" spans="1:48" ht="15.75" hidden="1" customHeight="1" x14ac:dyDescent="0.25">
      <c r="A529" s="7">
        <v>553</v>
      </c>
      <c r="B529" s="7" t="s">
        <v>895</v>
      </c>
      <c r="C529" s="7" t="s">
        <v>934</v>
      </c>
      <c r="D529" s="7" t="s">
        <v>16</v>
      </c>
      <c r="E529" s="47" t="s">
        <v>940</v>
      </c>
      <c r="F529" s="7">
        <v>4</v>
      </c>
      <c r="G529" s="7" t="s">
        <v>79</v>
      </c>
      <c r="H529" s="11">
        <v>0</v>
      </c>
      <c r="I529" s="11">
        <v>0</v>
      </c>
      <c r="J529" s="57" t="s">
        <v>26</v>
      </c>
      <c r="K529" s="11">
        <v>0</v>
      </c>
      <c r="L529" s="11">
        <v>0</v>
      </c>
      <c r="M529" s="57" t="s">
        <v>26</v>
      </c>
      <c r="N529" s="7">
        <v>1</v>
      </c>
      <c r="O529" s="11">
        <v>1</v>
      </c>
      <c r="P529" s="59"/>
      <c r="Q529" s="11">
        <v>0</v>
      </c>
      <c r="R529" s="11">
        <v>0</v>
      </c>
      <c r="S529" s="57" t="s">
        <v>26</v>
      </c>
      <c r="T529" s="103">
        <v>0</v>
      </c>
      <c r="U529" s="11">
        <v>0</v>
      </c>
      <c r="V529" s="57" t="s">
        <v>26</v>
      </c>
      <c r="W529" s="3">
        <v>1</v>
      </c>
      <c r="X529" s="11">
        <v>1</v>
      </c>
      <c r="AR529" s="7">
        <f t="shared" si="78"/>
        <v>2</v>
      </c>
      <c r="AS529" s="7">
        <f t="shared" si="81"/>
        <v>2</v>
      </c>
      <c r="AT529" s="19">
        <f t="shared" si="82"/>
        <v>1</v>
      </c>
      <c r="AU529" s="19">
        <f t="shared" si="83"/>
        <v>0.5</v>
      </c>
      <c r="AV529" s="7" t="s">
        <v>2096</v>
      </c>
    </row>
    <row r="530" spans="1:48" ht="15.75" hidden="1" customHeight="1" x14ac:dyDescent="0.25">
      <c r="A530" s="7">
        <v>554</v>
      </c>
      <c r="B530" s="7" t="s">
        <v>895</v>
      </c>
      <c r="C530" s="7" t="s">
        <v>934</v>
      </c>
      <c r="D530" s="7" t="s">
        <v>16</v>
      </c>
      <c r="E530" s="47" t="s">
        <v>941</v>
      </c>
      <c r="F530" s="7">
        <v>4</v>
      </c>
      <c r="G530" s="7" t="s">
        <v>79</v>
      </c>
      <c r="H530" s="11">
        <v>0</v>
      </c>
      <c r="I530" s="11">
        <v>0</v>
      </c>
      <c r="J530" s="57" t="s">
        <v>26</v>
      </c>
      <c r="K530" s="11">
        <v>0</v>
      </c>
      <c r="L530" s="11">
        <v>0</v>
      </c>
      <c r="M530" s="57" t="s">
        <v>26</v>
      </c>
      <c r="N530" s="7">
        <v>1</v>
      </c>
      <c r="O530" s="11">
        <v>1</v>
      </c>
      <c r="P530" s="59"/>
      <c r="Q530" s="11">
        <v>0</v>
      </c>
      <c r="R530" s="11">
        <v>0</v>
      </c>
      <c r="S530" s="57" t="s">
        <v>26</v>
      </c>
      <c r="T530" s="103">
        <v>0</v>
      </c>
      <c r="U530" s="11">
        <v>0</v>
      </c>
      <c r="V530" s="57" t="s">
        <v>26</v>
      </c>
      <c r="W530" s="7">
        <v>1</v>
      </c>
      <c r="X530" s="11">
        <v>1</v>
      </c>
      <c r="AR530" s="7">
        <f t="shared" si="78"/>
        <v>2</v>
      </c>
      <c r="AS530" s="7">
        <f t="shared" si="81"/>
        <v>2</v>
      </c>
      <c r="AT530" s="19">
        <f t="shared" si="82"/>
        <v>1</v>
      </c>
      <c r="AU530" s="19">
        <f t="shared" si="83"/>
        <v>0.5</v>
      </c>
      <c r="AV530" s="7" t="s">
        <v>2096</v>
      </c>
    </row>
    <row r="531" spans="1:48" ht="15.75" hidden="1" customHeight="1" x14ac:dyDescent="0.25">
      <c r="A531" s="7">
        <v>555</v>
      </c>
      <c r="B531" s="7" t="s">
        <v>895</v>
      </c>
      <c r="C531" s="7" t="s">
        <v>934</v>
      </c>
      <c r="D531" s="7" t="s">
        <v>16</v>
      </c>
      <c r="E531" s="47" t="s">
        <v>942</v>
      </c>
      <c r="F531" s="7">
        <v>1</v>
      </c>
      <c r="G531" s="7" t="s">
        <v>89</v>
      </c>
      <c r="H531" s="18">
        <v>1</v>
      </c>
      <c r="I531" s="11">
        <v>1</v>
      </c>
      <c r="J531" s="60"/>
      <c r="K531" s="11">
        <v>0</v>
      </c>
      <c r="L531" s="11">
        <v>0</v>
      </c>
      <c r="M531" s="57" t="s">
        <v>26</v>
      </c>
      <c r="N531" s="11">
        <v>0</v>
      </c>
      <c r="O531" s="11">
        <v>0</v>
      </c>
      <c r="P531" s="57" t="s">
        <v>26</v>
      </c>
      <c r="Q531" s="11">
        <v>0</v>
      </c>
      <c r="R531" s="11">
        <v>0</v>
      </c>
      <c r="S531" s="57" t="s">
        <v>26</v>
      </c>
      <c r="T531" s="103">
        <v>0</v>
      </c>
      <c r="U531" s="11">
        <v>0</v>
      </c>
      <c r="V531" s="57" t="s">
        <v>26</v>
      </c>
      <c r="W531" s="11">
        <v>0</v>
      </c>
      <c r="X531" s="11">
        <v>0</v>
      </c>
      <c r="Y531" s="57" t="s">
        <v>26</v>
      </c>
      <c r="Z531" s="47"/>
      <c r="AA531" s="47"/>
      <c r="AB531" s="47"/>
      <c r="AC531" s="47"/>
      <c r="AD531" s="47"/>
      <c r="AE531" s="47"/>
      <c r="AF531" s="47"/>
      <c r="AG531" s="47"/>
      <c r="AH531" s="47"/>
      <c r="AI531" s="47"/>
      <c r="AJ531" s="47"/>
      <c r="AK531" s="47"/>
      <c r="AL531" s="47"/>
      <c r="AM531" s="47"/>
      <c r="AN531" s="47"/>
      <c r="AR531" s="7">
        <f t="shared" si="78"/>
        <v>1</v>
      </c>
      <c r="AS531" s="7">
        <f t="shared" si="81"/>
        <v>1</v>
      </c>
      <c r="AT531" s="19">
        <f t="shared" si="82"/>
        <v>1</v>
      </c>
      <c r="AU531" s="19">
        <f t="shared" si="83"/>
        <v>1</v>
      </c>
      <c r="AV531" s="7" t="s">
        <v>2096</v>
      </c>
    </row>
    <row r="532" spans="1:48" ht="15.75" hidden="1" customHeight="1" x14ac:dyDescent="0.25">
      <c r="A532" s="7">
        <v>556</v>
      </c>
      <c r="B532" s="7" t="s">
        <v>895</v>
      </c>
      <c r="C532" s="7" t="s">
        <v>934</v>
      </c>
      <c r="D532" s="7" t="s">
        <v>16</v>
      </c>
      <c r="E532" s="47" t="s">
        <v>943</v>
      </c>
      <c r="F532" s="7">
        <v>1</v>
      </c>
      <c r="G532" s="7" t="s">
        <v>89</v>
      </c>
      <c r="H532" s="11">
        <v>0</v>
      </c>
      <c r="I532" s="11">
        <v>0</v>
      </c>
      <c r="J532" s="57" t="s">
        <v>26</v>
      </c>
      <c r="K532" s="11">
        <v>0</v>
      </c>
      <c r="L532" s="11">
        <v>0</v>
      </c>
      <c r="M532" s="57" t="s">
        <v>26</v>
      </c>
      <c r="N532" s="11">
        <v>0</v>
      </c>
      <c r="O532" s="11">
        <v>0</v>
      </c>
      <c r="P532" s="57" t="s">
        <v>26</v>
      </c>
      <c r="Q532" s="11">
        <v>0</v>
      </c>
      <c r="R532" s="11">
        <v>0</v>
      </c>
      <c r="S532" s="57" t="s">
        <v>26</v>
      </c>
      <c r="T532" s="103">
        <v>0</v>
      </c>
      <c r="U532" s="103">
        <v>0</v>
      </c>
      <c r="V532" s="57" t="s">
        <v>26</v>
      </c>
      <c r="W532" s="11">
        <v>0</v>
      </c>
      <c r="X532" s="11">
        <v>0</v>
      </c>
      <c r="Y532" s="57" t="s">
        <v>26</v>
      </c>
      <c r="Z532" s="47"/>
      <c r="AA532" s="47"/>
      <c r="AB532" s="47"/>
      <c r="AC532" s="47"/>
      <c r="AD532" s="47"/>
      <c r="AE532" s="47"/>
      <c r="AF532" s="47"/>
      <c r="AG532" s="47"/>
      <c r="AH532" s="47"/>
      <c r="AI532" s="47"/>
      <c r="AJ532" s="47"/>
      <c r="AK532" s="47"/>
      <c r="AL532" s="47"/>
      <c r="AM532" s="47"/>
      <c r="AN532" s="47"/>
      <c r="AR532" s="7">
        <f t="shared" si="78"/>
        <v>0</v>
      </c>
      <c r="AS532" s="7">
        <f t="shared" si="81"/>
        <v>0</v>
      </c>
      <c r="AT532" s="22" t="e">
        <f t="shared" si="82"/>
        <v>#DIV/0!</v>
      </c>
      <c r="AU532" s="22">
        <f t="shared" si="83"/>
        <v>0</v>
      </c>
      <c r="AV532" s="7" t="s">
        <v>2094</v>
      </c>
    </row>
    <row r="533" spans="1:48" ht="15.75" hidden="1" customHeight="1" x14ac:dyDescent="0.25">
      <c r="A533" s="7">
        <v>557</v>
      </c>
      <c r="B533" s="7" t="s">
        <v>895</v>
      </c>
      <c r="C533" s="7" t="s">
        <v>944</v>
      </c>
      <c r="D533" s="7" t="s">
        <v>16</v>
      </c>
      <c r="E533" s="47" t="s">
        <v>945</v>
      </c>
      <c r="F533" s="7">
        <v>12</v>
      </c>
      <c r="G533" s="7" t="s">
        <v>54</v>
      </c>
      <c r="H533" s="7">
        <v>1</v>
      </c>
      <c r="I533" s="11">
        <v>1</v>
      </c>
      <c r="J533" s="60"/>
      <c r="K533" s="7">
        <v>1</v>
      </c>
      <c r="L533" s="11">
        <v>1</v>
      </c>
      <c r="M533" s="58"/>
      <c r="N533" s="7">
        <v>1</v>
      </c>
      <c r="O533" s="11">
        <v>1</v>
      </c>
      <c r="P533" s="59"/>
      <c r="Q533" s="7">
        <v>1</v>
      </c>
      <c r="R533" s="11">
        <v>1</v>
      </c>
      <c r="S533" s="48"/>
      <c r="T533" s="28">
        <v>1</v>
      </c>
      <c r="U533" s="28">
        <v>1</v>
      </c>
      <c r="V533" s="134"/>
      <c r="W533" s="187">
        <v>1</v>
      </c>
      <c r="X533" s="11">
        <v>1</v>
      </c>
      <c r="Y533" s="134"/>
      <c r="Z533" s="211"/>
      <c r="AA533" s="211"/>
      <c r="AB533" s="211"/>
      <c r="AC533" s="211"/>
      <c r="AD533" s="211"/>
      <c r="AE533" s="211"/>
      <c r="AF533" s="211"/>
      <c r="AG533" s="211"/>
      <c r="AH533" s="211"/>
      <c r="AI533" s="211"/>
      <c r="AJ533" s="211"/>
      <c r="AK533" s="211"/>
      <c r="AL533" s="211"/>
      <c r="AM533" s="211"/>
      <c r="AN533" s="211"/>
      <c r="AR533" s="7">
        <f t="shared" ref="AR533:AR548" si="84">H533+K533+N533+Q533+T533+W533</f>
        <v>6</v>
      </c>
      <c r="AS533" s="7">
        <f t="shared" si="81"/>
        <v>6</v>
      </c>
      <c r="AT533" s="19">
        <f t="shared" si="82"/>
        <v>1</v>
      </c>
      <c r="AU533" s="19">
        <f t="shared" si="83"/>
        <v>0.5</v>
      </c>
      <c r="AV533" s="7" t="s">
        <v>2096</v>
      </c>
    </row>
    <row r="534" spans="1:48" ht="15.75" hidden="1" customHeight="1" x14ac:dyDescent="0.25">
      <c r="A534" s="7">
        <v>558</v>
      </c>
      <c r="B534" s="7" t="s">
        <v>895</v>
      </c>
      <c r="C534" s="7" t="s">
        <v>944</v>
      </c>
      <c r="D534" s="7" t="s">
        <v>16</v>
      </c>
      <c r="E534" s="47" t="s">
        <v>946</v>
      </c>
      <c r="F534" s="7">
        <v>3</v>
      </c>
      <c r="G534" s="7" t="s">
        <v>947</v>
      </c>
      <c r="H534" s="11">
        <v>0</v>
      </c>
      <c r="I534" s="11">
        <v>0</v>
      </c>
      <c r="J534" s="57" t="s">
        <v>26</v>
      </c>
      <c r="K534" s="18">
        <v>1</v>
      </c>
      <c r="L534" s="11">
        <v>1</v>
      </c>
      <c r="M534" s="57" t="s">
        <v>26</v>
      </c>
      <c r="N534" s="11">
        <v>0</v>
      </c>
      <c r="O534" s="11">
        <v>0</v>
      </c>
      <c r="P534" s="57" t="s">
        <v>26</v>
      </c>
      <c r="Q534" s="11">
        <v>0</v>
      </c>
      <c r="R534" s="11">
        <v>0</v>
      </c>
      <c r="S534" s="57" t="s">
        <v>26</v>
      </c>
      <c r="T534" s="28">
        <v>1</v>
      </c>
      <c r="U534" s="28">
        <v>1</v>
      </c>
      <c r="V534" s="134"/>
      <c r="W534" s="11">
        <v>0</v>
      </c>
      <c r="X534" s="11">
        <v>0</v>
      </c>
      <c r="Y534" s="57" t="s">
        <v>26</v>
      </c>
      <c r="Z534" s="47"/>
      <c r="AA534" s="47"/>
      <c r="AB534" s="47"/>
      <c r="AC534" s="47"/>
      <c r="AD534" s="47"/>
      <c r="AE534" s="47"/>
      <c r="AF534" s="47"/>
      <c r="AG534" s="47"/>
      <c r="AH534" s="47"/>
      <c r="AI534" s="47"/>
      <c r="AJ534" s="47"/>
      <c r="AK534" s="47"/>
      <c r="AL534" s="47"/>
      <c r="AM534" s="47"/>
      <c r="AN534" s="47"/>
      <c r="AR534" s="7">
        <f t="shared" si="84"/>
        <v>2</v>
      </c>
      <c r="AS534" s="7">
        <f t="shared" si="81"/>
        <v>2</v>
      </c>
      <c r="AT534" s="19">
        <f t="shared" si="82"/>
        <v>1</v>
      </c>
      <c r="AU534" s="22">
        <f t="shared" si="83"/>
        <v>0.66666666666666663</v>
      </c>
      <c r="AV534" s="7" t="s">
        <v>2096</v>
      </c>
    </row>
    <row r="535" spans="1:48" ht="15.75" hidden="1" customHeight="1" x14ac:dyDescent="0.25">
      <c r="A535" s="7">
        <v>559</v>
      </c>
      <c r="B535" s="7" t="s">
        <v>895</v>
      </c>
      <c r="C535" s="7" t="s">
        <v>944</v>
      </c>
      <c r="D535" s="7" t="s">
        <v>16</v>
      </c>
      <c r="E535" s="47" t="s">
        <v>948</v>
      </c>
      <c r="F535" s="7">
        <v>6</v>
      </c>
      <c r="G535" s="7" t="s">
        <v>765</v>
      </c>
      <c r="H535" s="11">
        <v>0</v>
      </c>
      <c r="I535" s="11">
        <v>0</v>
      </c>
      <c r="J535" s="57" t="s">
        <v>26</v>
      </c>
      <c r="K535" s="11">
        <v>0</v>
      </c>
      <c r="L535" s="11">
        <v>0</v>
      </c>
      <c r="M535" s="57" t="s">
        <v>26</v>
      </c>
      <c r="N535" s="11">
        <v>0</v>
      </c>
      <c r="O535" s="11">
        <v>0</v>
      </c>
      <c r="P535" s="57" t="s">
        <v>26</v>
      </c>
      <c r="Q535" s="11">
        <v>0</v>
      </c>
      <c r="R535" s="11">
        <v>0</v>
      </c>
      <c r="S535" s="57" t="s">
        <v>26</v>
      </c>
      <c r="T535" s="28">
        <v>1</v>
      </c>
      <c r="U535" s="28">
        <v>1</v>
      </c>
      <c r="V535" s="134"/>
      <c r="W535" s="11">
        <v>0</v>
      </c>
      <c r="X535" s="11">
        <v>0</v>
      </c>
      <c r="Y535" s="57" t="s">
        <v>26</v>
      </c>
      <c r="Z535" s="47"/>
      <c r="AA535" s="47"/>
      <c r="AB535" s="47"/>
      <c r="AC535" s="47"/>
      <c r="AD535" s="47"/>
      <c r="AE535" s="47"/>
      <c r="AF535" s="47"/>
      <c r="AG535" s="47"/>
      <c r="AH535" s="47"/>
      <c r="AI535" s="47"/>
      <c r="AJ535" s="47"/>
      <c r="AK535" s="47"/>
      <c r="AL535" s="47"/>
      <c r="AM535" s="47"/>
      <c r="AN535" s="47"/>
      <c r="AR535" s="7">
        <f t="shared" si="84"/>
        <v>1</v>
      </c>
      <c r="AS535" s="7">
        <f t="shared" si="81"/>
        <v>1</v>
      </c>
      <c r="AT535" s="19">
        <f t="shared" si="82"/>
        <v>1</v>
      </c>
      <c r="AU535" s="22">
        <f t="shared" si="83"/>
        <v>0.16666666666666666</v>
      </c>
      <c r="AV535" s="7" t="s">
        <v>2096</v>
      </c>
    </row>
    <row r="536" spans="1:48" ht="15.75" hidden="1" customHeight="1" x14ac:dyDescent="0.25">
      <c r="A536" s="7">
        <v>560</v>
      </c>
      <c r="B536" s="7" t="s">
        <v>895</v>
      </c>
      <c r="C536" s="7" t="s">
        <v>944</v>
      </c>
      <c r="D536" s="7" t="s">
        <v>16</v>
      </c>
      <c r="E536" s="47" t="s">
        <v>949</v>
      </c>
      <c r="F536" s="7">
        <v>7</v>
      </c>
      <c r="G536" s="7" t="s">
        <v>950</v>
      </c>
      <c r="H536" s="11">
        <v>0</v>
      </c>
      <c r="I536" s="11">
        <v>0</v>
      </c>
      <c r="J536" s="57" t="s">
        <v>26</v>
      </c>
      <c r="K536" s="11">
        <v>0</v>
      </c>
      <c r="L536" s="11">
        <v>0</v>
      </c>
      <c r="M536" s="57" t="s">
        <v>26</v>
      </c>
      <c r="N536" s="11">
        <v>0</v>
      </c>
      <c r="O536" s="11">
        <v>0</v>
      </c>
      <c r="P536" s="59"/>
      <c r="Q536" s="18">
        <v>1</v>
      </c>
      <c r="R536" s="11">
        <v>1</v>
      </c>
      <c r="S536" s="48"/>
      <c r="T536" s="28">
        <v>0</v>
      </c>
      <c r="U536" s="28">
        <v>0</v>
      </c>
      <c r="V536" s="134"/>
      <c r="W536" s="11">
        <v>0</v>
      </c>
      <c r="X536" s="11">
        <v>0</v>
      </c>
      <c r="Y536" s="57" t="s">
        <v>26</v>
      </c>
      <c r="Z536" s="47"/>
      <c r="AA536" s="47"/>
      <c r="AB536" s="47"/>
      <c r="AC536" s="47"/>
      <c r="AD536" s="47"/>
      <c r="AE536" s="47"/>
      <c r="AF536" s="47"/>
      <c r="AG536" s="47"/>
      <c r="AH536" s="47"/>
      <c r="AI536" s="47"/>
      <c r="AJ536" s="47"/>
      <c r="AK536" s="47"/>
      <c r="AL536" s="47"/>
      <c r="AM536" s="47"/>
      <c r="AN536" s="47"/>
      <c r="AR536" s="7">
        <f t="shared" si="84"/>
        <v>1</v>
      </c>
      <c r="AS536" s="7">
        <f t="shared" si="81"/>
        <v>1</v>
      </c>
      <c r="AT536" s="19">
        <f t="shared" si="82"/>
        <v>1</v>
      </c>
      <c r="AU536" s="22">
        <f t="shared" si="83"/>
        <v>0.14285714285714285</v>
      </c>
      <c r="AV536" s="7" t="s">
        <v>2096</v>
      </c>
    </row>
    <row r="537" spans="1:48" ht="15.75" hidden="1" customHeight="1" x14ac:dyDescent="0.25">
      <c r="A537" s="7">
        <v>561</v>
      </c>
      <c r="B537" s="7" t="s">
        <v>895</v>
      </c>
      <c r="C537" s="7" t="s">
        <v>951</v>
      </c>
      <c r="D537" s="7" t="s">
        <v>16</v>
      </c>
      <c r="E537" s="47" t="s">
        <v>952</v>
      </c>
      <c r="F537" s="9">
        <v>1</v>
      </c>
      <c r="G537" s="7" t="s">
        <v>18</v>
      </c>
      <c r="H537" s="7">
        <v>3048</v>
      </c>
      <c r="I537" s="7">
        <v>3048</v>
      </c>
      <c r="J537" s="60" t="s">
        <v>953</v>
      </c>
      <c r="K537" s="7">
        <v>1544</v>
      </c>
      <c r="L537" s="7">
        <v>1544</v>
      </c>
      <c r="M537" s="58" t="s">
        <v>1051</v>
      </c>
      <c r="N537" s="7">
        <v>2194</v>
      </c>
      <c r="O537" s="7">
        <v>2194</v>
      </c>
      <c r="P537" s="59"/>
      <c r="Q537" s="50">
        <v>1168</v>
      </c>
      <c r="R537" s="50">
        <v>1168</v>
      </c>
      <c r="S537" s="47" t="s">
        <v>1618</v>
      </c>
      <c r="T537" s="28">
        <v>1571</v>
      </c>
      <c r="U537" s="28">
        <v>1571</v>
      </c>
      <c r="V537" s="108" t="s">
        <v>1618</v>
      </c>
      <c r="W537" s="50">
        <v>1482</v>
      </c>
      <c r="X537" s="50">
        <v>1482</v>
      </c>
      <c r="Y537" s="47" t="s">
        <v>1618</v>
      </c>
      <c r="Z537" s="47"/>
      <c r="AA537" s="47"/>
      <c r="AB537" s="47"/>
      <c r="AC537" s="47"/>
      <c r="AD537" s="47"/>
      <c r="AE537" s="47"/>
      <c r="AF537" s="47"/>
      <c r="AG537" s="47"/>
      <c r="AH537" s="47"/>
      <c r="AI537" s="47"/>
      <c r="AJ537" s="47"/>
      <c r="AK537" s="47"/>
      <c r="AL537" s="47"/>
      <c r="AM537" s="47"/>
      <c r="AN537" s="47"/>
      <c r="AR537" s="7">
        <f t="shared" si="84"/>
        <v>11007</v>
      </c>
      <c r="AS537" s="7">
        <f t="shared" si="81"/>
        <v>11007</v>
      </c>
      <c r="AT537" s="19">
        <f t="shared" ref="AT537:AT548" si="85">AR537/AS537</f>
        <v>1</v>
      </c>
      <c r="AU537" s="19">
        <f t="shared" ref="AU537:AU548" si="86">+AT537/F537</f>
        <v>1</v>
      </c>
      <c r="AV537" s="7" t="s">
        <v>2096</v>
      </c>
    </row>
    <row r="538" spans="1:48" ht="15.75" hidden="1" customHeight="1" x14ac:dyDescent="0.25">
      <c r="A538" s="7">
        <v>562</v>
      </c>
      <c r="B538" s="7" t="s">
        <v>895</v>
      </c>
      <c r="C538" s="7" t="s">
        <v>951</v>
      </c>
      <c r="D538" s="7" t="s">
        <v>16</v>
      </c>
      <c r="E538" s="47" t="s">
        <v>954</v>
      </c>
      <c r="F538" s="9">
        <v>1</v>
      </c>
      <c r="G538" s="7" t="s">
        <v>18</v>
      </c>
      <c r="H538" s="7">
        <v>3017</v>
      </c>
      <c r="I538" s="7">
        <v>3017</v>
      </c>
      <c r="J538" s="60" t="s">
        <v>955</v>
      </c>
      <c r="K538" s="7">
        <v>3135</v>
      </c>
      <c r="L538" s="7">
        <v>3135</v>
      </c>
      <c r="M538" s="58" t="s">
        <v>1049</v>
      </c>
      <c r="N538" s="7">
        <v>3847</v>
      </c>
      <c r="O538" s="7">
        <v>3847</v>
      </c>
      <c r="P538" s="59"/>
      <c r="Q538" s="50">
        <v>4096</v>
      </c>
      <c r="R538" s="50">
        <v>4096</v>
      </c>
      <c r="S538" s="47" t="s">
        <v>1619</v>
      </c>
      <c r="T538" s="28">
        <v>4503</v>
      </c>
      <c r="U538" s="3">
        <v>4503</v>
      </c>
      <c r="V538" s="108" t="s">
        <v>1917</v>
      </c>
      <c r="W538" s="50">
        <v>4442</v>
      </c>
      <c r="X538" s="50">
        <v>4442</v>
      </c>
      <c r="Y538" s="47" t="s">
        <v>1958</v>
      </c>
      <c r="Z538" s="47"/>
      <c r="AA538" s="47"/>
      <c r="AB538" s="47"/>
      <c r="AC538" s="47"/>
      <c r="AD538" s="47"/>
      <c r="AE538" s="47"/>
      <c r="AF538" s="47"/>
      <c r="AG538" s="47"/>
      <c r="AH538" s="47"/>
      <c r="AI538" s="47"/>
      <c r="AJ538" s="47"/>
      <c r="AK538" s="47"/>
      <c r="AL538" s="47"/>
      <c r="AM538" s="47"/>
      <c r="AN538" s="47"/>
      <c r="AR538" s="7">
        <f t="shared" si="84"/>
        <v>23040</v>
      </c>
      <c r="AS538" s="7">
        <f t="shared" si="81"/>
        <v>23040</v>
      </c>
      <c r="AT538" s="19">
        <f t="shared" si="85"/>
        <v>1</v>
      </c>
      <c r="AU538" s="19">
        <f t="shared" si="86"/>
        <v>1</v>
      </c>
      <c r="AV538" s="7" t="s">
        <v>2096</v>
      </c>
    </row>
    <row r="539" spans="1:48" ht="15.75" hidden="1" customHeight="1" x14ac:dyDescent="0.25">
      <c r="A539" s="7">
        <v>563</v>
      </c>
      <c r="B539" s="7" t="s">
        <v>895</v>
      </c>
      <c r="C539" s="7" t="s">
        <v>951</v>
      </c>
      <c r="D539" s="7" t="s">
        <v>16</v>
      </c>
      <c r="E539" s="47" t="s">
        <v>956</v>
      </c>
      <c r="F539" s="9">
        <v>1</v>
      </c>
      <c r="G539" s="7" t="s">
        <v>18</v>
      </c>
      <c r="H539" s="7">
        <v>1533</v>
      </c>
      <c r="I539" s="7">
        <v>1533</v>
      </c>
      <c r="J539" s="60" t="s">
        <v>955</v>
      </c>
      <c r="K539" s="7">
        <v>1349</v>
      </c>
      <c r="L539" s="7">
        <v>1349</v>
      </c>
      <c r="M539" s="58" t="s">
        <v>1050</v>
      </c>
      <c r="N539" s="7">
        <v>1865</v>
      </c>
      <c r="O539" s="7">
        <v>1865</v>
      </c>
      <c r="P539" s="59"/>
      <c r="Q539" s="50">
        <v>2048</v>
      </c>
      <c r="R539" s="50">
        <v>2048</v>
      </c>
      <c r="S539" s="47" t="s">
        <v>1619</v>
      </c>
      <c r="T539" s="28">
        <v>2588</v>
      </c>
      <c r="U539" s="3">
        <v>2588</v>
      </c>
      <c r="V539" s="108" t="s">
        <v>1917</v>
      </c>
      <c r="W539" s="50">
        <v>2837</v>
      </c>
      <c r="X539" s="50">
        <v>2837</v>
      </c>
      <c r="Y539" s="47" t="s">
        <v>1958</v>
      </c>
      <c r="Z539" s="47"/>
      <c r="AA539" s="47"/>
      <c r="AB539" s="47"/>
      <c r="AC539" s="47"/>
      <c r="AD539" s="47"/>
      <c r="AE539" s="47"/>
      <c r="AF539" s="47"/>
      <c r="AG539" s="47"/>
      <c r="AH539" s="47"/>
      <c r="AI539" s="47"/>
      <c r="AJ539" s="47"/>
      <c r="AK539" s="47"/>
      <c r="AL539" s="47"/>
      <c r="AM539" s="47"/>
      <c r="AN539" s="47"/>
      <c r="AR539" s="7">
        <f t="shared" si="84"/>
        <v>12220</v>
      </c>
      <c r="AS539" s="7">
        <f t="shared" si="81"/>
        <v>12220</v>
      </c>
      <c r="AT539" s="19">
        <f t="shared" si="85"/>
        <v>1</v>
      </c>
      <c r="AU539" s="19">
        <f t="shared" si="86"/>
        <v>1</v>
      </c>
      <c r="AV539" s="7" t="s">
        <v>2096</v>
      </c>
    </row>
    <row r="540" spans="1:48" ht="15.75" hidden="1" customHeight="1" x14ac:dyDescent="0.25">
      <c r="A540" s="7">
        <v>564</v>
      </c>
      <c r="B540" s="7" t="s">
        <v>895</v>
      </c>
      <c r="C540" s="7" t="s">
        <v>951</v>
      </c>
      <c r="D540" s="7" t="s">
        <v>16</v>
      </c>
      <c r="E540" s="47" t="s">
        <v>957</v>
      </c>
      <c r="F540" s="9">
        <v>1</v>
      </c>
      <c r="G540" s="7" t="s">
        <v>18</v>
      </c>
      <c r="H540" s="7">
        <v>458</v>
      </c>
      <c r="I540" s="7">
        <v>458</v>
      </c>
      <c r="J540" s="60" t="s">
        <v>955</v>
      </c>
      <c r="K540" s="7">
        <v>319</v>
      </c>
      <c r="L540" s="7">
        <v>319</v>
      </c>
      <c r="M540" s="58" t="s">
        <v>1046</v>
      </c>
      <c r="N540" s="7">
        <v>257</v>
      </c>
      <c r="O540" s="7">
        <v>257</v>
      </c>
      <c r="P540" s="59"/>
      <c r="Q540" s="50">
        <v>142</v>
      </c>
      <c r="R540" s="50">
        <v>142</v>
      </c>
      <c r="S540" s="47" t="s">
        <v>1619</v>
      </c>
      <c r="T540" s="28">
        <v>195</v>
      </c>
      <c r="U540" s="3">
        <v>195</v>
      </c>
      <c r="V540" s="108" t="s">
        <v>1917</v>
      </c>
      <c r="W540" s="50">
        <v>386</v>
      </c>
      <c r="X540" s="50">
        <v>386</v>
      </c>
      <c r="Y540" s="47" t="s">
        <v>1958</v>
      </c>
      <c r="Z540" s="47"/>
      <c r="AA540" s="47"/>
      <c r="AB540" s="47"/>
      <c r="AC540" s="47"/>
      <c r="AD540" s="47"/>
      <c r="AE540" s="47"/>
      <c r="AF540" s="47"/>
      <c r="AG540" s="47"/>
      <c r="AH540" s="47"/>
      <c r="AI540" s="47"/>
      <c r="AJ540" s="47"/>
      <c r="AK540" s="47"/>
      <c r="AL540" s="47"/>
      <c r="AM540" s="47"/>
      <c r="AN540" s="47"/>
      <c r="AR540" s="7">
        <f t="shared" si="84"/>
        <v>1757</v>
      </c>
      <c r="AS540" s="7">
        <f t="shared" si="81"/>
        <v>1757</v>
      </c>
      <c r="AT540" s="19">
        <f t="shared" si="85"/>
        <v>1</v>
      </c>
      <c r="AU540" s="19">
        <f t="shared" si="86"/>
        <v>1</v>
      </c>
      <c r="AV540" s="7" t="s">
        <v>2096</v>
      </c>
    </row>
    <row r="541" spans="1:48" ht="15.75" hidden="1" customHeight="1" x14ac:dyDescent="0.25">
      <c r="A541" s="7">
        <v>565</v>
      </c>
      <c r="B541" s="7" t="s">
        <v>895</v>
      </c>
      <c r="C541" s="7" t="s">
        <v>951</v>
      </c>
      <c r="D541" s="7" t="s">
        <v>16</v>
      </c>
      <c r="E541" s="47" t="s">
        <v>958</v>
      </c>
      <c r="F541" s="9">
        <v>1</v>
      </c>
      <c r="G541" s="7" t="s">
        <v>18</v>
      </c>
      <c r="H541" s="7">
        <v>778</v>
      </c>
      <c r="I541" s="7">
        <v>778</v>
      </c>
      <c r="J541" s="60" t="s">
        <v>955</v>
      </c>
      <c r="K541" s="7">
        <v>448</v>
      </c>
      <c r="L541" s="7">
        <v>448</v>
      </c>
      <c r="M541" s="58" t="s">
        <v>1048</v>
      </c>
      <c r="N541" s="7">
        <v>484</v>
      </c>
      <c r="O541" s="7">
        <v>484</v>
      </c>
      <c r="P541" s="59"/>
      <c r="Q541" s="50">
        <v>167</v>
      </c>
      <c r="R541" s="50">
        <v>167</v>
      </c>
      <c r="S541" s="47" t="s">
        <v>1619</v>
      </c>
      <c r="T541" s="28">
        <v>277</v>
      </c>
      <c r="U541" s="3">
        <v>277</v>
      </c>
      <c r="V541" s="108" t="s">
        <v>1917</v>
      </c>
      <c r="W541" s="50">
        <v>261</v>
      </c>
      <c r="X541" s="50">
        <v>261</v>
      </c>
      <c r="Y541" s="47" t="s">
        <v>1958</v>
      </c>
      <c r="Z541" s="47"/>
      <c r="AA541" s="47"/>
      <c r="AB541" s="47"/>
      <c r="AC541" s="47"/>
      <c r="AD541" s="47"/>
      <c r="AE541" s="47"/>
      <c r="AF541" s="47"/>
      <c r="AG541" s="47"/>
      <c r="AH541" s="47"/>
      <c r="AI541" s="47"/>
      <c r="AJ541" s="47"/>
      <c r="AK541" s="47"/>
      <c r="AL541" s="47"/>
      <c r="AM541" s="47"/>
      <c r="AN541" s="47"/>
      <c r="AR541" s="7">
        <f t="shared" si="84"/>
        <v>2415</v>
      </c>
      <c r="AS541" s="7">
        <f t="shared" si="81"/>
        <v>2415</v>
      </c>
      <c r="AT541" s="19">
        <f t="shared" si="85"/>
        <v>1</v>
      </c>
      <c r="AU541" s="19">
        <f t="shared" si="86"/>
        <v>1</v>
      </c>
      <c r="AV541" s="7" t="s">
        <v>2096</v>
      </c>
    </row>
    <row r="542" spans="1:48" ht="15.75" hidden="1" customHeight="1" x14ac:dyDescent="0.25">
      <c r="A542" s="7">
        <v>566</v>
      </c>
      <c r="B542" s="7" t="s">
        <v>895</v>
      </c>
      <c r="C542" s="7" t="s">
        <v>951</v>
      </c>
      <c r="D542" s="7" t="s">
        <v>16</v>
      </c>
      <c r="E542" s="47" t="s">
        <v>959</v>
      </c>
      <c r="F542" s="9">
        <v>1</v>
      </c>
      <c r="G542" s="7" t="s">
        <v>18</v>
      </c>
      <c r="H542" s="7">
        <v>959</v>
      </c>
      <c r="I542" s="7">
        <v>959</v>
      </c>
      <c r="J542" s="60" t="s">
        <v>955</v>
      </c>
      <c r="K542" s="7">
        <v>756</v>
      </c>
      <c r="L542" s="7">
        <v>756</v>
      </c>
      <c r="M542" s="58" t="s">
        <v>1047</v>
      </c>
      <c r="N542" s="7">
        <v>1178</v>
      </c>
      <c r="O542" s="7">
        <v>1178</v>
      </c>
      <c r="P542" s="59"/>
      <c r="Q542" s="50">
        <v>456</v>
      </c>
      <c r="R542" s="50">
        <v>456</v>
      </c>
      <c r="S542" s="47" t="s">
        <v>1619</v>
      </c>
      <c r="T542" s="28">
        <v>1074</v>
      </c>
      <c r="U542" s="3">
        <v>1074</v>
      </c>
      <c r="V542" s="108" t="s">
        <v>1917</v>
      </c>
      <c r="W542" s="50">
        <v>925</v>
      </c>
      <c r="X542" s="50">
        <v>925</v>
      </c>
      <c r="Y542" s="47" t="s">
        <v>1958</v>
      </c>
      <c r="Z542" s="47"/>
      <c r="AA542" s="47"/>
      <c r="AB542" s="47"/>
      <c r="AC542" s="47"/>
      <c r="AD542" s="47"/>
      <c r="AE542" s="47"/>
      <c r="AF542" s="47"/>
      <c r="AG542" s="47"/>
      <c r="AH542" s="47"/>
      <c r="AI542" s="47"/>
      <c r="AJ542" s="47"/>
      <c r="AK542" s="47"/>
      <c r="AL542" s="47"/>
      <c r="AM542" s="47"/>
      <c r="AN542" s="47"/>
      <c r="AR542" s="7">
        <f t="shared" si="84"/>
        <v>5348</v>
      </c>
      <c r="AS542" s="7">
        <f t="shared" si="81"/>
        <v>5348</v>
      </c>
      <c r="AT542" s="19">
        <f t="shared" si="85"/>
        <v>1</v>
      </c>
      <c r="AU542" s="19">
        <f t="shared" si="86"/>
        <v>1</v>
      </c>
      <c r="AV542" s="7" t="s">
        <v>2096</v>
      </c>
    </row>
    <row r="543" spans="1:48" ht="15.75" hidden="1" customHeight="1" x14ac:dyDescent="0.25">
      <c r="A543" s="7">
        <v>567</v>
      </c>
      <c r="B543" s="7" t="s">
        <v>895</v>
      </c>
      <c r="C543" s="7" t="s">
        <v>951</v>
      </c>
      <c r="D543" s="7" t="s">
        <v>16</v>
      </c>
      <c r="E543" s="47" t="s">
        <v>960</v>
      </c>
      <c r="F543" s="9">
        <v>1</v>
      </c>
      <c r="G543" s="7" t="s">
        <v>18</v>
      </c>
      <c r="H543" s="7">
        <v>162</v>
      </c>
      <c r="I543" s="7">
        <v>162</v>
      </c>
      <c r="J543" s="60" t="s">
        <v>961</v>
      </c>
      <c r="K543" s="7">
        <v>109</v>
      </c>
      <c r="L543" s="7">
        <v>109</v>
      </c>
      <c r="M543" s="58" t="s">
        <v>1052</v>
      </c>
      <c r="N543" s="7">
        <v>91</v>
      </c>
      <c r="O543" s="7">
        <v>91</v>
      </c>
      <c r="P543" s="59"/>
      <c r="Q543" s="100">
        <v>66</v>
      </c>
      <c r="R543" s="100">
        <v>66</v>
      </c>
      <c r="S543" s="47" t="s">
        <v>1620</v>
      </c>
      <c r="T543" s="28">
        <v>218</v>
      </c>
      <c r="U543" s="3">
        <v>218</v>
      </c>
      <c r="V543" s="108" t="s">
        <v>1918</v>
      </c>
      <c r="W543" s="50">
        <v>200</v>
      </c>
      <c r="X543" s="50">
        <v>200</v>
      </c>
      <c r="Y543" s="47" t="s">
        <v>1918</v>
      </c>
      <c r="Z543" s="47"/>
      <c r="AA543" s="47"/>
      <c r="AB543" s="47"/>
      <c r="AC543" s="47"/>
      <c r="AD543" s="47"/>
      <c r="AE543" s="47"/>
      <c r="AF543" s="47"/>
      <c r="AG543" s="47"/>
      <c r="AH543" s="47"/>
      <c r="AI543" s="47"/>
      <c r="AJ543" s="47"/>
      <c r="AK543" s="47"/>
      <c r="AL543" s="47"/>
      <c r="AM543" s="47"/>
      <c r="AN543" s="47"/>
      <c r="AR543" s="7">
        <f t="shared" si="84"/>
        <v>846</v>
      </c>
      <c r="AS543" s="7">
        <f t="shared" si="81"/>
        <v>846</v>
      </c>
      <c r="AT543" s="19">
        <f t="shared" si="85"/>
        <v>1</v>
      </c>
      <c r="AU543" s="19">
        <f t="shared" si="86"/>
        <v>1</v>
      </c>
      <c r="AV543" s="7" t="s">
        <v>2096</v>
      </c>
    </row>
    <row r="544" spans="1:48" ht="15.75" hidden="1" customHeight="1" x14ac:dyDescent="0.25">
      <c r="A544" s="7">
        <v>568</v>
      </c>
      <c r="B544" s="7" t="s">
        <v>895</v>
      </c>
      <c r="C544" s="7" t="s">
        <v>951</v>
      </c>
      <c r="D544" s="7" t="s">
        <v>16</v>
      </c>
      <c r="E544" s="47" t="s">
        <v>962</v>
      </c>
      <c r="F544" s="9">
        <v>1</v>
      </c>
      <c r="G544" s="7" t="s">
        <v>18</v>
      </c>
      <c r="H544" s="7">
        <v>34</v>
      </c>
      <c r="I544" s="7">
        <v>34</v>
      </c>
      <c r="J544" s="60" t="s">
        <v>963</v>
      </c>
      <c r="K544" s="7">
        <v>14</v>
      </c>
      <c r="L544" s="7">
        <v>14</v>
      </c>
      <c r="M544" s="58" t="s">
        <v>1045</v>
      </c>
      <c r="N544" s="7">
        <v>19</v>
      </c>
      <c r="O544" s="7">
        <v>19</v>
      </c>
      <c r="P544" s="59"/>
      <c r="Q544" s="50">
        <v>6</v>
      </c>
      <c r="R544" s="50">
        <v>6</v>
      </c>
      <c r="S544" s="47" t="s">
        <v>1621</v>
      </c>
      <c r="T544" s="28">
        <v>2</v>
      </c>
      <c r="U544" s="3">
        <v>2</v>
      </c>
      <c r="V544" s="108" t="s">
        <v>1621</v>
      </c>
      <c r="W544" s="50">
        <v>2</v>
      </c>
      <c r="X544" s="50">
        <v>2</v>
      </c>
      <c r="Y544" s="47" t="s">
        <v>1621</v>
      </c>
      <c r="Z544" s="47"/>
      <c r="AA544" s="47"/>
      <c r="AB544" s="47"/>
      <c r="AC544" s="47"/>
      <c r="AD544" s="47"/>
      <c r="AE544" s="47"/>
      <c r="AF544" s="47"/>
      <c r="AG544" s="47"/>
      <c r="AH544" s="47"/>
      <c r="AI544" s="47"/>
      <c r="AJ544" s="47"/>
      <c r="AK544" s="47"/>
      <c r="AL544" s="47"/>
      <c r="AM544" s="47"/>
      <c r="AN544" s="47"/>
      <c r="AR544" s="7">
        <f t="shared" si="84"/>
        <v>77</v>
      </c>
      <c r="AS544" s="7">
        <f t="shared" si="81"/>
        <v>77</v>
      </c>
      <c r="AT544" s="19">
        <f t="shared" si="85"/>
        <v>1</v>
      </c>
      <c r="AU544" s="19">
        <f t="shared" si="86"/>
        <v>1</v>
      </c>
      <c r="AV544" s="7" t="s">
        <v>2096</v>
      </c>
    </row>
    <row r="545" spans="1:48" ht="15.75" hidden="1" customHeight="1" x14ac:dyDescent="0.25">
      <c r="A545" s="7">
        <v>569</v>
      </c>
      <c r="B545" s="7" t="s">
        <v>895</v>
      </c>
      <c r="C545" s="7" t="s">
        <v>964</v>
      </c>
      <c r="D545" s="7" t="s">
        <v>16</v>
      </c>
      <c r="E545" s="47" t="s">
        <v>965</v>
      </c>
      <c r="F545" s="9">
        <v>1</v>
      </c>
      <c r="G545" s="7" t="s">
        <v>18</v>
      </c>
      <c r="H545" s="7">
        <v>16</v>
      </c>
      <c r="I545" s="7">
        <v>16</v>
      </c>
      <c r="J545" s="60" t="s">
        <v>966</v>
      </c>
      <c r="K545" s="91">
        <v>21</v>
      </c>
      <c r="L545" s="91">
        <v>21</v>
      </c>
      <c r="M545" s="58" t="s">
        <v>1209</v>
      </c>
      <c r="N545" s="7">
        <v>25</v>
      </c>
      <c r="O545" s="7">
        <v>25</v>
      </c>
      <c r="P545" s="58" t="s">
        <v>1961</v>
      </c>
      <c r="Q545" s="7">
        <v>17</v>
      </c>
      <c r="R545" s="7">
        <v>17</v>
      </c>
      <c r="S545" s="47" t="s">
        <v>1614</v>
      </c>
      <c r="T545" s="28">
        <v>41</v>
      </c>
      <c r="U545" s="3">
        <v>41</v>
      </c>
      <c r="V545" s="47" t="s">
        <v>1913</v>
      </c>
      <c r="W545" s="3">
        <v>22</v>
      </c>
      <c r="X545" s="3">
        <v>22</v>
      </c>
      <c r="Y545" s="47" t="s">
        <v>1210</v>
      </c>
      <c r="Z545" s="47"/>
      <c r="AA545" s="47"/>
      <c r="AB545" s="47"/>
      <c r="AC545" s="47"/>
      <c r="AD545" s="47"/>
      <c r="AE545" s="47"/>
      <c r="AF545" s="47"/>
      <c r="AG545" s="47"/>
      <c r="AH545" s="47"/>
      <c r="AI545" s="47"/>
      <c r="AJ545" s="47"/>
      <c r="AK545" s="47"/>
      <c r="AL545" s="47"/>
      <c r="AM545" s="47"/>
      <c r="AN545" s="47"/>
      <c r="AR545" s="7">
        <f t="shared" si="84"/>
        <v>142</v>
      </c>
      <c r="AS545" s="7">
        <f t="shared" si="81"/>
        <v>142</v>
      </c>
      <c r="AT545" s="19">
        <f t="shared" si="85"/>
        <v>1</v>
      </c>
      <c r="AU545" s="19">
        <f t="shared" si="86"/>
        <v>1</v>
      </c>
      <c r="AV545" s="7" t="s">
        <v>2096</v>
      </c>
    </row>
    <row r="546" spans="1:48" ht="15.75" hidden="1" customHeight="1" x14ac:dyDescent="0.25">
      <c r="A546" s="7">
        <v>570</v>
      </c>
      <c r="B546" s="7" t="s">
        <v>895</v>
      </c>
      <c r="C546" s="7" t="s">
        <v>964</v>
      </c>
      <c r="D546" s="7" t="s">
        <v>16</v>
      </c>
      <c r="E546" s="47" t="s">
        <v>967</v>
      </c>
      <c r="F546" s="9">
        <v>1</v>
      </c>
      <c r="G546" s="7" t="s">
        <v>18</v>
      </c>
      <c r="H546" s="7">
        <v>31</v>
      </c>
      <c r="I546" s="7">
        <v>31</v>
      </c>
      <c r="J546" s="60" t="s">
        <v>968</v>
      </c>
      <c r="K546" s="91">
        <v>22</v>
      </c>
      <c r="L546" s="91">
        <v>22</v>
      </c>
      <c r="M546" s="58" t="s">
        <v>1210</v>
      </c>
      <c r="N546" s="7">
        <v>26</v>
      </c>
      <c r="O546" s="7">
        <v>26</v>
      </c>
      <c r="P546" s="58" t="s">
        <v>1962</v>
      </c>
      <c r="Q546" s="7">
        <v>13</v>
      </c>
      <c r="R546" s="7">
        <v>13</v>
      </c>
      <c r="S546" s="47" t="s">
        <v>1615</v>
      </c>
      <c r="T546" s="28">
        <v>31</v>
      </c>
      <c r="U546" s="3">
        <v>31</v>
      </c>
      <c r="V546" s="47" t="s">
        <v>1914</v>
      </c>
      <c r="W546" s="3">
        <v>33</v>
      </c>
      <c r="X546" s="3">
        <v>33</v>
      </c>
      <c r="Y546" s="47" t="s">
        <v>1959</v>
      </c>
      <c r="Z546" s="47"/>
      <c r="AA546" s="47"/>
      <c r="AB546" s="47"/>
      <c r="AC546" s="47"/>
      <c r="AD546" s="47"/>
      <c r="AE546" s="47"/>
      <c r="AF546" s="47"/>
      <c r="AG546" s="47"/>
      <c r="AH546" s="47"/>
      <c r="AI546" s="47"/>
      <c r="AJ546" s="47"/>
      <c r="AK546" s="47"/>
      <c r="AL546" s="47"/>
      <c r="AM546" s="47"/>
      <c r="AN546" s="47"/>
      <c r="AR546" s="7">
        <f t="shared" si="84"/>
        <v>156</v>
      </c>
      <c r="AS546" s="7">
        <f t="shared" si="81"/>
        <v>156</v>
      </c>
      <c r="AT546" s="19">
        <f t="shared" si="85"/>
        <v>1</v>
      </c>
      <c r="AU546" s="19">
        <f t="shared" si="86"/>
        <v>1</v>
      </c>
      <c r="AV546" s="7" t="s">
        <v>2096</v>
      </c>
    </row>
    <row r="547" spans="1:48" ht="15.75" hidden="1" customHeight="1" x14ac:dyDescent="0.25">
      <c r="A547" s="7">
        <v>571</v>
      </c>
      <c r="B547" s="7" t="s">
        <v>895</v>
      </c>
      <c r="C547" s="7" t="s">
        <v>964</v>
      </c>
      <c r="D547" s="7" t="s">
        <v>16</v>
      </c>
      <c r="E547" s="47" t="s">
        <v>969</v>
      </c>
      <c r="F547" s="9">
        <v>1</v>
      </c>
      <c r="G547" s="7" t="s">
        <v>18</v>
      </c>
      <c r="H547" s="7">
        <v>2</v>
      </c>
      <c r="I547" s="7">
        <v>2</v>
      </c>
      <c r="J547" s="60" t="s">
        <v>970</v>
      </c>
      <c r="K547" s="91">
        <v>2</v>
      </c>
      <c r="L547" s="91">
        <v>2</v>
      </c>
      <c r="M547" s="58" t="s">
        <v>970</v>
      </c>
      <c r="N547" s="7">
        <v>2</v>
      </c>
      <c r="O547" s="7">
        <v>2</v>
      </c>
      <c r="P547" s="58" t="s">
        <v>970</v>
      </c>
      <c r="Q547" s="7">
        <v>3</v>
      </c>
      <c r="R547" s="7">
        <v>3</v>
      </c>
      <c r="S547" s="47" t="s">
        <v>1616</v>
      </c>
      <c r="T547" s="28">
        <v>4</v>
      </c>
      <c r="U547" s="3">
        <v>4</v>
      </c>
      <c r="V547" s="47" t="s">
        <v>1915</v>
      </c>
      <c r="W547" s="3">
        <v>2</v>
      </c>
      <c r="X547" s="3">
        <v>2</v>
      </c>
      <c r="Y547" s="47" t="s">
        <v>970</v>
      </c>
      <c r="Z547" s="47"/>
      <c r="AA547" s="47"/>
      <c r="AB547" s="47"/>
      <c r="AC547" s="47"/>
      <c r="AD547" s="47"/>
      <c r="AE547" s="47"/>
      <c r="AF547" s="47"/>
      <c r="AG547" s="47"/>
      <c r="AH547" s="47"/>
      <c r="AI547" s="47"/>
      <c r="AJ547" s="47"/>
      <c r="AK547" s="47"/>
      <c r="AL547" s="47"/>
      <c r="AM547" s="47"/>
      <c r="AN547" s="47"/>
      <c r="AR547" s="7">
        <f t="shared" si="84"/>
        <v>15</v>
      </c>
      <c r="AS547" s="7">
        <f t="shared" si="81"/>
        <v>15</v>
      </c>
      <c r="AT547" s="19">
        <f t="shared" si="85"/>
        <v>1</v>
      </c>
      <c r="AU547" s="19">
        <f t="shared" si="86"/>
        <v>1</v>
      </c>
      <c r="AV547" s="7" t="s">
        <v>2096</v>
      </c>
    </row>
    <row r="548" spans="1:48" ht="15.75" hidden="1" customHeight="1" x14ac:dyDescent="0.25">
      <c r="A548" s="7">
        <v>572</v>
      </c>
      <c r="B548" s="7" t="s">
        <v>895</v>
      </c>
      <c r="C548" s="7" t="s">
        <v>964</v>
      </c>
      <c r="D548" s="7" t="s">
        <v>16</v>
      </c>
      <c r="E548" s="47" t="s">
        <v>971</v>
      </c>
      <c r="F548" s="9">
        <v>1</v>
      </c>
      <c r="G548" s="7" t="s">
        <v>18</v>
      </c>
      <c r="H548" s="7">
        <v>9</v>
      </c>
      <c r="I548" s="7">
        <v>9</v>
      </c>
      <c r="J548" s="60" t="s">
        <v>972</v>
      </c>
      <c r="K548" s="91">
        <v>12</v>
      </c>
      <c r="L548" s="91">
        <v>12</v>
      </c>
      <c r="M548" s="58" t="s">
        <v>1211</v>
      </c>
      <c r="N548" s="7">
        <v>12</v>
      </c>
      <c r="O548" s="7">
        <v>12</v>
      </c>
      <c r="P548" s="58" t="s">
        <v>1211</v>
      </c>
      <c r="Q548" s="7">
        <v>10</v>
      </c>
      <c r="R548" s="7">
        <v>10</v>
      </c>
      <c r="S548" s="47" t="s">
        <v>1617</v>
      </c>
      <c r="T548" s="28">
        <v>19</v>
      </c>
      <c r="U548" s="3">
        <v>19</v>
      </c>
      <c r="V548" s="47" t="s">
        <v>1916</v>
      </c>
      <c r="W548" s="3">
        <v>18</v>
      </c>
      <c r="X548" s="3">
        <v>18</v>
      </c>
      <c r="Y548" s="47" t="s">
        <v>1960</v>
      </c>
      <c r="Z548" s="47"/>
      <c r="AA548" s="47"/>
      <c r="AB548" s="47"/>
      <c r="AC548" s="47"/>
      <c r="AD548" s="47"/>
      <c r="AE548" s="47"/>
      <c r="AF548" s="47"/>
      <c r="AG548" s="47"/>
      <c r="AH548" s="47"/>
      <c r="AI548" s="47"/>
      <c r="AJ548" s="47"/>
      <c r="AK548" s="47"/>
      <c r="AL548" s="47"/>
      <c r="AM548" s="47"/>
      <c r="AN548" s="47"/>
      <c r="AR548" s="7">
        <f t="shared" si="84"/>
        <v>80</v>
      </c>
      <c r="AS548" s="7">
        <f t="shared" si="81"/>
        <v>80</v>
      </c>
      <c r="AT548" s="19">
        <f t="shared" si="85"/>
        <v>1</v>
      </c>
      <c r="AU548" s="19">
        <f t="shared" si="86"/>
        <v>1</v>
      </c>
      <c r="AV548" s="7" t="s">
        <v>2096</v>
      </c>
    </row>
    <row r="549" spans="1:48" ht="15.75" customHeight="1" x14ac:dyDescent="0.25">
      <c r="A549" s="7">
        <v>573</v>
      </c>
      <c r="B549" s="7" t="s">
        <v>973</v>
      </c>
      <c r="C549" s="7" t="s">
        <v>973</v>
      </c>
      <c r="D549" s="7" t="s">
        <v>16</v>
      </c>
      <c r="E549" s="114" t="s">
        <v>974</v>
      </c>
      <c r="F549" s="7">
        <v>20</v>
      </c>
      <c r="G549" s="7" t="s">
        <v>975</v>
      </c>
      <c r="H549" s="7">
        <v>2</v>
      </c>
      <c r="I549" s="226">
        <v>2</v>
      </c>
      <c r="J549" s="47" t="s">
        <v>976</v>
      </c>
      <c r="K549" s="70">
        <v>0</v>
      </c>
      <c r="L549" s="226">
        <v>2</v>
      </c>
      <c r="M549" s="47" t="s">
        <v>2121</v>
      </c>
      <c r="N549" s="7">
        <v>1</v>
      </c>
      <c r="O549" s="226">
        <v>2</v>
      </c>
      <c r="P549" s="121" t="s">
        <v>1262</v>
      </c>
      <c r="Q549" s="7">
        <v>1</v>
      </c>
      <c r="R549" s="226">
        <v>2</v>
      </c>
      <c r="S549" s="47" t="s">
        <v>1628</v>
      </c>
      <c r="T549" s="28">
        <v>3</v>
      </c>
      <c r="U549" s="226">
        <v>2</v>
      </c>
      <c r="V549" s="108" t="s">
        <v>1628</v>
      </c>
      <c r="W549" s="3">
        <v>0</v>
      </c>
      <c r="X549" s="226">
        <v>2</v>
      </c>
      <c r="Y549" s="47" t="s">
        <v>2121</v>
      </c>
      <c r="Z549" s="27">
        <v>0</v>
      </c>
      <c r="AA549" s="226">
        <v>2</v>
      </c>
      <c r="AB549" s="47" t="s">
        <v>2121</v>
      </c>
      <c r="AC549" s="220"/>
      <c r="AD549" s="220"/>
      <c r="AE549" s="222"/>
      <c r="AF549" s="27">
        <v>1</v>
      </c>
      <c r="AG549" s="226">
        <v>2</v>
      </c>
      <c r="AH549" s="108" t="s">
        <v>1628</v>
      </c>
      <c r="AI549" s="27">
        <v>4</v>
      </c>
      <c r="AJ549" s="27">
        <v>2</v>
      </c>
      <c r="AK549" s="108" t="s">
        <v>1628</v>
      </c>
      <c r="AL549" s="27">
        <v>3</v>
      </c>
      <c r="AM549" s="27">
        <v>1</v>
      </c>
      <c r="AN549" s="108" t="s">
        <v>1628</v>
      </c>
      <c r="AO549" s="27">
        <v>0</v>
      </c>
      <c r="AP549" s="108">
        <v>1</v>
      </c>
      <c r="AQ549" s="108" t="s">
        <v>2141</v>
      </c>
      <c r="AR549" s="7">
        <f>H549+K549+N549+Q549+T549+W549+Z549+AC549+AF549+AI549+AL549+AO549</f>
        <v>15</v>
      </c>
      <c r="AS549" s="7">
        <f>I549+L549+O549+R549+U549+X549+AA549+AD549+AG549+AJ549</f>
        <v>18</v>
      </c>
      <c r="AT549" s="19">
        <f t="shared" ref="AT549:AT565" si="87">+AR549/AS549</f>
        <v>0.83333333333333337</v>
      </c>
      <c r="AU549" s="19">
        <f t="shared" ref="AU549:AU565" si="88">+AR549/F549</f>
        <v>0.75</v>
      </c>
      <c r="AV549" s="7" t="s">
        <v>2098</v>
      </c>
    </row>
    <row r="550" spans="1:48" ht="15.75" customHeight="1" x14ac:dyDescent="0.25">
      <c r="A550" s="7">
        <v>574</v>
      </c>
      <c r="B550" s="7" t="s">
        <v>973</v>
      </c>
      <c r="C550" s="7" t="s">
        <v>973</v>
      </c>
      <c r="D550" s="7" t="s">
        <v>16</v>
      </c>
      <c r="E550" s="114" t="s">
        <v>977</v>
      </c>
      <c r="F550" s="7">
        <v>5</v>
      </c>
      <c r="G550" s="7" t="s">
        <v>978</v>
      </c>
      <c r="H550" s="226"/>
      <c r="I550" s="226"/>
      <c r="J550" s="219"/>
      <c r="K550" s="7">
        <v>1</v>
      </c>
      <c r="L550" s="226">
        <v>1</v>
      </c>
      <c r="M550" s="47" t="s">
        <v>1026</v>
      </c>
      <c r="N550" s="7">
        <v>1</v>
      </c>
      <c r="O550" s="226">
        <v>1</v>
      </c>
      <c r="P550" s="121" t="s">
        <v>1263</v>
      </c>
      <c r="Q550" s="7">
        <v>1</v>
      </c>
      <c r="R550" s="226">
        <v>3</v>
      </c>
      <c r="S550" s="47" t="s">
        <v>1629</v>
      </c>
      <c r="T550" s="225"/>
      <c r="U550" s="223"/>
      <c r="V550" s="222"/>
      <c r="W550" s="223"/>
      <c r="X550" s="226"/>
      <c r="Y550" s="219"/>
      <c r="Z550" s="218"/>
      <c r="AA550" s="218"/>
      <c r="AB550" s="219"/>
      <c r="AC550" s="218"/>
      <c r="AD550" s="218"/>
      <c r="AE550" s="219"/>
      <c r="AF550" s="218"/>
      <c r="AG550" s="218"/>
      <c r="AH550" s="219"/>
      <c r="AI550" s="218">
        <v>0</v>
      </c>
      <c r="AJ550" s="218">
        <v>0</v>
      </c>
      <c r="AK550" s="47" t="s">
        <v>2134</v>
      </c>
      <c r="AL550" s="236"/>
      <c r="AM550" s="236"/>
      <c r="AN550" s="236"/>
      <c r="AO550" s="218">
        <v>0</v>
      </c>
      <c r="AP550" s="219">
        <v>0</v>
      </c>
      <c r="AQ550" s="47" t="s">
        <v>2134</v>
      </c>
      <c r="AR550" s="7">
        <f>H550+K550+N550+Q550+T550+W550+Z550+AC550+AF550+AI550</f>
        <v>3</v>
      </c>
      <c r="AS550" s="7">
        <f>I550+L550+O550+R550+U550+X550+AA550+AD550+AG550</f>
        <v>5</v>
      </c>
      <c r="AT550" s="19">
        <f t="shared" si="87"/>
        <v>0.6</v>
      </c>
      <c r="AU550" s="19">
        <f t="shared" si="88"/>
        <v>0.6</v>
      </c>
      <c r="AV550" s="7" t="s">
        <v>2097</v>
      </c>
    </row>
    <row r="551" spans="1:48" ht="15.75" customHeight="1" x14ac:dyDescent="0.25">
      <c r="A551" s="7">
        <v>575</v>
      </c>
      <c r="B551" s="7" t="s">
        <v>973</v>
      </c>
      <c r="C551" s="7" t="s">
        <v>973</v>
      </c>
      <c r="D551" s="7" t="s">
        <v>16</v>
      </c>
      <c r="E551" s="67" t="s">
        <v>1926</v>
      </c>
      <c r="F551" s="7">
        <v>200</v>
      </c>
      <c r="G551" s="18" t="s">
        <v>1925</v>
      </c>
      <c r="H551" s="226"/>
      <c r="I551" s="226"/>
      <c r="J551" s="219"/>
      <c r="K551" s="7">
        <v>150</v>
      </c>
      <c r="L551" s="7">
        <v>150</v>
      </c>
      <c r="M551" s="47" t="s">
        <v>1025</v>
      </c>
      <c r="N551" s="226"/>
      <c r="O551" s="226"/>
      <c r="P551" s="219"/>
      <c r="Q551" s="226"/>
      <c r="R551" s="226"/>
      <c r="S551" s="219"/>
      <c r="T551" s="227"/>
      <c r="U551" s="226"/>
      <c r="V551" s="219"/>
      <c r="W551" s="226"/>
      <c r="X551" s="226"/>
      <c r="Y551" s="219"/>
      <c r="Z551" s="218"/>
      <c r="AA551" s="218"/>
      <c r="AB551" s="219"/>
      <c r="AC551" s="218"/>
      <c r="AD551" s="218"/>
      <c r="AE551" s="219"/>
      <c r="AF551" s="50">
        <v>27</v>
      </c>
      <c r="AG551" s="218">
        <v>50</v>
      </c>
      <c r="AH551" s="47" t="s">
        <v>2124</v>
      </c>
      <c r="AI551" s="218">
        <v>0</v>
      </c>
      <c r="AJ551" s="218">
        <v>0</v>
      </c>
      <c r="AK551" s="47" t="s">
        <v>2133</v>
      </c>
      <c r="AL551" s="236"/>
      <c r="AM551" s="236"/>
      <c r="AN551" s="236"/>
      <c r="AO551" s="218">
        <v>0</v>
      </c>
      <c r="AP551" s="219">
        <v>0</v>
      </c>
      <c r="AQ551" s="47" t="s">
        <v>2134</v>
      </c>
      <c r="AR551" s="7">
        <f>H551+K551+N551+Q551+T551+W551+Z551+AC551+AF551</f>
        <v>177</v>
      </c>
      <c r="AS551" s="7">
        <f t="shared" ref="AS551:AS587" si="89">I551+L551+O551+R551+U551+X551+AA551+AD551+AG551</f>
        <v>200</v>
      </c>
      <c r="AT551" s="19">
        <f t="shared" si="87"/>
        <v>0.88500000000000001</v>
      </c>
      <c r="AU551" s="19">
        <f t="shared" si="88"/>
        <v>0.88500000000000001</v>
      </c>
      <c r="AV551" s="7" t="s">
        <v>2097</v>
      </c>
    </row>
    <row r="552" spans="1:48" ht="15.75" customHeight="1" x14ac:dyDescent="0.25">
      <c r="A552" s="7">
        <v>576</v>
      </c>
      <c r="B552" s="7" t="s">
        <v>973</v>
      </c>
      <c r="C552" s="7" t="s">
        <v>973</v>
      </c>
      <c r="D552" s="7" t="s">
        <v>16</v>
      </c>
      <c r="E552" s="67" t="s">
        <v>1924</v>
      </c>
      <c r="F552" s="7">
        <v>1000</v>
      </c>
      <c r="G552" s="18" t="s">
        <v>1925</v>
      </c>
      <c r="H552" s="7">
        <v>170</v>
      </c>
      <c r="I552" s="226">
        <v>111</v>
      </c>
      <c r="J552" s="47" t="s">
        <v>976</v>
      </c>
      <c r="K552" s="7">
        <v>30</v>
      </c>
      <c r="L552" s="226">
        <v>111</v>
      </c>
      <c r="M552" s="47" t="s">
        <v>1027</v>
      </c>
      <c r="N552" s="7">
        <v>100</v>
      </c>
      <c r="O552" s="226">
        <v>111</v>
      </c>
      <c r="P552" s="121" t="s">
        <v>1264</v>
      </c>
      <c r="Q552" s="7">
        <v>80</v>
      </c>
      <c r="R552" s="226">
        <v>80</v>
      </c>
      <c r="S552" s="47" t="s">
        <v>1630</v>
      </c>
      <c r="T552" s="3">
        <v>120</v>
      </c>
      <c r="U552" s="223">
        <v>120</v>
      </c>
      <c r="V552" s="108" t="s">
        <v>1630</v>
      </c>
      <c r="W552" s="223"/>
      <c r="X552" s="223"/>
      <c r="Y552" s="222"/>
      <c r="Z552" s="220"/>
      <c r="AA552" s="220"/>
      <c r="AB552" s="219"/>
      <c r="AC552" s="50">
        <v>621</v>
      </c>
      <c r="AD552" s="218">
        <v>130</v>
      </c>
      <c r="AE552" s="108" t="s">
        <v>1630</v>
      </c>
      <c r="AF552" s="50">
        <v>0</v>
      </c>
      <c r="AG552" s="218">
        <v>130</v>
      </c>
      <c r="AH552" s="47" t="s">
        <v>2100</v>
      </c>
      <c r="AI552" s="50">
        <v>0</v>
      </c>
      <c r="AJ552" s="50">
        <v>90</v>
      </c>
      <c r="AK552" s="47" t="s">
        <v>2100</v>
      </c>
      <c r="AL552" s="50">
        <v>0</v>
      </c>
      <c r="AM552" s="50">
        <v>60</v>
      </c>
      <c r="AN552" s="47" t="s">
        <v>2100</v>
      </c>
      <c r="AO552" s="50">
        <v>0</v>
      </c>
      <c r="AP552" s="47">
        <v>57</v>
      </c>
      <c r="AQ552" s="108" t="s">
        <v>2141</v>
      </c>
      <c r="AR552" s="7">
        <f>H552+K552+N552+Q552+T552+W552+Z552+AC552+AF552+AI552</f>
        <v>1121</v>
      </c>
      <c r="AS552" s="7">
        <f>I552+L552+O552+R552+U552+X552+AA552+AD552+AG552+AJ552</f>
        <v>883</v>
      </c>
      <c r="AT552" s="19">
        <f t="shared" si="87"/>
        <v>1.2695356738391845</v>
      </c>
      <c r="AU552" s="19">
        <f t="shared" si="88"/>
        <v>1.121</v>
      </c>
      <c r="AV552" s="7" t="s">
        <v>2096</v>
      </c>
    </row>
    <row r="553" spans="1:48" ht="15.75" customHeight="1" x14ac:dyDescent="0.25">
      <c r="A553" s="7">
        <v>578</v>
      </c>
      <c r="B553" s="7" t="s">
        <v>973</v>
      </c>
      <c r="C553" s="7" t="s">
        <v>973</v>
      </c>
      <c r="D553" s="7" t="s">
        <v>16</v>
      </c>
      <c r="E553" s="120" t="s">
        <v>979</v>
      </c>
      <c r="F553" s="7">
        <v>192</v>
      </c>
      <c r="G553" s="7" t="s">
        <v>980</v>
      </c>
      <c r="H553" s="226"/>
      <c r="I553" s="226"/>
      <c r="J553" s="219"/>
      <c r="K553" s="7">
        <v>1</v>
      </c>
      <c r="L553" s="226">
        <v>1</v>
      </c>
      <c r="M553" s="47" t="s">
        <v>1265</v>
      </c>
      <c r="N553" s="7">
        <v>1</v>
      </c>
      <c r="O553" s="226">
        <v>1</v>
      </c>
      <c r="P553" s="121" t="s">
        <v>1265</v>
      </c>
      <c r="Q553" s="7">
        <v>1</v>
      </c>
      <c r="R553" s="226">
        <v>1</v>
      </c>
      <c r="S553" s="47" t="s">
        <v>1631</v>
      </c>
      <c r="T553" s="3">
        <v>1</v>
      </c>
      <c r="U553" s="226">
        <v>1</v>
      </c>
      <c r="V553" s="108" t="s">
        <v>1767</v>
      </c>
      <c r="W553" s="3">
        <v>0</v>
      </c>
      <c r="X553" s="226">
        <v>48</v>
      </c>
      <c r="Y553" s="47" t="s">
        <v>2121</v>
      </c>
      <c r="Z553" s="218"/>
      <c r="AA553" s="218"/>
      <c r="AB553" s="219"/>
      <c r="AC553" s="50">
        <v>169</v>
      </c>
      <c r="AD553" s="218">
        <v>50</v>
      </c>
      <c r="AE553" s="47" t="s">
        <v>1631</v>
      </c>
      <c r="AF553" s="50">
        <v>3</v>
      </c>
      <c r="AG553" s="218">
        <v>25</v>
      </c>
      <c r="AH553" s="47" t="s">
        <v>1631</v>
      </c>
      <c r="AI553" s="50">
        <v>34</v>
      </c>
      <c r="AJ553" s="50">
        <v>25</v>
      </c>
      <c r="AK553" s="47" t="s">
        <v>1631</v>
      </c>
      <c r="AL553" s="50">
        <v>0</v>
      </c>
      <c r="AM553" s="50">
        <v>20</v>
      </c>
      <c r="AN553" s="47" t="s">
        <v>2100</v>
      </c>
      <c r="AO553" s="50">
        <v>2</v>
      </c>
      <c r="AP553" s="47">
        <v>20</v>
      </c>
      <c r="AQ553" s="47"/>
      <c r="AR553" s="7">
        <f>H553+K553+N553+Q553+T553+W553+Z553+AC553+AF553+AI553+AL553+AO553</f>
        <v>212</v>
      </c>
      <c r="AS553" s="7">
        <f>I553+L553+O553+R553+U553+X553+AA553+AD553+AG553+AJ553</f>
        <v>152</v>
      </c>
      <c r="AT553" s="19">
        <f t="shared" si="87"/>
        <v>1.3947368421052631</v>
      </c>
      <c r="AU553" s="19">
        <f t="shared" si="88"/>
        <v>1.1041666666666667</v>
      </c>
      <c r="AV553" s="7" t="s">
        <v>2096</v>
      </c>
    </row>
    <row r="554" spans="1:48" ht="15.75" customHeight="1" x14ac:dyDescent="0.25">
      <c r="A554" s="7">
        <v>579</v>
      </c>
      <c r="B554" s="7" t="s">
        <v>973</v>
      </c>
      <c r="C554" s="7" t="s">
        <v>973</v>
      </c>
      <c r="D554" s="7" t="s">
        <v>16</v>
      </c>
      <c r="E554" s="47" t="s">
        <v>981</v>
      </c>
      <c r="F554" s="18">
        <v>7</v>
      </c>
      <c r="G554" s="7" t="s">
        <v>413</v>
      </c>
      <c r="H554" s="226"/>
      <c r="I554" s="226"/>
      <c r="J554" s="219"/>
      <c r="K554" s="226"/>
      <c r="L554" s="226"/>
      <c r="M554" s="219"/>
      <c r="N554" s="7">
        <v>0</v>
      </c>
      <c r="O554" s="226">
        <v>1</v>
      </c>
      <c r="P554" s="47" t="s">
        <v>2121</v>
      </c>
      <c r="Q554" s="226"/>
      <c r="R554" s="226"/>
      <c r="S554" s="219"/>
      <c r="T554" s="3">
        <v>7</v>
      </c>
      <c r="U554" s="223">
        <v>6</v>
      </c>
      <c r="V554" s="47" t="s">
        <v>1632</v>
      </c>
      <c r="W554" s="223"/>
      <c r="X554" s="226"/>
      <c r="Y554" s="219"/>
      <c r="Z554" s="218"/>
      <c r="AA554" s="218"/>
      <c r="AB554" s="219"/>
      <c r="AC554" s="218"/>
      <c r="AD554" s="218"/>
      <c r="AE554" s="219"/>
      <c r="AF554" s="218"/>
      <c r="AG554" s="218"/>
      <c r="AH554" s="219"/>
      <c r="AI554" s="218">
        <v>0</v>
      </c>
      <c r="AJ554" s="236">
        <v>0</v>
      </c>
      <c r="AK554" s="47" t="s">
        <v>2134</v>
      </c>
      <c r="AL554" s="236"/>
      <c r="AM554" s="236"/>
      <c r="AN554" s="236"/>
      <c r="AO554" s="218">
        <v>0</v>
      </c>
      <c r="AP554" s="219">
        <v>0</v>
      </c>
      <c r="AQ554" s="47" t="s">
        <v>2134</v>
      </c>
      <c r="AR554" s="7">
        <f>H554+K554+N554+Q554+T554+W554+Z554+AC554+AF554</f>
        <v>7</v>
      </c>
      <c r="AS554" s="7">
        <f t="shared" si="89"/>
        <v>7</v>
      </c>
      <c r="AT554" s="19">
        <f t="shared" si="87"/>
        <v>1</v>
      </c>
      <c r="AU554" s="19">
        <f t="shared" si="88"/>
        <v>1</v>
      </c>
      <c r="AV554" s="7" t="s">
        <v>2096</v>
      </c>
    </row>
    <row r="555" spans="1:48" ht="15.75" customHeight="1" x14ac:dyDescent="0.25">
      <c r="A555" s="7">
        <v>580</v>
      </c>
      <c r="B555" s="7" t="s">
        <v>973</v>
      </c>
      <c r="C555" s="7" t="s">
        <v>973</v>
      </c>
      <c r="D555" s="7" t="s">
        <v>16</v>
      </c>
      <c r="E555" s="67" t="s">
        <v>1927</v>
      </c>
      <c r="F555" s="18">
        <v>800</v>
      </c>
      <c r="G555" s="18" t="s">
        <v>1925</v>
      </c>
      <c r="H555" s="226"/>
      <c r="I555" s="226"/>
      <c r="J555" s="219"/>
      <c r="K555" s="7">
        <v>500</v>
      </c>
      <c r="L555" s="226">
        <v>40</v>
      </c>
      <c r="M555" s="47" t="s">
        <v>1028</v>
      </c>
      <c r="N555" s="226"/>
      <c r="O555" s="226"/>
      <c r="P555" s="228"/>
      <c r="Q555" s="226"/>
      <c r="R555" s="226"/>
      <c r="S555" s="219"/>
      <c r="T555" s="223"/>
      <c r="U555" s="223"/>
      <c r="V555" s="222"/>
      <c r="W555" s="223"/>
      <c r="X555" s="223"/>
      <c r="Y555" s="219"/>
      <c r="Z555" s="218"/>
      <c r="AA555" s="218"/>
      <c r="AB555" s="219"/>
      <c r="AC555" s="218"/>
      <c r="AD555" s="218"/>
      <c r="AE555" s="219"/>
      <c r="AF555" s="50">
        <v>0</v>
      </c>
      <c r="AG555" s="218">
        <v>500</v>
      </c>
      <c r="AH555" s="47" t="s">
        <v>2100</v>
      </c>
      <c r="AI555" s="218">
        <v>0</v>
      </c>
      <c r="AJ555" s="236">
        <v>0</v>
      </c>
      <c r="AK555" s="47" t="s">
        <v>2134</v>
      </c>
      <c r="AL555" s="236"/>
      <c r="AM555" s="236"/>
      <c r="AN555" s="236"/>
      <c r="AO555" s="252">
        <v>308</v>
      </c>
      <c r="AP555" s="47">
        <v>260</v>
      </c>
      <c r="AQ555" s="47"/>
      <c r="AR555" s="7">
        <f t="shared" ref="AR555:AR587" si="90">H555+K555+N555+Q555+T555+W555+Z555+AC555+AF555</f>
        <v>500</v>
      </c>
      <c r="AS555" s="7">
        <f t="shared" si="89"/>
        <v>540</v>
      </c>
      <c r="AT555" s="19">
        <f t="shared" si="87"/>
        <v>0.92592592592592593</v>
      </c>
      <c r="AU555" s="19">
        <f t="shared" si="88"/>
        <v>0.625</v>
      </c>
      <c r="AV555" s="7" t="s">
        <v>2097</v>
      </c>
    </row>
    <row r="556" spans="1:48" ht="15.75" customHeight="1" x14ac:dyDescent="0.25">
      <c r="A556" s="7">
        <v>581</v>
      </c>
      <c r="B556" s="7" t="s">
        <v>973</v>
      </c>
      <c r="C556" s="7" t="s">
        <v>973</v>
      </c>
      <c r="D556" s="7" t="s">
        <v>16</v>
      </c>
      <c r="E556" s="62" t="s">
        <v>1928</v>
      </c>
      <c r="F556" s="7">
        <v>600</v>
      </c>
      <c r="G556" s="18" t="s">
        <v>1925</v>
      </c>
      <c r="H556" s="226"/>
      <c r="I556" s="226"/>
      <c r="J556" s="219"/>
      <c r="K556" s="7">
        <v>0</v>
      </c>
      <c r="L556" s="226">
        <v>60</v>
      </c>
      <c r="M556" s="47" t="s">
        <v>2121</v>
      </c>
      <c r="N556" s="7">
        <v>0</v>
      </c>
      <c r="O556" s="226">
        <v>60</v>
      </c>
      <c r="P556" s="47" t="s">
        <v>2121</v>
      </c>
      <c r="Q556" s="226"/>
      <c r="R556" s="226"/>
      <c r="S556" s="219"/>
      <c r="T556" s="226"/>
      <c r="U556" s="226"/>
      <c r="V556" s="219"/>
      <c r="W556" s="226"/>
      <c r="X556" s="226"/>
      <c r="Y556" s="219"/>
      <c r="Z556" s="50">
        <v>2</v>
      </c>
      <c r="AA556" s="218">
        <v>100</v>
      </c>
      <c r="AB556" s="47" t="s">
        <v>2101</v>
      </c>
      <c r="AC556" s="50">
        <v>0</v>
      </c>
      <c r="AD556" s="218">
        <v>100</v>
      </c>
      <c r="AE556" s="47" t="s">
        <v>2121</v>
      </c>
      <c r="AF556" s="50">
        <v>139</v>
      </c>
      <c r="AG556" s="218">
        <v>100</v>
      </c>
      <c r="AH556" s="47" t="s">
        <v>2101</v>
      </c>
      <c r="AI556" s="50">
        <v>699</v>
      </c>
      <c r="AJ556" s="50">
        <v>100</v>
      </c>
      <c r="AK556" s="47" t="s">
        <v>2101</v>
      </c>
      <c r="AL556" s="50">
        <v>0</v>
      </c>
      <c r="AM556" s="50">
        <v>80</v>
      </c>
      <c r="AN556" s="47" t="s">
        <v>2100</v>
      </c>
      <c r="AO556" s="218">
        <v>0</v>
      </c>
      <c r="AP556" s="219">
        <v>0</v>
      </c>
      <c r="AQ556" s="47" t="s">
        <v>2134</v>
      </c>
      <c r="AR556" s="7">
        <f t="shared" ref="AR556:AS558" si="91">H556+K556+N556+Q556+T556+W556+Z556+AC556+AF556+AI556</f>
        <v>840</v>
      </c>
      <c r="AS556" s="7">
        <f t="shared" si="91"/>
        <v>520</v>
      </c>
      <c r="AT556" s="19">
        <f>+AR556/AS556</f>
        <v>1.6153846153846154</v>
      </c>
      <c r="AU556" s="19">
        <f t="shared" si="88"/>
        <v>1.4</v>
      </c>
      <c r="AV556" s="7" t="s">
        <v>2098</v>
      </c>
    </row>
    <row r="557" spans="1:48" ht="15.75" customHeight="1" x14ac:dyDescent="0.25">
      <c r="A557" s="7">
        <v>582</v>
      </c>
      <c r="B557" s="7" t="s">
        <v>973</v>
      </c>
      <c r="C557" s="7" t="s">
        <v>973</v>
      </c>
      <c r="D557" s="7" t="s">
        <v>16</v>
      </c>
      <c r="E557" s="114" t="s">
        <v>982</v>
      </c>
      <c r="F557" s="7">
        <v>10</v>
      </c>
      <c r="G557" s="7" t="s">
        <v>868</v>
      </c>
      <c r="H557" s="7">
        <v>1</v>
      </c>
      <c r="I557" s="226">
        <v>1</v>
      </c>
      <c r="K557" s="7">
        <v>1</v>
      </c>
      <c r="L557" s="226">
        <v>1</v>
      </c>
      <c r="M557" s="47" t="s">
        <v>1029</v>
      </c>
      <c r="N557" s="7">
        <v>0</v>
      </c>
      <c r="O557" s="226">
        <v>1</v>
      </c>
      <c r="P557" s="47" t="s">
        <v>2121</v>
      </c>
      <c r="Q557" s="7">
        <v>0</v>
      </c>
      <c r="R557" s="226">
        <v>1</v>
      </c>
      <c r="S557" s="47" t="s">
        <v>2121</v>
      </c>
      <c r="T557" s="3">
        <v>0</v>
      </c>
      <c r="U557" s="226">
        <v>1</v>
      </c>
      <c r="V557" s="47" t="s">
        <v>2121</v>
      </c>
      <c r="W557" s="3">
        <v>6</v>
      </c>
      <c r="X557" s="226">
        <v>1</v>
      </c>
      <c r="Y557" s="108" t="s">
        <v>2077</v>
      </c>
      <c r="Z557" s="27">
        <v>2</v>
      </c>
      <c r="AA557" s="226">
        <v>1</v>
      </c>
      <c r="AB557" s="108" t="s">
        <v>2102</v>
      </c>
      <c r="AC557" s="220"/>
      <c r="AD557" s="220"/>
      <c r="AE557" s="222"/>
      <c r="AF557" s="27">
        <v>0</v>
      </c>
      <c r="AG557" s="226">
        <v>1</v>
      </c>
      <c r="AH557" s="108" t="s">
        <v>2100</v>
      </c>
      <c r="AI557" s="27">
        <v>0</v>
      </c>
      <c r="AJ557" s="27">
        <v>1</v>
      </c>
      <c r="AK557" s="47" t="s">
        <v>2100</v>
      </c>
      <c r="AL557" s="236"/>
      <c r="AM557" s="236"/>
      <c r="AN557" s="236"/>
      <c r="AO557" s="27">
        <v>0</v>
      </c>
      <c r="AP557" s="108">
        <v>1</v>
      </c>
      <c r="AQ557" s="108" t="s">
        <v>2141</v>
      </c>
      <c r="AR557" s="7">
        <f t="shared" si="91"/>
        <v>10</v>
      </c>
      <c r="AS557" s="7">
        <f t="shared" si="91"/>
        <v>9</v>
      </c>
      <c r="AT557" s="19">
        <f t="shared" si="87"/>
        <v>1.1111111111111112</v>
      </c>
      <c r="AU557" s="19">
        <f t="shared" si="88"/>
        <v>1</v>
      </c>
      <c r="AV557" s="7" t="s">
        <v>2096</v>
      </c>
    </row>
    <row r="558" spans="1:48" ht="15.75" customHeight="1" x14ac:dyDescent="0.25">
      <c r="A558" s="7">
        <v>583</v>
      </c>
      <c r="B558" s="7" t="s">
        <v>973</v>
      </c>
      <c r="C558" s="7" t="s">
        <v>973</v>
      </c>
      <c r="D558" s="7" t="s">
        <v>16</v>
      </c>
      <c r="E558" s="114" t="s">
        <v>983</v>
      </c>
      <c r="F558" s="18">
        <v>20</v>
      </c>
      <c r="G558" s="7" t="s">
        <v>984</v>
      </c>
      <c r="H558" s="7">
        <v>6</v>
      </c>
      <c r="I558" s="226">
        <v>1</v>
      </c>
      <c r="J558" s="47" t="s">
        <v>1218</v>
      </c>
      <c r="K558" s="7">
        <v>7</v>
      </c>
      <c r="L558" s="226">
        <v>1</v>
      </c>
      <c r="M558" s="47" t="s">
        <v>1030</v>
      </c>
      <c r="N558" s="7">
        <v>1</v>
      </c>
      <c r="O558" s="226">
        <v>1</v>
      </c>
      <c r="P558" s="121"/>
      <c r="Q558" s="7">
        <v>0</v>
      </c>
      <c r="R558" s="226">
        <v>1</v>
      </c>
      <c r="S558" s="47" t="s">
        <v>2121</v>
      </c>
      <c r="T558" s="3">
        <v>0</v>
      </c>
      <c r="U558" s="226">
        <v>1</v>
      </c>
      <c r="V558" s="47" t="s">
        <v>2121</v>
      </c>
      <c r="W558" s="3">
        <v>4</v>
      </c>
      <c r="X558" s="226">
        <v>1</v>
      </c>
      <c r="Y558" s="108" t="s">
        <v>2078</v>
      </c>
      <c r="Z558" s="27">
        <v>0</v>
      </c>
      <c r="AA558" s="226">
        <v>3</v>
      </c>
      <c r="AB558" s="47" t="s">
        <v>2121</v>
      </c>
      <c r="AC558" s="27">
        <v>1</v>
      </c>
      <c r="AD558" s="220">
        <v>2</v>
      </c>
      <c r="AE558" s="108" t="s">
        <v>2115</v>
      </c>
      <c r="AF558" s="27">
        <v>0</v>
      </c>
      <c r="AG558" s="226">
        <v>3</v>
      </c>
      <c r="AH558" s="108" t="s">
        <v>2100</v>
      </c>
      <c r="AI558" s="27">
        <v>2</v>
      </c>
      <c r="AJ558" s="27">
        <v>2</v>
      </c>
      <c r="AK558" s="108" t="s">
        <v>2115</v>
      </c>
      <c r="AL558" s="27">
        <v>1</v>
      </c>
      <c r="AM558" s="27">
        <v>2</v>
      </c>
      <c r="AN558" s="108" t="s">
        <v>2115</v>
      </c>
      <c r="AO558" s="27">
        <v>0</v>
      </c>
      <c r="AP558" s="108">
        <v>2</v>
      </c>
      <c r="AQ558" s="108" t="s">
        <v>2141</v>
      </c>
      <c r="AR558" s="7">
        <f t="shared" si="91"/>
        <v>21</v>
      </c>
      <c r="AS558" s="7">
        <f t="shared" si="91"/>
        <v>16</v>
      </c>
      <c r="AT558" s="19">
        <f t="shared" si="87"/>
        <v>1.3125</v>
      </c>
      <c r="AU558" s="19">
        <f t="shared" si="88"/>
        <v>1.05</v>
      </c>
      <c r="AV558" s="7" t="s">
        <v>2096</v>
      </c>
    </row>
    <row r="559" spans="1:48" ht="15.75" customHeight="1" x14ac:dyDescent="0.25">
      <c r="A559" s="7">
        <v>584</v>
      </c>
      <c r="B559" s="7" t="s">
        <v>973</v>
      </c>
      <c r="C559" s="7" t="s">
        <v>973</v>
      </c>
      <c r="D559" s="7" t="s">
        <v>16</v>
      </c>
      <c r="E559" s="241" t="s">
        <v>985</v>
      </c>
      <c r="F559" s="7">
        <v>1</v>
      </c>
      <c r="G559" s="7" t="s">
        <v>986</v>
      </c>
      <c r="H559" s="226"/>
      <c r="I559" s="226"/>
      <c r="J559" s="219"/>
      <c r="K559" s="226"/>
      <c r="L559" s="226"/>
      <c r="M559" s="219"/>
      <c r="N559" s="226"/>
      <c r="O559" s="226"/>
      <c r="P559" s="228"/>
      <c r="Q559" s="226"/>
      <c r="R559" s="226"/>
      <c r="S559" s="219"/>
      <c r="T559" s="226"/>
      <c r="U559" s="226"/>
      <c r="V559" s="219"/>
      <c r="W559" s="3">
        <v>0</v>
      </c>
      <c r="X559" s="226">
        <v>1</v>
      </c>
      <c r="Y559" s="47" t="s">
        <v>2121</v>
      </c>
      <c r="Z559" s="218"/>
      <c r="AA559" s="218"/>
      <c r="AB559" s="219"/>
      <c r="AC559" s="218">
        <v>1</v>
      </c>
      <c r="AD559" s="218">
        <v>0</v>
      </c>
      <c r="AE559" s="219" t="s">
        <v>2116</v>
      </c>
      <c r="AF559" s="218"/>
      <c r="AG559" s="218"/>
      <c r="AH559" s="219"/>
      <c r="AI559" s="218"/>
      <c r="AJ559" s="236">
        <v>0</v>
      </c>
      <c r="AK559" s="47" t="s">
        <v>2134</v>
      </c>
      <c r="AL559" s="236"/>
      <c r="AM559" s="236"/>
      <c r="AN559" s="236"/>
      <c r="AO559" s="50">
        <v>0</v>
      </c>
      <c r="AP559" s="47">
        <v>0</v>
      </c>
      <c r="AQ559" s="108" t="s">
        <v>2141</v>
      </c>
      <c r="AR559" s="7">
        <f>H559+K559+N559+Q559+T559+W559+Z559+AC559+AF559</f>
        <v>1</v>
      </c>
      <c r="AS559" s="7">
        <f t="shared" si="89"/>
        <v>1</v>
      </c>
      <c r="AT559" s="19">
        <f t="shared" si="87"/>
        <v>1</v>
      </c>
      <c r="AU559" s="19">
        <f t="shared" si="88"/>
        <v>1</v>
      </c>
      <c r="AV559" s="7" t="s">
        <v>2096</v>
      </c>
    </row>
    <row r="560" spans="1:48" ht="15.75" customHeight="1" x14ac:dyDescent="0.25">
      <c r="A560" s="7">
        <v>585</v>
      </c>
      <c r="B560" s="7" t="s">
        <v>973</v>
      </c>
      <c r="C560" s="7" t="s">
        <v>973</v>
      </c>
      <c r="D560" s="7" t="s">
        <v>16</v>
      </c>
      <c r="E560" s="241" t="s">
        <v>987</v>
      </c>
      <c r="F560" s="7">
        <v>4</v>
      </c>
      <c r="G560" s="7" t="s">
        <v>988</v>
      </c>
      <c r="H560" s="226"/>
      <c r="I560" s="226"/>
      <c r="J560" s="219"/>
      <c r="K560" s="226"/>
      <c r="L560" s="226"/>
      <c r="M560" s="219"/>
      <c r="N560" s="226"/>
      <c r="O560" s="226"/>
      <c r="P560" s="228"/>
      <c r="Q560" s="226"/>
      <c r="R560" s="226"/>
      <c r="S560" s="219"/>
      <c r="T560" s="225"/>
      <c r="U560" s="223"/>
      <c r="V560" s="222"/>
      <c r="W560" s="225"/>
      <c r="X560" s="223"/>
      <c r="Y560" s="219"/>
      <c r="Z560" s="50">
        <v>0</v>
      </c>
      <c r="AA560" s="218">
        <v>1</v>
      </c>
      <c r="AB560" s="47" t="s">
        <v>2121</v>
      </c>
      <c r="AC560" s="50">
        <v>0</v>
      </c>
      <c r="AD560" s="218">
        <v>1</v>
      </c>
      <c r="AE560" s="47" t="s">
        <v>2121</v>
      </c>
      <c r="AF560" s="50">
        <v>1</v>
      </c>
      <c r="AG560" s="218">
        <v>1</v>
      </c>
      <c r="AH560" s="47" t="s">
        <v>2125</v>
      </c>
      <c r="AI560" s="252">
        <v>3</v>
      </c>
      <c r="AJ560" s="50">
        <v>1</v>
      </c>
      <c r="AK560" s="47" t="s">
        <v>2125</v>
      </c>
      <c r="AL560" s="236"/>
      <c r="AM560" s="236"/>
      <c r="AN560" s="236"/>
      <c r="AO560" s="218">
        <v>0</v>
      </c>
      <c r="AP560" s="219">
        <v>0</v>
      </c>
      <c r="AQ560" s="47" t="s">
        <v>2134</v>
      </c>
      <c r="AR560" s="7">
        <f>H560+K560+N560+Q560+T560+W560+Z560+AC560+AF560+AI560</f>
        <v>4</v>
      </c>
      <c r="AS560" s="7">
        <f>I560+L560+O560+R560+U560+X560+AA560+AD560+AG560+AJ560</f>
        <v>4</v>
      </c>
      <c r="AT560" s="22">
        <f t="shared" si="87"/>
        <v>1</v>
      </c>
      <c r="AU560" s="22">
        <f t="shared" si="88"/>
        <v>1</v>
      </c>
      <c r="AV560" s="7" t="s">
        <v>2098</v>
      </c>
    </row>
    <row r="561" spans="1:48" ht="15.75" customHeight="1" x14ac:dyDescent="0.25">
      <c r="A561" s="7">
        <v>586</v>
      </c>
      <c r="B561" s="7" t="s">
        <v>973</v>
      </c>
      <c r="C561" s="7" t="s">
        <v>973</v>
      </c>
      <c r="D561" s="7" t="s">
        <v>16</v>
      </c>
      <c r="E561" s="47" t="s">
        <v>989</v>
      </c>
      <c r="F561" s="7">
        <v>5</v>
      </c>
      <c r="G561" s="7" t="s">
        <v>990</v>
      </c>
      <c r="H561" s="226"/>
      <c r="I561" s="226"/>
      <c r="J561" s="219"/>
      <c r="K561" s="7">
        <v>0</v>
      </c>
      <c r="L561" s="226">
        <v>1</v>
      </c>
      <c r="M561" s="47" t="s">
        <v>2121</v>
      </c>
      <c r="N561" s="226"/>
      <c r="O561" s="226"/>
      <c r="P561" s="219"/>
      <c r="Q561" s="3">
        <v>2</v>
      </c>
      <c r="R561" s="226">
        <v>1</v>
      </c>
      <c r="S561" s="47" t="s">
        <v>1931</v>
      </c>
      <c r="T561" s="227"/>
      <c r="U561" s="226"/>
      <c r="V561" s="219"/>
      <c r="W561" s="3">
        <v>0</v>
      </c>
      <c r="X561" s="226">
        <v>1</v>
      </c>
      <c r="Y561" s="47" t="s">
        <v>2121</v>
      </c>
      <c r="Z561" s="218"/>
      <c r="AA561" s="218"/>
      <c r="AB561" s="219"/>
      <c r="AC561" s="218"/>
      <c r="AD561" s="218"/>
      <c r="AE561" s="219"/>
      <c r="AF561" s="218"/>
      <c r="AG561" s="218"/>
      <c r="AH561" s="219"/>
      <c r="AI561" s="50">
        <v>2</v>
      </c>
      <c r="AJ561" s="50">
        <v>1</v>
      </c>
      <c r="AK561" s="47" t="s">
        <v>2135</v>
      </c>
      <c r="AL561" s="236"/>
      <c r="AM561" s="236"/>
      <c r="AN561" s="236"/>
      <c r="AO561" s="252">
        <v>2</v>
      </c>
      <c r="AP561" s="47">
        <v>1</v>
      </c>
      <c r="AQ561" s="47"/>
      <c r="AR561" s="7">
        <f>H561+K561+N561+Q561+T561+W561+Z561+AC561+AF561+AI561</f>
        <v>4</v>
      </c>
      <c r="AS561" s="7">
        <f>I561+L561+O561+R561+U561+X561+AA561+AD561+AG561+AJ561</f>
        <v>4</v>
      </c>
      <c r="AT561" s="19">
        <f t="shared" si="87"/>
        <v>1</v>
      </c>
      <c r="AU561" s="19">
        <f t="shared" si="88"/>
        <v>0.8</v>
      </c>
      <c r="AV561" s="7" t="s">
        <v>2098</v>
      </c>
    </row>
    <row r="562" spans="1:48" ht="15.75" customHeight="1" x14ac:dyDescent="0.25">
      <c r="A562" s="7">
        <v>587</v>
      </c>
      <c r="B562" s="7" t="s">
        <v>973</v>
      </c>
      <c r="C562" s="7" t="s">
        <v>973</v>
      </c>
      <c r="D562" s="7" t="s">
        <v>16</v>
      </c>
      <c r="E562" s="47" t="s">
        <v>991</v>
      </c>
      <c r="F562" s="7">
        <v>1</v>
      </c>
      <c r="G562" s="7" t="s">
        <v>992</v>
      </c>
      <c r="H562" s="226"/>
      <c r="I562" s="226"/>
      <c r="J562" s="219"/>
      <c r="K562" s="226"/>
      <c r="L562" s="226"/>
      <c r="M562" s="219"/>
      <c r="N562" s="226"/>
      <c r="O562" s="226"/>
      <c r="P562" s="228"/>
      <c r="Q562" s="226"/>
      <c r="R562" s="226"/>
      <c r="S562" s="219"/>
      <c r="T562" s="225"/>
      <c r="U562" s="223"/>
      <c r="V562" s="222"/>
      <c r="W562" s="223"/>
      <c r="X562" s="223"/>
      <c r="Y562" s="219"/>
      <c r="Z562" s="218"/>
      <c r="AA562" s="218"/>
      <c r="AB562" s="219"/>
      <c r="AC562" s="218"/>
      <c r="AD562" s="218"/>
      <c r="AE562" s="219"/>
      <c r="AF562" s="218"/>
      <c r="AG562" s="218"/>
      <c r="AH562" s="219"/>
      <c r="AI562" s="218">
        <v>0</v>
      </c>
      <c r="AJ562" s="236">
        <v>0</v>
      </c>
      <c r="AK562" s="47" t="s">
        <v>2134</v>
      </c>
      <c r="AL562" s="50">
        <v>1</v>
      </c>
      <c r="AM562" s="50">
        <v>1</v>
      </c>
      <c r="AN562" s="47" t="s">
        <v>2137</v>
      </c>
      <c r="AO562" s="218">
        <v>0</v>
      </c>
      <c r="AP562" s="219">
        <v>0</v>
      </c>
      <c r="AQ562" s="47" t="s">
        <v>2134</v>
      </c>
      <c r="AR562" s="7">
        <f t="shared" si="90"/>
        <v>0</v>
      </c>
      <c r="AS562" s="7">
        <f t="shared" si="89"/>
        <v>0</v>
      </c>
      <c r="AT562" s="22" t="e">
        <f>+AR562/AS562</f>
        <v>#DIV/0!</v>
      </c>
      <c r="AU562" s="22">
        <f t="shared" si="88"/>
        <v>0</v>
      </c>
      <c r="AV562" s="226" t="s">
        <v>2123</v>
      </c>
    </row>
    <row r="563" spans="1:48" ht="15.75" customHeight="1" x14ac:dyDescent="0.25">
      <c r="A563" s="7">
        <v>588</v>
      </c>
      <c r="B563" s="7" t="s">
        <v>973</v>
      </c>
      <c r="C563" s="7" t="s">
        <v>973</v>
      </c>
      <c r="D563" s="7" t="s">
        <v>16</v>
      </c>
      <c r="E563" s="241" t="s">
        <v>993</v>
      </c>
      <c r="F563" s="7">
        <v>6</v>
      </c>
      <c r="G563" s="7" t="s">
        <v>994</v>
      </c>
      <c r="H563" s="226"/>
      <c r="I563" s="226"/>
      <c r="J563" s="219"/>
      <c r="K563" s="7">
        <v>0</v>
      </c>
      <c r="L563" s="226">
        <v>1</v>
      </c>
      <c r="M563" s="47" t="s">
        <v>2121</v>
      </c>
      <c r="N563" s="226"/>
      <c r="O563" s="226"/>
      <c r="P563" s="228"/>
      <c r="Q563" s="7">
        <v>1</v>
      </c>
      <c r="R563" s="226">
        <v>1</v>
      </c>
      <c r="S563" s="121" t="s">
        <v>1932</v>
      </c>
      <c r="T563" s="227"/>
      <c r="U563" s="226"/>
      <c r="V563" s="219"/>
      <c r="W563" s="7">
        <v>0</v>
      </c>
      <c r="X563" s="226">
        <v>1</v>
      </c>
      <c r="Y563" s="47" t="s">
        <v>2121</v>
      </c>
      <c r="Z563" s="218"/>
      <c r="AA563" s="218"/>
      <c r="AB563" s="219"/>
      <c r="AC563" s="218"/>
      <c r="AD563" s="218"/>
      <c r="AE563" s="219"/>
      <c r="AF563" s="50">
        <v>2</v>
      </c>
      <c r="AG563" s="218">
        <v>1</v>
      </c>
      <c r="AH563" s="47" t="s">
        <v>2126</v>
      </c>
      <c r="AI563" s="50">
        <v>1</v>
      </c>
      <c r="AJ563" s="50">
        <v>1</v>
      </c>
      <c r="AK563" s="47" t="s">
        <v>2126</v>
      </c>
      <c r="AL563" s="252">
        <v>2</v>
      </c>
      <c r="AM563" s="50">
        <v>1</v>
      </c>
      <c r="AN563" s="108" t="s">
        <v>2100</v>
      </c>
      <c r="AO563" s="218">
        <v>0</v>
      </c>
      <c r="AP563" s="219">
        <v>0</v>
      </c>
      <c r="AQ563" s="47" t="s">
        <v>2134</v>
      </c>
      <c r="AR563" s="7">
        <f t="shared" ref="AR563:AS566" si="92">H563+K563+N563+Q563+T563+W563+Z563+AC563+AF563+AI563</f>
        <v>4</v>
      </c>
      <c r="AS563" s="7">
        <f t="shared" si="92"/>
        <v>5</v>
      </c>
      <c r="AT563" s="19">
        <f t="shared" si="87"/>
        <v>0.8</v>
      </c>
      <c r="AU563" s="19">
        <f t="shared" si="88"/>
        <v>0.66666666666666663</v>
      </c>
      <c r="AV563" s="7" t="s">
        <v>2098</v>
      </c>
    </row>
    <row r="564" spans="1:48" ht="15.75" customHeight="1" x14ac:dyDescent="0.25">
      <c r="A564" s="7">
        <v>589</v>
      </c>
      <c r="B564" s="7" t="s">
        <v>973</v>
      </c>
      <c r="C564" s="7" t="s">
        <v>973</v>
      </c>
      <c r="D564" s="7" t="s">
        <v>16</v>
      </c>
      <c r="E564" s="144" t="s">
        <v>995</v>
      </c>
      <c r="F564" s="7">
        <v>180</v>
      </c>
      <c r="G564" s="7" t="s">
        <v>980</v>
      </c>
      <c r="H564" s="7">
        <v>0</v>
      </c>
      <c r="I564" s="226">
        <v>15</v>
      </c>
      <c r="J564" s="47" t="s">
        <v>2121</v>
      </c>
      <c r="K564" s="7">
        <v>3</v>
      </c>
      <c r="L564" s="226">
        <v>15</v>
      </c>
      <c r="M564" s="47" t="s">
        <v>1031</v>
      </c>
      <c r="N564" s="7">
        <v>36</v>
      </c>
      <c r="O564" s="226">
        <v>15</v>
      </c>
      <c r="P564" s="121" t="s">
        <v>1266</v>
      </c>
      <c r="Q564" s="7">
        <v>1</v>
      </c>
      <c r="R564" s="226">
        <v>15</v>
      </c>
      <c r="S564" s="47" t="s">
        <v>1633</v>
      </c>
      <c r="T564" s="28">
        <v>1</v>
      </c>
      <c r="U564" s="226">
        <v>15</v>
      </c>
      <c r="V564" s="108" t="s">
        <v>1768</v>
      </c>
      <c r="W564" s="3">
        <v>34</v>
      </c>
      <c r="X564" s="226">
        <v>15</v>
      </c>
      <c r="Y564" s="108" t="s">
        <v>2079</v>
      </c>
      <c r="Z564" s="27">
        <v>1</v>
      </c>
      <c r="AA564" s="226">
        <v>15</v>
      </c>
      <c r="AB564" s="108" t="s">
        <v>1768</v>
      </c>
      <c r="AC564" s="27">
        <v>1</v>
      </c>
      <c r="AD564" s="226">
        <v>15</v>
      </c>
      <c r="AE564" s="108" t="s">
        <v>1768</v>
      </c>
      <c r="AF564" s="27">
        <v>82</v>
      </c>
      <c r="AG564" s="226">
        <v>15</v>
      </c>
      <c r="AH564" s="108" t="s">
        <v>1768</v>
      </c>
      <c r="AI564" s="251">
        <v>56</v>
      </c>
      <c r="AJ564" s="27">
        <v>15</v>
      </c>
      <c r="AK564" s="108" t="s">
        <v>1768</v>
      </c>
      <c r="AL564" s="251">
        <v>14</v>
      </c>
      <c r="AM564" s="27">
        <v>15</v>
      </c>
      <c r="AN564" s="108" t="s">
        <v>1768</v>
      </c>
      <c r="AO564" s="251">
        <v>26</v>
      </c>
      <c r="AP564" s="108">
        <v>15</v>
      </c>
      <c r="AR564" s="7">
        <f t="shared" si="92"/>
        <v>215</v>
      </c>
      <c r="AS564" s="7">
        <f t="shared" si="92"/>
        <v>150</v>
      </c>
      <c r="AT564" s="19">
        <f t="shared" si="87"/>
        <v>1.4333333333333333</v>
      </c>
      <c r="AU564" s="19">
        <f t="shared" si="88"/>
        <v>1.1944444444444444</v>
      </c>
      <c r="AV564" s="7" t="s">
        <v>2098</v>
      </c>
    </row>
    <row r="565" spans="1:48" ht="15.75" customHeight="1" x14ac:dyDescent="0.25">
      <c r="A565" s="7">
        <v>590</v>
      </c>
      <c r="B565" s="7" t="s">
        <v>973</v>
      </c>
      <c r="C565" s="7" t="s">
        <v>973</v>
      </c>
      <c r="D565" s="7" t="s">
        <v>16</v>
      </c>
      <c r="E565" s="114" t="s">
        <v>996</v>
      </c>
      <c r="F565" s="18">
        <v>24</v>
      </c>
      <c r="G565" s="7" t="s">
        <v>997</v>
      </c>
      <c r="H565" s="7">
        <v>0</v>
      </c>
      <c r="I565" s="226">
        <v>1</v>
      </c>
      <c r="J565" s="47" t="s">
        <v>2121</v>
      </c>
      <c r="K565" s="7">
        <v>1</v>
      </c>
      <c r="L565" s="226">
        <v>1</v>
      </c>
      <c r="M565" s="47" t="s">
        <v>1032</v>
      </c>
      <c r="N565" s="7">
        <v>7</v>
      </c>
      <c r="O565" s="226">
        <v>1</v>
      </c>
      <c r="P565" s="121" t="s">
        <v>1267</v>
      </c>
      <c r="Q565" s="7">
        <v>2</v>
      </c>
      <c r="R565" s="226">
        <v>2</v>
      </c>
      <c r="S565" s="47" t="s">
        <v>1634</v>
      </c>
      <c r="T565" s="28">
        <v>3</v>
      </c>
      <c r="U565" s="226">
        <v>3</v>
      </c>
      <c r="V565" s="108" t="s">
        <v>1634</v>
      </c>
      <c r="W565" s="3">
        <v>5</v>
      </c>
      <c r="X565" s="226">
        <v>5</v>
      </c>
      <c r="Y565" s="108" t="s">
        <v>1634</v>
      </c>
      <c r="Z565" s="27">
        <v>1</v>
      </c>
      <c r="AA565" s="220">
        <v>2</v>
      </c>
      <c r="AB565" s="108" t="s">
        <v>1634</v>
      </c>
      <c r="AC565" s="27">
        <v>0</v>
      </c>
      <c r="AD565" s="220">
        <v>2</v>
      </c>
      <c r="AE565" s="47" t="s">
        <v>2121</v>
      </c>
      <c r="AF565" s="27">
        <v>8</v>
      </c>
      <c r="AG565" s="220">
        <v>3</v>
      </c>
      <c r="AH565" s="108" t="s">
        <v>1634</v>
      </c>
      <c r="AI565" s="27">
        <v>0</v>
      </c>
      <c r="AJ565" s="27">
        <v>2</v>
      </c>
      <c r="AK565" s="108" t="s">
        <v>2100</v>
      </c>
      <c r="AL565" s="27">
        <v>0</v>
      </c>
      <c r="AM565" s="27">
        <v>1</v>
      </c>
      <c r="AN565" s="108" t="s">
        <v>2115</v>
      </c>
      <c r="AO565" s="27">
        <v>0</v>
      </c>
      <c r="AP565" s="108">
        <v>1</v>
      </c>
      <c r="AQ565" s="108" t="s">
        <v>2141</v>
      </c>
      <c r="AR565" s="7">
        <f t="shared" si="92"/>
        <v>27</v>
      </c>
      <c r="AS565" s="7">
        <f t="shared" si="92"/>
        <v>22</v>
      </c>
      <c r="AT565" s="19">
        <f t="shared" si="87"/>
        <v>1.2272727272727273</v>
      </c>
      <c r="AU565" s="19">
        <f t="shared" si="88"/>
        <v>1.125</v>
      </c>
      <c r="AV565" s="7" t="s">
        <v>2097</v>
      </c>
    </row>
    <row r="566" spans="1:48" ht="15.75" customHeight="1" x14ac:dyDescent="0.25">
      <c r="A566" s="7">
        <v>591</v>
      </c>
      <c r="B566" s="7" t="s">
        <v>973</v>
      </c>
      <c r="C566" s="7" t="s">
        <v>973</v>
      </c>
      <c r="D566" s="7" t="s">
        <v>16</v>
      </c>
      <c r="E566" s="114" t="s">
        <v>998</v>
      </c>
      <c r="F566" s="9">
        <v>1</v>
      </c>
      <c r="G566" s="7" t="s">
        <v>18</v>
      </c>
      <c r="H566" s="7">
        <v>20</v>
      </c>
      <c r="I566" s="7">
        <v>20</v>
      </c>
      <c r="J566" s="47" t="s">
        <v>999</v>
      </c>
      <c r="K566" s="7">
        <v>15</v>
      </c>
      <c r="L566" s="7">
        <v>15</v>
      </c>
      <c r="M566" s="47" t="s">
        <v>1033</v>
      </c>
      <c r="N566" s="7">
        <v>19</v>
      </c>
      <c r="O566" s="7">
        <v>19</v>
      </c>
      <c r="P566" s="121" t="s">
        <v>1268</v>
      </c>
      <c r="Q566" s="7">
        <v>22</v>
      </c>
      <c r="R566" s="7">
        <v>22</v>
      </c>
      <c r="S566" s="47" t="s">
        <v>1635</v>
      </c>
      <c r="T566" s="28">
        <v>34</v>
      </c>
      <c r="U566" s="3">
        <v>34</v>
      </c>
      <c r="V566" s="108" t="s">
        <v>1769</v>
      </c>
      <c r="W566" s="3">
        <v>19</v>
      </c>
      <c r="X566" s="3">
        <v>19</v>
      </c>
      <c r="Y566" s="108" t="s">
        <v>2080</v>
      </c>
      <c r="Z566" s="27">
        <v>20</v>
      </c>
      <c r="AA566" s="27">
        <v>20</v>
      </c>
      <c r="AB566" s="108" t="s">
        <v>1635</v>
      </c>
      <c r="AC566" s="27">
        <v>28</v>
      </c>
      <c r="AD566" s="27">
        <v>28</v>
      </c>
      <c r="AE566" s="108" t="s">
        <v>1635</v>
      </c>
      <c r="AF566" s="27">
        <v>30</v>
      </c>
      <c r="AG566" s="27">
        <v>30</v>
      </c>
      <c r="AH566" s="108" t="s">
        <v>1635</v>
      </c>
      <c r="AI566" s="27">
        <v>30</v>
      </c>
      <c r="AJ566" s="27">
        <v>30</v>
      </c>
      <c r="AK566" s="108" t="s">
        <v>1635</v>
      </c>
      <c r="AL566" s="27">
        <v>25</v>
      </c>
      <c r="AM566" s="27">
        <v>25</v>
      </c>
      <c r="AN566" s="108" t="s">
        <v>1635</v>
      </c>
      <c r="AO566" s="27">
        <v>5</v>
      </c>
      <c r="AP566" s="108">
        <v>5</v>
      </c>
      <c r="AR566" s="7">
        <f t="shared" si="92"/>
        <v>237</v>
      </c>
      <c r="AS566" s="7">
        <f t="shared" si="92"/>
        <v>237</v>
      </c>
      <c r="AT566" s="19">
        <f>AR566/AS566</f>
        <v>1</v>
      </c>
      <c r="AU566" s="19">
        <f>+AT566/F566</f>
        <v>1</v>
      </c>
      <c r="AV566" s="7" t="s">
        <v>2096</v>
      </c>
    </row>
    <row r="567" spans="1:48" ht="15.75" customHeight="1" x14ac:dyDescent="0.25">
      <c r="A567" s="7">
        <v>592</v>
      </c>
      <c r="B567" s="7" t="s">
        <v>973</v>
      </c>
      <c r="C567" s="7" t="s">
        <v>973</v>
      </c>
      <c r="D567" s="7" t="s">
        <v>16</v>
      </c>
      <c r="E567" s="241" t="s">
        <v>1000</v>
      </c>
      <c r="F567" s="18">
        <v>16</v>
      </c>
      <c r="G567" s="7" t="s">
        <v>1001</v>
      </c>
      <c r="H567" s="7">
        <v>0</v>
      </c>
      <c r="I567" s="226">
        <v>1</v>
      </c>
      <c r="J567" s="47" t="s">
        <v>2121</v>
      </c>
      <c r="K567" s="7">
        <v>0</v>
      </c>
      <c r="L567" s="226">
        <v>1</v>
      </c>
      <c r="M567" s="47" t="s">
        <v>2121</v>
      </c>
      <c r="N567" s="7">
        <v>1</v>
      </c>
      <c r="O567" s="226">
        <v>1</v>
      </c>
      <c r="P567" s="47" t="s">
        <v>1269</v>
      </c>
      <c r="Q567" s="7">
        <v>4</v>
      </c>
      <c r="R567" s="226">
        <v>4</v>
      </c>
      <c r="S567" s="47" t="s">
        <v>1636</v>
      </c>
      <c r="T567" s="28">
        <v>4</v>
      </c>
      <c r="U567" s="226">
        <v>4</v>
      </c>
      <c r="V567" s="108" t="s">
        <v>1770</v>
      </c>
      <c r="W567" s="3">
        <v>0</v>
      </c>
      <c r="X567" s="226">
        <v>3</v>
      </c>
      <c r="Y567" s="47" t="s">
        <v>2121</v>
      </c>
      <c r="Z567" s="218"/>
      <c r="AA567" s="218"/>
      <c r="AB567" s="219"/>
      <c r="AC567" s="50">
        <v>2</v>
      </c>
      <c r="AD567" s="218">
        <v>1</v>
      </c>
      <c r="AE567" s="47" t="s">
        <v>1636</v>
      </c>
      <c r="AF567" s="50">
        <v>0</v>
      </c>
      <c r="AG567" s="218">
        <v>1</v>
      </c>
      <c r="AH567" s="47" t="s">
        <v>2100</v>
      </c>
      <c r="AI567" s="252">
        <v>0</v>
      </c>
      <c r="AJ567" s="236">
        <v>0</v>
      </c>
      <c r="AK567" s="47" t="s">
        <v>2134</v>
      </c>
      <c r="AL567" s="252">
        <v>2</v>
      </c>
      <c r="AM567" s="236"/>
      <c r="AN567" s="236"/>
      <c r="AO567" s="218">
        <v>0</v>
      </c>
      <c r="AP567" s="219">
        <v>0</v>
      </c>
      <c r="AQ567" s="47" t="s">
        <v>2134</v>
      </c>
      <c r="AR567" s="7">
        <f>H567+K567+N567+Q567+T567+W567+Z567+AC567+AF567</f>
        <v>11</v>
      </c>
      <c r="AS567" s="7">
        <f t="shared" si="89"/>
        <v>16</v>
      </c>
      <c r="AT567" s="19">
        <f t="shared" ref="AT567:AT578" si="93">+AR567/AS567</f>
        <v>0.6875</v>
      </c>
      <c r="AU567" s="19">
        <f t="shared" ref="AU567:AU578" si="94">+AR567/F567</f>
        <v>0.6875</v>
      </c>
      <c r="AV567" s="7" t="s">
        <v>2097</v>
      </c>
    </row>
    <row r="568" spans="1:48" ht="15.75" customHeight="1" x14ac:dyDescent="0.25">
      <c r="A568" s="7">
        <v>593</v>
      </c>
      <c r="B568" s="7" t="s">
        <v>973</v>
      </c>
      <c r="C568" s="7" t="s">
        <v>973</v>
      </c>
      <c r="D568" s="7" t="s">
        <v>16</v>
      </c>
      <c r="E568" s="47" t="s">
        <v>1002</v>
      </c>
      <c r="F568" s="7">
        <v>8</v>
      </c>
      <c r="G568" s="7" t="s">
        <v>639</v>
      </c>
      <c r="H568" s="226"/>
      <c r="I568" s="226"/>
      <c r="J568" s="219"/>
      <c r="K568" s="7">
        <v>0</v>
      </c>
      <c r="L568" s="226">
        <v>1</v>
      </c>
      <c r="M568" s="47" t="s">
        <v>2121</v>
      </c>
      <c r="N568" s="7">
        <v>1</v>
      </c>
      <c r="O568" s="226">
        <v>1</v>
      </c>
      <c r="P568" s="47" t="s">
        <v>1270</v>
      </c>
      <c r="Q568" s="226"/>
      <c r="R568" s="226"/>
      <c r="S568" s="219"/>
      <c r="T568" s="28">
        <v>1</v>
      </c>
      <c r="U568" s="226">
        <v>1</v>
      </c>
      <c r="V568" s="108" t="s">
        <v>1771</v>
      </c>
      <c r="W568" s="3">
        <v>1</v>
      </c>
      <c r="X568" s="226">
        <v>1</v>
      </c>
      <c r="Y568" s="108" t="s">
        <v>1771</v>
      </c>
      <c r="Z568" s="220"/>
      <c r="AA568" s="220"/>
      <c r="AB568" s="222"/>
      <c r="AC568" s="220"/>
      <c r="AD568" s="220"/>
      <c r="AE568" s="222"/>
      <c r="AF568" s="27">
        <v>0</v>
      </c>
      <c r="AG568" s="226">
        <v>1</v>
      </c>
      <c r="AH568" s="108" t="s">
        <v>2100</v>
      </c>
      <c r="AI568" s="27">
        <v>0</v>
      </c>
      <c r="AJ568" s="27">
        <v>1</v>
      </c>
      <c r="AK568" s="108" t="s">
        <v>2100</v>
      </c>
      <c r="AL568" s="27">
        <v>2</v>
      </c>
      <c r="AM568" s="27">
        <v>1</v>
      </c>
      <c r="AN568" s="108" t="s">
        <v>1771</v>
      </c>
      <c r="AO568" s="27">
        <v>0</v>
      </c>
      <c r="AP568" s="108">
        <v>1</v>
      </c>
      <c r="AQ568" s="108" t="s">
        <v>2140</v>
      </c>
      <c r="AR568" s="7">
        <f>H568+K568+N568+Q568+T568+W568+Z568+AC568+AF568+AI568</f>
        <v>3</v>
      </c>
      <c r="AS568" s="7">
        <f>I568+L568+O568+R568+U568+X568+AA568+AD568+AG568+AJ568</f>
        <v>6</v>
      </c>
      <c r="AT568" s="19">
        <f t="shared" si="93"/>
        <v>0.5</v>
      </c>
      <c r="AU568" s="19">
        <f t="shared" si="94"/>
        <v>0.375</v>
      </c>
      <c r="AV568" s="7" t="s">
        <v>2098</v>
      </c>
    </row>
    <row r="569" spans="1:48" ht="15.75" customHeight="1" x14ac:dyDescent="0.25">
      <c r="A569" s="7">
        <v>594</v>
      </c>
      <c r="B569" s="7" t="s">
        <v>973</v>
      </c>
      <c r="C569" s="7" t="s">
        <v>973</v>
      </c>
      <c r="D569" s="7" t="s">
        <v>16</v>
      </c>
      <c r="E569" s="241" t="s">
        <v>1003</v>
      </c>
      <c r="F569" s="7">
        <v>3</v>
      </c>
      <c r="G569" s="7" t="s">
        <v>1004</v>
      </c>
      <c r="H569" s="226"/>
      <c r="I569" s="226"/>
      <c r="J569" s="219"/>
      <c r="K569" s="226"/>
      <c r="L569" s="226"/>
      <c r="M569" s="219"/>
      <c r="N569" s="7">
        <v>1</v>
      </c>
      <c r="O569" s="226">
        <v>1</v>
      </c>
      <c r="P569" s="47" t="s">
        <v>2122</v>
      </c>
      <c r="Q569" s="7">
        <v>0</v>
      </c>
      <c r="R569" s="226">
        <v>1</v>
      </c>
      <c r="S569" s="47" t="s">
        <v>2085</v>
      </c>
      <c r="T569" s="28">
        <v>1</v>
      </c>
      <c r="U569" s="226">
        <v>1</v>
      </c>
      <c r="V569" s="108" t="s">
        <v>1772</v>
      </c>
      <c r="W569" s="223"/>
      <c r="X569" s="223"/>
      <c r="Y569" s="222"/>
      <c r="Z569" s="220"/>
      <c r="AA569" s="220"/>
      <c r="AB569" s="222"/>
      <c r="AC569" s="220"/>
      <c r="AD569" s="220"/>
      <c r="AE569" s="222"/>
      <c r="AF569" s="220"/>
      <c r="AG569" s="220"/>
      <c r="AH569" s="222"/>
      <c r="AI569" s="220">
        <v>0</v>
      </c>
      <c r="AJ569" s="237">
        <v>0</v>
      </c>
      <c r="AK569" s="108" t="s">
        <v>2134</v>
      </c>
      <c r="AL569" s="252">
        <v>1</v>
      </c>
      <c r="AM569" s="236"/>
      <c r="AN569" s="236"/>
      <c r="AO569" s="220">
        <v>0</v>
      </c>
      <c r="AP569" s="222">
        <v>0</v>
      </c>
      <c r="AQ569" s="47" t="s">
        <v>2134</v>
      </c>
      <c r="AR569" s="7">
        <f t="shared" si="90"/>
        <v>2</v>
      </c>
      <c r="AS569" s="7">
        <f t="shared" si="89"/>
        <v>3</v>
      </c>
      <c r="AT569" s="19">
        <f t="shared" si="93"/>
        <v>0.66666666666666663</v>
      </c>
      <c r="AU569" s="19">
        <f t="shared" si="94"/>
        <v>0.66666666666666663</v>
      </c>
      <c r="AV569" s="7" t="s">
        <v>2097</v>
      </c>
    </row>
    <row r="570" spans="1:48" ht="15.75" customHeight="1" x14ac:dyDescent="0.25">
      <c r="A570" s="7">
        <v>595</v>
      </c>
      <c r="B570" s="7" t="s">
        <v>973</v>
      </c>
      <c r="C570" s="7" t="s">
        <v>973</v>
      </c>
      <c r="D570" s="7" t="s">
        <v>16</v>
      </c>
      <c r="E570" s="14" t="s">
        <v>1005</v>
      </c>
      <c r="F570" s="18">
        <v>24</v>
      </c>
      <c r="G570" s="7" t="s">
        <v>997</v>
      </c>
      <c r="H570" s="7">
        <v>2</v>
      </c>
      <c r="I570" s="226">
        <v>1</v>
      </c>
      <c r="J570" s="8" t="s">
        <v>976</v>
      </c>
      <c r="K570" s="231">
        <v>3</v>
      </c>
      <c r="L570" s="226">
        <v>1</v>
      </c>
      <c r="M570" s="8" t="s">
        <v>1034</v>
      </c>
      <c r="N570" s="7">
        <v>1</v>
      </c>
      <c r="O570" s="226">
        <v>1</v>
      </c>
      <c r="P570" s="8" t="s">
        <v>1271</v>
      </c>
      <c r="Q570" s="226"/>
      <c r="R570" s="226"/>
      <c r="S570" s="229"/>
      <c r="T570" s="28">
        <v>4</v>
      </c>
      <c r="U570" s="226">
        <v>4</v>
      </c>
      <c r="V570" s="83" t="s">
        <v>1773</v>
      </c>
      <c r="W570" s="3">
        <v>4</v>
      </c>
      <c r="X570" s="226">
        <v>3</v>
      </c>
      <c r="Y570" s="83" t="s">
        <v>2081</v>
      </c>
      <c r="Z570" s="3">
        <v>1</v>
      </c>
      <c r="AA570" s="223">
        <v>2</v>
      </c>
      <c r="AB570" s="108" t="s">
        <v>2081</v>
      </c>
      <c r="AC570" s="3">
        <v>1</v>
      </c>
      <c r="AD570" s="223">
        <v>3</v>
      </c>
      <c r="AE570" s="83" t="s">
        <v>2081</v>
      </c>
      <c r="AF570" s="3">
        <v>6</v>
      </c>
      <c r="AG570" s="223">
        <v>3</v>
      </c>
      <c r="AH570" s="83" t="s">
        <v>2081</v>
      </c>
      <c r="AI570" s="3">
        <v>3</v>
      </c>
      <c r="AJ570" s="3">
        <v>3</v>
      </c>
      <c r="AK570" s="83" t="s">
        <v>2081</v>
      </c>
      <c r="AL570" s="3">
        <v>0</v>
      </c>
      <c r="AM570" s="3">
        <v>2</v>
      </c>
      <c r="AN570" s="108" t="s">
        <v>2100</v>
      </c>
      <c r="AO570" s="3">
        <v>0</v>
      </c>
      <c r="AP570" s="83">
        <v>1</v>
      </c>
      <c r="AQ570" s="108" t="s">
        <v>2141</v>
      </c>
      <c r="AR570" s="7">
        <f t="shared" ref="AR570:AR580" si="95">H570+K570+N570+Q570+T570+W570+Z570+AC570+AF570+AI570</f>
        <v>25</v>
      </c>
      <c r="AS570" s="7">
        <f t="shared" ref="AS570:AS580" si="96">I570+L570+O570+R570+U570+X570+AA570+AD570+AG570+AJ570</f>
        <v>21</v>
      </c>
      <c r="AT570" s="19">
        <f t="shared" si="93"/>
        <v>1.1904761904761905</v>
      </c>
      <c r="AU570" s="19">
        <f t="shared" si="94"/>
        <v>1.0416666666666667</v>
      </c>
      <c r="AV570" s="7" t="s">
        <v>2097</v>
      </c>
    </row>
    <row r="571" spans="1:48" ht="15.75" customHeight="1" x14ac:dyDescent="0.25">
      <c r="A571" s="7">
        <v>596</v>
      </c>
      <c r="B571" s="7" t="s">
        <v>973</v>
      </c>
      <c r="C571" s="7" t="s">
        <v>973</v>
      </c>
      <c r="D571" s="7" t="s">
        <v>16</v>
      </c>
      <c r="E571" s="114" t="s">
        <v>1006</v>
      </c>
      <c r="F571" s="18">
        <v>12</v>
      </c>
      <c r="G571" s="7" t="s">
        <v>1007</v>
      </c>
      <c r="H571" s="7">
        <v>1</v>
      </c>
      <c r="I571" s="226">
        <v>1</v>
      </c>
      <c r="J571" s="47" t="s">
        <v>976</v>
      </c>
      <c r="K571" s="7">
        <v>1</v>
      </c>
      <c r="L571" s="226">
        <v>2</v>
      </c>
      <c r="M571" s="47" t="s">
        <v>1035</v>
      </c>
      <c r="N571" s="7">
        <v>1</v>
      </c>
      <c r="O571" s="226">
        <v>1</v>
      </c>
      <c r="P571" s="47" t="s">
        <v>1272</v>
      </c>
      <c r="Q571" s="7">
        <v>1</v>
      </c>
      <c r="R571" s="226">
        <v>1</v>
      </c>
      <c r="S571" s="47" t="s">
        <v>1637</v>
      </c>
      <c r="T571" s="28">
        <v>1</v>
      </c>
      <c r="U571" s="226">
        <v>1</v>
      </c>
      <c r="V571" s="108" t="s">
        <v>1637</v>
      </c>
      <c r="W571" s="3">
        <v>3</v>
      </c>
      <c r="X571" s="226">
        <v>3</v>
      </c>
      <c r="Y571" s="108" t="s">
        <v>1637</v>
      </c>
      <c r="Z571" s="220"/>
      <c r="AA571" s="220"/>
      <c r="AB571" s="222"/>
      <c r="AC571" s="220"/>
      <c r="AD571" s="220"/>
      <c r="AE571" s="222"/>
      <c r="AF571" s="27">
        <v>3</v>
      </c>
      <c r="AG571" s="220">
        <v>1</v>
      </c>
      <c r="AH571" s="108" t="s">
        <v>1637</v>
      </c>
      <c r="AI571" s="27">
        <v>0</v>
      </c>
      <c r="AJ571" s="27">
        <v>1</v>
      </c>
      <c r="AK571" s="108" t="s">
        <v>2100</v>
      </c>
      <c r="AL571" s="27">
        <v>0</v>
      </c>
      <c r="AM571" s="27">
        <v>1</v>
      </c>
      <c r="AN571" s="108" t="s">
        <v>2100</v>
      </c>
      <c r="AO571" s="220">
        <v>0</v>
      </c>
      <c r="AP571" s="222">
        <v>0</v>
      </c>
      <c r="AQ571" s="47" t="s">
        <v>2134</v>
      </c>
      <c r="AR571" s="7">
        <f t="shared" si="95"/>
        <v>11</v>
      </c>
      <c r="AS571" s="7">
        <f t="shared" si="96"/>
        <v>11</v>
      </c>
      <c r="AT571" s="19">
        <f t="shared" si="93"/>
        <v>1</v>
      </c>
      <c r="AU571" s="19">
        <f t="shared" si="94"/>
        <v>0.91666666666666663</v>
      </c>
      <c r="AV571" s="7" t="s">
        <v>2097</v>
      </c>
    </row>
    <row r="572" spans="1:48" ht="15.75" customHeight="1" x14ac:dyDescent="0.25">
      <c r="A572" s="7">
        <v>597</v>
      </c>
      <c r="B572" s="7" t="s">
        <v>973</v>
      </c>
      <c r="C572" s="7" t="s">
        <v>973</v>
      </c>
      <c r="D572" s="7" t="s">
        <v>16</v>
      </c>
      <c r="E572" s="144" t="s">
        <v>1008</v>
      </c>
      <c r="F572" s="18">
        <v>8</v>
      </c>
      <c r="G572" s="7" t="s">
        <v>1009</v>
      </c>
      <c r="H572" s="7">
        <v>1</v>
      </c>
      <c r="I572" s="226">
        <v>1</v>
      </c>
      <c r="J572" s="47" t="s">
        <v>976</v>
      </c>
      <c r="K572" s="7">
        <v>1</v>
      </c>
      <c r="L572" s="226">
        <v>1</v>
      </c>
      <c r="M572" s="47" t="s">
        <v>1036</v>
      </c>
      <c r="N572" s="7">
        <v>1</v>
      </c>
      <c r="O572" s="226">
        <v>1</v>
      </c>
      <c r="P572" s="47" t="s">
        <v>1933</v>
      </c>
      <c r="Q572" s="7">
        <v>0</v>
      </c>
      <c r="R572" s="226">
        <v>1</v>
      </c>
      <c r="S572" s="47" t="s">
        <v>2121</v>
      </c>
      <c r="T572" s="28">
        <v>1</v>
      </c>
      <c r="U572" s="226">
        <v>1</v>
      </c>
      <c r="V572" s="108" t="s">
        <v>1774</v>
      </c>
      <c r="W572" s="3">
        <v>0</v>
      </c>
      <c r="X572" s="226">
        <v>1</v>
      </c>
      <c r="Y572" s="47" t="s">
        <v>2121</v>
      </c>
      <c r="Z572" s="218"/>
      <c r="AA572" s="218"/>
      <c r="AB572" s="219"/>
      <c r="AC572" s="218"/>
      <c r="AD572" s="218"/>
      <c r="AE572" s="219"/>
      <c r="AF572" s="50">
        <v>0</v>
      </c>
      <c r="AG572" s="218">
        <v>1</v>
      </c>
      <c r="AH572" s="47" t="s">
        <v>2100</v>
      </c>
      <c r="AI572" s="252">
        <v>5</v>
      </c>
      <c r="AJ572" s="50">
        <v>1</v>
      </c>
      <c r="AK572" s="108" t="s">
        <v>1774</v>
      </c>
      <c r="AL572" s="236"/>
      <c r="AM572" s="236"/>
      <c r="AN572" s="236"/>
      <c r="AO572" s="218">
        <v>0</v>
      </c>
      <c r="AP572" s="219">
        <v>0</v>
      </c>
      <c r="AQ572" s="47" t="s">
        <v>2134</v>
      </c>
      <c r="AR572" s="7">
        <f t="shared" si="95"/>
        <v>9</v>
      </c>
      <c r="AS572" s="7">
        <f t="shared" si="96"/>
        <v>8</v>
      </c>
      <c r="AT572" s="19">
        <f t="shared" si="93"/>
        <v>1.125</v>
      </c>
      <c r="AU572" s="19">
        <f t="shared" si="94"/>
        <v>1.125</v>
      </c>
      <c r="AV572" s="7" t="s">
        <v>2098</v>
      </c>
    </row>
    <row r="573" spans="1:48" ht="15.75" customHeight="1" x14ac:dyDescent="0.25">
      <c r="A573" s="7">
        <v>600</v>
      </c>
      <c r="B573" s="7" t="s">
        <v>973</v>
      </c>
      <c r="C573" s="7" t="s">
        <v>973</v>
      </c>
      <c r="D573" s="7" t="s">
        <v>16</v>
      </c>
      <c r="E573" s="144" t="s">
        <v>1010</v>
      </c>
      <c r="F573" s="7">
        <v>9</v>
      </c>
      <c r="G573" s="7" t="s">
        <v>1011</v>
      </c>
      <c r="H573" s="7">
        <v>0</v>
      </c>
      <c r="I573" s="226">
        <v>1</v>
      </c>
      <c r="J573" s="47" t="s">
        <v>2121</v>
      </c>
      <c r="K573" s="7">
        <v>1</v>
      </c>
      <c r="L573" s="226">
        <v>1</v>
      </c>
      <c r="M573" s="47" t="s">
        <v>1037</v>
      </c>
      <c r="N573" s="7">
        <v>0</v>
      </c>
      <c r="O573" s="226">
        <v>1</v>
      </c>
      <c r="P573" s="47" t="s">
        <v>2121</v>
      </c>
      <c r="Q573" s="7">
        <v>0</v>
      </c>
      <c r="R573" s="226">
        <v>1</v>
      </c>
      <c r="S573" s="47" t="s">
        <v>2121</v>
      </c>
      <c r="T573" s="28">
        <v>1</v>
      </c>
      <c r="U573" s="226">
        <v>1</v>
      </c>
      <c r="V573" s="108" t="s">
        <v>1775</v>
      </c>
      <c r="W573" s="3">
        <v>1</v>
      </c>
      <c r="X573" s="226">
        <v>1</v>
      </c>
      <c r="Y573" s="108" t="s">
        <v>2082</v>
      </c>
      <c r="Z573" s="220"/>
      <c r="AA573" s="226"/>
      <c r="AB573" s="222"/>
      <c r="AC573" s="220"/>
      <c r="AD573" s="226"/>
      <c r="AE573" s="222"/>
      <c r="AF573" s="27">
        <v>0</v>
      </c>
      <c r="AG573" s="220">
        <v>1</v>
      </c>
      <c r="AH573" s="108" t="s">
        <v>2100</v>
      </c>
      <c r="AI573" s="27">
        <v>0</v>
      </c>
      <c r="AJ573" s="27">
        <v>1</v>
      </c>
      <c r="AK573" s="108" t="s">
        <v>2100</v>
      </c>
      <c r="AL573" s="251">
        <v>6</v>
      </c>
      <c r="AM573" s="27">
        <v>1</v>
      </c>
      <c r="AN573" s="108" t="s">
        <v>2082</v>
      </c>
      <c r="AO573" s="220">
        <v>0</v>
      </c>
      <c r="AP573" s="222">
        <v>0</v>
      </c>
      <c r="AQ573" s="47" t="s">
        <v>2134</v>
      </c>
      <c r="AR573" s="7">
        <f t="shared" si="95"/>
        <v>3</v>
      </c>
      <c r="AS573" s="7">
        <f t="shared" si="96"/>
        <v>8</v>
      </c>
      <c r="AT573" s="19">
        <f t="shared" si="93"/>
        <v>0.375</v>
      </c>
      <c r="AU573" s="19">
        <f t="shared" si="94"/>
        <v>0.33333333333333331</v>
      </c>
      <c r="AV573" s="7" t="s">
        <v>2098</v>
      </c>
    </row>
    <row r="574" spans="1:48" ht="15.75" customHeight="1" x14ac:dyDescent="0.25">
      <c r="A574" s="7">
        <v>601</v>
      </c>
      <c r="B574" s="7" t="s">
        <v>973</v>
      </c>
      <c r="C574" s="7" t="s">
        <v>973</v>
      </c>
      <c r="D574" s="7" t="s">
        <v>16</v>
      </c>
      <c r="E574" s="114" t="s">
        <v>1012</v>
      </c>
      <c r="F574" s="7">
        <v>24</v>
      </c>
      <c r="G574" s="7" t="s">
        <v>728</v>
      </c>
      <c r="H574" s="7">
        <v>1</v>
      </c>
      <c r="I574" s="226">
        <v>2</v>
      </c>
      <c r="J574" s="47" t="s">
        <v>1934</v>
      </c>
      <c r="K574" s="7">
        <v>1</v>
      </c>
      <c r="L574" s="226">
        <v>2</v>
      </c>
      <c r="M574" s="47" t="s">
        <v>1911</v>
      </c>
      <c r="N574" s="7">
        <v>1</v>
      </c>
      <c r="O574" s="226">
        <v>2</v>
      </c>
      <c r="P574" s="47" t="s">
        <v>1273</v>
      </c>
      <c r="Q574" s="7">
        <v>0</v>
      </c>
      <c r="R574" s="226">
        <v>2</v>
      </c>
      <c r="S574" s="47" t="s">
        <v>2121</v>
      </c>
      <c r="T574" s="28">
        <v>1</v>
      </c>
      <c r="U574" s="226">
        <v>2</v>
      </c>
      <c r="V574" s="108" t="s">
        <v>1776</v>
      </c>
      <c r="W574" s="3">
        <v>0</v>
      </c>
      <c r="X574" s="226">
        <v>2</v>
      </c>
      <c r="Y574" s="47" t="s">
        <v>2121</v>
      </c>
      <c r="Z574" s="50">
        <v>0</v>
      </c>
      <c r="AA574" s="226">
        <v>2</v>
      </c>
      <c r="AB574" s="47" t="s">
        <v>2121</v>
      </c>
      <c r="AC574" s="50">
        <v>0</v>
      </c>
      <c r="AD574" s="226">
        <v>2</v>
      </c>
      <c r="AE574" s="47" t="s">
        <v>2121</v>
      </c>
      <c r="AF574" s="50">
        <v>2</v>
      </c>
      <c r="AG574" s="226">
        <v>2</v>
      </c>
      <c r="AH574" s="47" t="s">
        <v>2127</v>
      </c>
      <c r="AI574" s="50">
        <v>10</v>
      </c>
      <c r="AJ574" s="50">
        <v>2</v>
      </c>
      <c r="AK574" s="47" t="s">
        <v>2127</v>
      </c>
      <c r="AL574" s="50">
        <v>6</v>
      </c>
      <c r="AM574" s="50">
        <v>2</v>
      </c>
      <c r="AN574" s="47" t="s">
        <v>2127</v>
      </c>
      <c r="AO574" s="50">
        <v>2</v>
      </c>
      <c r="AP574" s="47">
        <v>2</v>
      </c>
      <c r="AQ574" s="47"/>
      <c r="AR574" s="7">
        <f t="shared" si="95"/>
        <v>16</v>
      </c>
      <c r="AS574" s="7">
        <f t="shared" si="96"/>
        <v>20</v>
      </c>
      <c r="AT574" s="19">
        <f t="shared" si="93"/>
        <v>0.8</v>
      </c>
      <c r="AU574" s="19">
        <f t="shared" si="94"/>
        <v>0.66666666666666663</v>
      </c>
      <c r="AV574" s="7" t="s">
        <v>2098</v>
      </c>
    </row>
    <row r="575" spans="1:48" ht="15.75" customHeight="1" x14ac:dyDescent="0.25">
      <c r="A575" s="7">
        <v>602</v>
      </c>
      <c r="B575" s="7" t="s">
        <v>973</v>
      </c>
      <c r="C575" s="7" t="s">
        <v>973</v>
      </c>
      <c r="D575" s="7" t="s">
        <v>16</v>
      </c>
      <c r="E575" s="47" t="s">
        <v>1013</v>
      </c>
      <c r="F575" s="7">
        <v>4</v>
      </c>
      <c r="G575" s="7" t="s">
        <v>293</v>
      </c>
      <c r="H575" s="226"/>
      <c r="I575" s="226"/>
      <c r="J575" s="219"/>
      <c r="K575" s="7">
        <v>0</v>
      </c>
      <c r="L575" s="226">
        <v>1</v>
      </c>
      <c r="M575" s="47" t="s">
        <v>2121</v>
      </c>
      <c r="N575" s="226"/>
      <c r="O575" s="226"/>
      <c r="P575" s="219"/>
      <c r="Q575" s="226"/>
      <c r="R575" s="226"/>
      <c r="S575" s="219"/>
      <c r="T575" s="28">
        <v>0</v>
      </c>
      <c r="U575" s="227">
        <v>1</v>
      </c>
      <c r="V575" s="47" t="s">
        <v>2121</v>
      </c>
      <c r="W575" s="223"/>
      <c r="X575" s="223"/>
      <c r="Y575" s="219"/>
      <c r="Z575" s="218"/>
      <c r="AA575" s="218"/>
      <c r="AB575" s="219"/>
      <c r="AC575" s="218"/>
      <c r="AD575" s="218"/>
      <c r="AE575" s="219"/>
      <c r="AF575" s="50">
        <v>1</v>
      </c>
      <c r="AG575" s="226">
        <v>1</v>
      </c>
      <c r="AH575" s="47" t="s">
        <v>2128</v>
      </c>
      <c r="AI575" s="50">
        <v>3</v>
      </c>
      <c r="AJ575" s="50">
        <v>1</v>
      </c>
      <c r="AK575" s="47" t="s">
        <v>2128</v>
      </c>
      <c r="AL575" s="236"/>
      <c r="AM575" s="236"/>
      <c r="AN575" s="236"/>
      <c r="AO575" s="218">
        <v>0</v>
      </c>
      <c r="AP575" s="219">
        <v>0</v>
      </c>
      <c r="AQ575" s="47" t="s">
        <v>2134</v>
      </c>
      <c r="AR575" s="7">
        <f t="shared" si="95"/>
        <v>4</v>
      </c>
      <c r="AS575" s="7">
        <f t="shared" si="96"/>
        <v>4</v>
      </c>
      <c r="AT575" s="19">
        <f t="shared" si="93"/>
        <v>1</v>
      </c>
      <c r="AU575" s="19">
        <f t="shared" si="94"/>
        <v>1</v>
      </c>
      <c r="AV575" s="7" t="s">
        <v>2098</v>
      </c>
    </row>
    <row r="576" spans="1:48" ht="15.75" customHeight="1" x14ac:dyDescent="0.25">
      <c r="A576" s="7">
        <v>603</v>
      </c>
      <c r="B576" s="7" t="s">
        <v>973</v>
      </c>
      <c r="C576" s="7" t="s">
        <v>973</v>
      </c>
      <c r="D576" s="7" t="s">
        <v>16</v>
      </c>
      <c r="E576" s="114" t="s">
        <v>1014</v>
      </c>
      <c r="F576" s="18">
        <v>18</v>
      </c>
      <c r="G576" s="7" t="s">
        <v>293</v>
      </c>
      <c r="H576" s="7">
        <v>0</v>
      </c>
      <c r="I576" s="226">
        <v>1</v>
      </c>
      <c r="J576" s="47" t="s">
        <v>2121</v>
      </c>
      <c r="K576" s="7">
        <v>3</v>
      </c>
      <c r="L576" s="226">
        <v>1</v>
      </c>
      <c r="M576" s="47" t="s">
        <v>1038</v>
      </c>
      <c r="N576" s="7">
        <v>2</v>
      </c>
      <c r="O576" s="226">
        <v>2</v>
      </c>
      <c r="P576" s="47" t="s">
        <v>1274</v>
      </c>
      <c r="Q576" s="7">
        <v>1</v>
      </c>
      <c r="R576" s="226">
        <v>1</v>
      </c>
      <c r="S576" s="47" t="s">
        <v>1638</v>
      </c>
      <c r="T576" s="28">
        <v>1</v>
      </c>
      <c r="U576" s="226">
        <v>1</v>
      </c>
      <c r="V576" s="108" t="s">
        <v>1638</v>
      </c>
      <c r="W576" s="3">
        <v>3</v>
      </c>
      <c r="X576" s="226">
        <v>3</v>
      </c>
      <c r="Y576" s="108" t="s">
        <v>1638</v>
      </c>
      <c r="Z576" s="27">
        <v>2</v>
      </c>
      <c r="AA576" s="226">
        <v>3</v>
      </c>
      <c r="AB576" s="108" t="s">
        <v>1638</v>
      </c>
      <c r="AC576" s="27">
        <v>0</v>
      </c>
      <c r="AD576" s="226">
        <v>2</v>
      </c>
      <c r="AE576" s="47" t="s">
        <v>2121</v>
      </c>
      <c r="AF576" s="27">
        <v>1</v>
      </c>
      <c r="AG576" s="226">
        <v>2</v>
      </c>
      <c r="AH576" s="108" t="s">
        <v>1638</v>
      </c>
      <c r="AI576" s="27">
        <v>5</v>
      </c>
      <c r="AJ576" s="27">
        <v>1</v>
      </c>
      <c r="AK576" s="108" t="s">
        <v>1638</v>
      </c>
      <c r="AL576" s="27">
        <v>0</v>
      </c>
      <c r="AM576" s="27">
        <v>1</v>
      </c>
      <c r="AN576" s="108" t="s">
        <v>2100</v>
      </c>
      <c r="AO576" s="220">
        <v>0</v>
      </c>
      <c r="AP576" s="222">
        <v>0</v>
      </c>
      <c r="AQ576" s="47" t="s">
        <v>2134</v>
      </c>
      <c r="AR576" s="7">
        <f t="shared" si="95"/>
        <v>18</v>
      </c>
      <c r="AS576" s="7">
        <f t="shared" si="96"/>
        <v>17</v>
      </c>
      <c r="AT576" s="19">
        <f t="shared" si="93"/>
        <v>1.0588235294117647</v>
      </c>
      <c r="AU576" s="19">
        <f t="shared" si="94"/>
        <v>1</v>
      </c>
      <c r="AV576" s="7" t="s">
        <v>2097</v>
      </c>
    </row>
    <row r="577" spans="1:48" ht="15.75" customHeight="1" x14ac:dyDescent="0.25">
      <c r="A577" s="7">
        <v>604</v>
      </c>
      <c r="B577" s="7" t="s">
        <v>973</v>
      </c>
      <c r="C577" s="7" t="s">
        <v>973</v>
      </c>
      <c r="D577" s="7" t="s">
        <v>16</v>
      </c>
      <c r="E577" s="114" t="s">
        <v>1015</v>
      </c>
      <c r="F577" s="7">
        <v>10</v>
      </c>
      <c r="G577" s="7" t="s">
        <v>293</v>
      </c>
      <c r="H577" s="7">
        <v>0</v>
      </c>
      <c r="I577" s="226">
        <v>1</v>
      </c>
      <c r="J577" s="47" t="s">
        <v>2121</v>
      </c>
      <c r="K577" s="7">
        <v>1</v>
      </c>
      <c r="L577" s="226">
        <v>1</v>
      </c>
      <c r="M577" s="47" t="s">
        <v>1039</v>
      </c>
      <c r="N577" s="7">
        <v>2</v>
      </c>
      <c r="O577" s="226">
        <v>2</v>
      </c>
      <c r="Q577" s="7">
        <v>1</v>
      </c>
      <c r="R577" s="226">
        <v>1</v>
      </c>
      <c r="S577" s="47" t="s">
        <v>1639</v>
      </c>
      <c r="T577" s="28">
        <v>0</v>
      </c>
      <c r="U577" s="226">
        <v>1</v>
      </c>
      <c r="V577" s="47" t="s">
        <v>2121</v>
      </c>
      <c r="W577" s="3">
        <v>0</v>
      </c>
      <c r="X577" s="226">
        <v>1</v>
      </c>
      <c r="Y577" s="47" t="s">
        <v>2121</v>
      </c>
      <c r="Z577" s="218"/>
      <c r="AA577" s="218"/>
      <c r="AB577" s="219"/>
      <c r="AC577" s="218"/>
      <c r="AD577" s="218"/>
      <c r="AE577" s="219"/>
      <c r="AF577" s="50">
        <v>1</v>
      </c>
      <c r="AG577" s="218">
        <v>1</v>
      </c>
      <c r="AH577" s="47" t="s">
        <v>1639</v>
      </c>
      <c r="AI577" s="50">
        <v>1</v>
      </c>
      <c r="AJ577" s="50">
        <v>1</v>
      </c>
      <c r="AK577" s="47" t="s">
        <v>1639</v>
      </c>
      <c r="AL577" s="50">
        <v>3</v>
      </c>
      <c r="AM577" s="50">
        <v>1</v>
      </c>
      <c r="AN577" s="47" t="s">
        <v>1639</v>
      </c>
      <c r="AO577" s="218">
        <v>0</v>
      </c>
      <c r="AP577" s="219">
        <v>0</v>
      </c>
      <c r="AQ577" s="47" t="s">
        <v>2134</v>
      </c>
      <c r="AR577" s="7">
        <f t="shared" si="95"/>
        <v>6</v>
      </c>
      <c r="AS577" s="7">
        <f t="shared" si="96"/>
        <v>9</v>
      </c>
      <c r="AT577" s="19">
        <f t="shared" si="93"/>
        <v>0.66666666666666663</v>
      </c>
      <c r="AU577" s="19">
        <f t="shared" si="94"/>
        <v>0.6</v>
      </c>
      <c r="AV577" s="7" t="s">
        <v>2098</v>
      </c>
    </row>
    <row r="578" spans="1:48" ht="15.75" customHeight="1" x14ac:dyDescent="0.25">
      <c r="A578" s="7">
        <v>605</v>
      </c>
      <c r="B578" s="7" t="s">
        <v>973</v>
      </c>
      <c r="C578" s="7" t="s">
        <v>973</v>
      </c>
      <c r="D578" s="7" t="s">
        <v>16</v>
      </c>
      <c r="E578" s="67" t="s">
        <v>1937</v>
      </c>
      <c r="F578" s="7">
        <v>600</v>
      </c>
      <c r="G578" s="18" t="s">
        <v>1925</v>
      </c>
      <c r="H578" s="226"/>
      <c r="I578" s="226"/>
      <c r="J578" s="219"/>
      <c r="K578" s="7">
        <v>171</v>
      </c>
      <c r="L578" s="226">
        <v>60</v>
      </c>
      <c r="M578" s="47" t="s">
        <v>1040</v>
      </c>
      <c r="N578" s="7">
        <v>0</v>
      </c>
      <c r="O578" s="226">
        <v>60</v>
      </c>
      <c r="P578" s="47" t="s">
        <v>2121</v>
      </c>
      <c r="Q578" s="18">
        <v>29</v>
      </c>
      <c r="R578" s="226">
        <v>47</v>
      </c>
      <c r="S578" s="47" t="s">
        <v>1640</v>
      </c>
      <c r="T578" s="226"/>
      <c r="U578" s="226"/>
      <c r="V578" s="219"/>
      <c r="W578" s="226"/>
      <c r="X578" s="226"/>
      <c r="Y578" s="219"/>
      <c r="Z578" s="27">
        <v>7</v>
      </c>
      <c r="AA578" s="220">
        <v>35</v>
      </c>
      <c r="AB578" s="108" t="s">
        <v>2103</v>
      </c>
      <c r="AC578" s="27">
        <v>0</v>
      </c>
      <c r="AD578" s="220">
        <v>35</v>
      </c>
      <c r="AE578" s="108" t="s">
        <v>2117</v>
      </c>
      <c r="AF578" s="27">
        <v>34</v>
      </c>
      <c r="AG578" s="220">
        <v>150</v>
      </c>
      <c r="AH578" s="108" t="s">
        <v>1640</v>
      </c>
      <c r="AI578" s="27">
        <v>237</v>
      </c>
      <c r="AJ578" s="27">
        <v>150</v>
      </c>
      <c r="AK578" s="108" t="s">
        <v>1640</v>
      </c>
      <c r="AL578" s="27">
        <v>0</v>
      </c>
      <c r="AM578" s="27">
        <v>63</v>
      </c>
      <c r="AN578" s="108" t="s">
        <v>2100</v>
      </c>
      <c r="AO578" s="220">
        <v>0</v>
      </c>
      <c r="AP578" s="222">
        <v>0</v>
      </c>
      <c r="AQ578" s="47" t="s">
        <v>2134</v>
      </c>
      <c r="AR578" s="7">
        <f t="shared" si="95"/>
        <v>478</v>
      </c>
      <c r="AS578" s="7">
        <f t="shared" si="96"/>
        <v>537</v>
      </c>
      <c r="AT578" s="19">
        <f t="shared" si="93"/>
        <v>0.8901303538175046</v>
      </c>
      <c r="AU578" s="19">
        <f t="shared" si="94"/>
        <v>0.79666666666666663</v>
      </c>
      <c r="AV578" s="7" t="s">
        <v>2098</v>
      </c>
    </row>
    <row r="579" spans="1:48" ht="15.75" customHeight="1" x14ac:dyDescent="0.25">
      <c r="A579" s="7">
        <v>606</v>
      </c>
      <c r="B579" s="7" t="s">
        <v>973</v>
      </c>
      <c r="C579" s="7" t="s">
        <v>973</v>
      </c>
      <c r="D579" s="7" t="s">
        <v>16</v>
      </c>
      <c r="E579" s="47" t="s">
        <v>1016</v>
      </c>
      <c r="F579" s="17">
        <v>1</v>
      </c>
      <c r="G579" s="7" t="s">
        <v>18</v>
      </c>
      <c r="H579" s="7">
        <v>0</v>
      </c>
      <c r="I579" s="7">
        <v>0</v>
      </c>
      <c r="K579" s="7">
        <v>0</v>
      </c>
      <c r="L579" s="7">
        <v>0</v>
      </c>
      <c r="N579" s="7">
        <v>0</v>
      </c>
      <c r="O579" s="7">
        <v>0</v>
      </c>
      <c r="Q579" s="7">
        <v>3</v>
      </c>
      <c r="R579" s="7">
        <v>3</v>
      </c>
      <c r="S579" s="47" t="s">
        <v>1641</v>
      </c>
      <c r="T579" s="28">
        <v>86</v>
      </c>
      <c r="U579" s="3">
        <v>86</v>
      </c>
      <c r="V579" s="108" t="s">
        <v>1777</v>
      </c>
      <c r="W579" s="3">
        <v>80</v>
      </c>
      <c r="X579" s="3">
        <v>80</v>
      </c>
      <c r="Y579" s="108" t="s">
        <v>1777</v>
      </c>
      <c r="Z579" s="27">
        <v>35</v>
      </c>
      <c r="AA579" s="215">
        <v>35</v>
      </c>
      <c r="AB579" s="108" t="s">
        <v>2104</v>
      </c>
      <c r="AC579" s="27">
        <v>6</v>
      </c>
      <c r="AD579" s="27">
        <v>6</v>
      </c>
      <c r="AE579" s="108" t="s">
        <v>1777</v>
      </c>
      <c r="AF579" s="27">
        <v>41</v>
      </c>
      <c r="AG579" s="27">
        <v>41</v>
      </c>
      <c r="AH579" s="108" t="s">
        <v>2104</v>
      </c>
      <c r="AI579" s="27">
        <v>531</v>
      </c>
      <c r="AJ579" s="27">
        <v>531</v>
      </c>
      <c r="AK579" s="108" t="s">
        <v>2104</v>
      </c>
      <c r="AL579" s="27">
        <v>0</v>
      </c>
      <c r="AM579" s="245">
        <v>0</v>
      </c>
      <c r="AN579" s="108" t="s">
        <v>2100</v>
      </c>
      <c r="AO579" s="251">
        <v>11</v>
      </c>
      <c r="AP579" s="253">
        <v>11</v>
      </c>
      <c r="AR579" s="7">
        <f t="shared" si="95"/>
        <v>782</v>
      </c>
      <c r="AS579" s="7">
        <f t="shared" si="96"/>
        <v>782</v>
      </c>
      <c r="AT579" s="19">
        <f>AR579/AS579</f>
        <v>1</v>
      </c>
      <c r="AU579" s="19">
        <f>+AT579/F579</f>
        <v>1</v>
      </c>
      <c r="AV579" s="7" t="s">
        <v>2096</v>
      </c>
    </row>
    <row r="580" spans="1:48" ht="15.75" customHeight="1" x14ac:dyDescent="0.25">
      <c r="A580" s="7">
        <v>607</v>
      </c>
      <c r="B580" s="7" t="s">
        <v>973</v>
      </c>
      <c r="C580" s="7" t="s">
        <v>973</v>
      </c>
      <c r="D580" s="7" t="s">
        <v>16</v>
      </c>
      <c r="E580" s="62" t="s">
        <v>1936</v>
      </c>
      <c r="F580" s="18">
        <v>100</v>
      </c>
      <c r="G580" s="18" t="s">
        <v>1925</v>
      </c>
      <c r="H580" s="226"/>
      <c r="I580" s="226"/>
      <c r="J580" s="219"/>
      <c r="K580" s="7">
        <v>35</v>
      </c>
      <c r="L580" s="226">
        <v>5</v>
      </c>
      <c r="M580" s="47" t="s">
        <v>1041</v>
      </c>
      <c r="N580" s="7">
        <v>0</v>
      </c>
      <c r="O580" s="226">
        <v>5</v>
      </c>
      <c r="P580" s="47" t="s">
        <v>2121</v>
      </c>
      <c r="Q580" s="226"/>
      <c r="R580" s="226"/>
      <c r="S580" s="219"/>
      <c r="T580" s="226"/>
      <c r="U580" s="226"/>
      <c r="V580" s="219"/>
      <c r="W580" s="226"/>
      <c r="X580" s="226"/>
      <c r="Y580" s="219"/>
      <c r="Z580" s="226"/>
      <c r="AA580" s="226"/>
      <c r="AB580" s="219"/>
      <c r="AC580" s="226"/>
      <c r="AD580" s="226"/>
      <c r="AE580" s="219"/>
      <c r="AF580" s="50">
        <v>25</v>
      </c>
      <c r="AG580" s="218">
        <v>35</v>
      </c>
      <c r="AH580" s="47" t="s">
        <v>1642</v>
      </c>
      <c r="AI580" s="50">
        <v>13</v>
      </c>
      <c r="AJ580" s="50">
        <v>30</v>
      </c>
      <c r="AK580" s="47" t="s">
        <v>1642</v>
      </c>
      <c r="AL580" s="50">
        <v>0</v>
      </c>
      <c r="AM580" s="50">
        <v>25</v>
      </c>
      <c r="AN580" s="108" t="s">
        <v>2100</v>
      </c>
      <c r="AO580" s="218">
        <v>0</v>
      </c>
      <c r="AP580" s="219">
        <v>0</v>
      </c>
      <c r="AQ580" s="47" t="s">
        <v>2134</v>
      </c>
      <c r="AR580" s="7">
        <f t="shared" si="95"/>
        <v>73</v>
      </c>
      <c r="AS580" s="7">
        <f t="shared" si="96"/>
        <v>75</v>
      </c>
      <c r="AT580" s="19">
        <f>+AR580/AS580</f>
        <v>0.97333333333333338</v>
      </c>
      <c r="AU580" s="19">
        <f>+AR580/F580</f>
        <v>0.73</v>
      </c>
      <c r="AV580" s="7" t="s">
        <v>2098</v>
      </c>
    </row>
    <row r="581" spans="1:48" ht="15.75" customHeight="1" x14ac:dyDescent="0.25">
      <c r="A581" s="7">
        <v>608</v>
      </c>
      <c r="B581" s="7" t="s">
        <v>973</v>
      </c>
      <c r="C581" s="7" t="s">
        <v>973</v>
      </c>
      <c r="D581" s="7" t="s">
        <v>16</v>
      </c>
      <c r="E581" s="47" t="s">
        <v>1017</v>
      </c>
      <c r="F581" s="7">
        <v>1</v>
      </c>
      <c r="G581" s="7" t="s">
        <v>992</v>
      </c>
      <c r="H581" s="226"/>
      <c r="I581" s="226"/>
      <c r="J581" s="219"/>
      <c r="K581" s="226"/>
      <c r="L581" s="226"/>
      <c r="M581" s="219"/>
      <c r="N581" s="226"/>
      <c r="O581" s="226"/>
      <c r="P581" s="219"/>
      <c r="Q581" s="226"/>
      <c r="R581" s="226"/>
      <c r="S581" s="219"/>
      <c r="T581" s="227"/>
      <c r="U581" s="227"/>
      <c r="V581" s="219"/>
      <c r="W581" s="226"/>
      <c r="X581" s="226"/>
      <c r="Y581" s="219"/>
      <c r="Z581" s="218"/>
      <c r="AA581" s="218"/>
      <c r="AB581" s="219"/>
      <c r="AC581" s="218"/>
      <c r="AD581" s="218"/>
      <c r="AE581" s="219"/>
      <c r="AF581" s="218"/>
      <c r="AG581" s="218"/>
      <c r="AH581" s="219"/>
      <c r="AI581" s="218">
        <v>0</v>
      </c>
      <c r="AJ581" s="236">
        <v>0</v>
      </c>
      <c r="AK581" s="47" t="s">
        <v>2134</v>
      </c>
      <c r="AL581" s="50">
        <v>1</v>
      </c>
      <c r="AM581" s="50">
        <v>1</v>
      </c>
      <c r="AN581" s="47" t="s">
        <v>2138</v>
      </c>
      <c r="AO581" s="218">
        <v>0</v>
      </c>
      <c r="AP581" s="219">
        <v>0</v>
      </c>
      <c r="AQ581" s="47" t="s">
        <v>2134</v>
      </c>
      <c r="AR581" s="7">
        <f t="shared" si="90"/>
        <v>0</v>
      </c>
      <c r="AS581" s="7">
        <f t="shared" si="89"/>
        <v>0</v>
      </c>
      <c r="AT581" s="22" t="e">
        <f>+AR581/AS581</f>
        <v>#DIV/0!</v>
      </c>
      <c r="AU581" s="22">
        <f>+AR581/F581</f>
        <v>0</v>
      </c>
      <c r="AV581" s="226" t="s">
        <v>2123</v>
      </c>
    </row>
    <row r="582" spans="1:48" ht="15.75" customHeight="1" x14ac:dyDescent="0.25">
      <c r="A582" s="7">
        <v>609</v>
      </c>
      <c r="B582" s="7" t="s">
        <v>973</v>
      </c>
      <c r="C582" s="7" t="s">
        <v>973</v>
      </c>
      <c r="D582" s="7" t="s">
        <v>16</v>
      </c>
      <c r="E582" s="47" t="s">
        <v>1018</v>
      </c>
      <c r="F582" s="7">
        <v>80</v>
      </c>
      <c r="G582" s="7" t="s">
        <v>1019</v>
      </c>
      <c r="H582" s="226"/>
      <c r="I582" s="226"/>
      <c r="J582" s="219"/>
      <c r="K582" s="7">
        <v>2</v>
      </c>
      <c r="L582" s="226">
        <v>8</v>
      </c>
      <c r="M582" s="47" t="s">
        <v>1935</v>
      </c>
      <c r="N582" s="7">
        <v>7</v>
      </c>
      <c r="O582" s="226">
        <v>8</v>
      </c>
      <c r="P582" s="47" t="s">
        <v>2084</v>
      </c>
      <c r="Q582" s="7">
        <v>6</v>
      </c>
      <c r="R582" s="226">
        <v>8</v>
      </c>
      <c r="S582" s="47" t="s">
        <v>1643</v>
      </c>
      <c r="T582" s="28">
        <v>5</v>
      </c>
      <c r="U582" s="226">
        <v>8</v>
      </c>
      <c r="V582" s="108" t="s">
        <v>1778</v>
      </c>
      <c r="W582" s="3">
        <v>0</v>
      </c>
      <c r="X582" s="226">
        <v>8</v>
      </c>
      <c r="Y582" s="47" t="s">
        <v>2083</v>
      </c>
      <c r="Z582" s="50">
        <v>6</v>
      </c>
      <c r="AA582" s="226">
        <v>8</v>
      </c>
      <c r="AB582" s="47" t="s">
        <v>2105</v>
      </c>
      <c r="AC582" s="50">
        <v>0</v>
      </c>
      <c r="AD582" s="226">
        <v>8</v>
      </c>
      <c r="AE582" s="47" t="s">
        <v>2121</v>
      </c>
      <c r="AF582" s="50">
        <v>6</v>
      </c>
      <c r="AG582" s="226">
        <v>8</v>
      </c>
      <c r="AH582" s="47" t="s">
        <v>1643</v>
      </c>
      <c r="AI582" s="50">
        <v>5</v>
      </c>
      <c r="AJ582" s="50">
        <v>8</v>
      </c>
      <c r="AK582" s="47" t="s">
        <v>1643</v>
      </c>
      <c r="AL582" s="50">
        <v>0</v>
      </c>
      <c r="AM582" s="50">
        <v>8</v>
      </c>
      <c r="AN582" s="108" t="s">
        <v>2100</v>
      </c>
      <c r="AO582" s="218">
        <v>0</v>
      </c>
      <c r="AP582" s="219">
        <v>0</v>
      </c>
      <c r="AQ582" s="47" t="s">
        <v>2134</v>
      </c>
      <c r="AR582" s="7">
        <f>H582+K582+N582+Q582+T582+W582+Z582+AC582+AF582+AI582</f>
        <v>37</v>
      </c>
      <c r="AS582" s="7">
        <f>I582+L582+O582+R582+U582+X582+AA582+AD582+AG582+AJ582</f>
        <v>72</v>
      </c>
      <c r="AT582" s="19">
        <f>+AR582/AS582</f>
        <v>0.51388888888888884</v>
      </c>
      <c r="AU582" s="19">
        <f>+AR582/F582</f>
        <v>0.46250000000000002</v>
      </c>
      <c r="AV582" s="7" t="s">
        <v>2098</v>
      </c>
    </row>
    <row r="583" spans="1:48" ht="15.75" customHeight="1" x14ac:dyDescent="0.25">
      <c r="A583" s="7">
        <v>610</v>
      </c>
      <c r="B583" s="7" t="s">
        <v>973</v>
      </c>
      <c r="C583" s="7" t="s">
        <v>973</v>
      </c>
      <c r="D583" s="7" t="s">
        <v>16</v>
      </c>
      <c r="E583" s="62" t="s">
        <v>1938</v>
      </c>
      <c r="F583" s="18">
        <v>3000</v>
      </c>
      <c r="G583" s="18" t="s">
        <v>1929</v>
      </c>
      <c r="H583" s="7">
        <v>0</v>
      </c>
      <c r="I583" s="226">
        <v>42</v>
      </c>
      <c r="J583" s="47" t="s">
        <v>2121</v>
      </c>
      <c r="K583" s="231">
        <v>136</v>
      </c>
      <c r="L583" s="226">
        <v>42</v>
      </c>
      <c r="M583" s="47" t="s">
        <v>1042</v>
      </c>
      <c r="N583" s="7">
        <v>166</v>
      </c>
      <c r="O583" s="226">
        <v>42</v>
      </c>
      <c r="P583" s="47" t="s">
        <v>1275</v>
      </c>
      <c r="Q583" s="7">
        <v>40</v>
      </c>
      <c r="R583" s="226">
        <v>40</v>
      </c>
      <c r="S583" s="47" t="s">
        <v>1644</v>
      </c>
      <c r="T583" s="28">
        <v>146</v>
      </c>
      <c r="U583" s="226">
        <v>146</v>
      </c>
      <c r="V583" s="108" t="s">
        <v>1644</v>
      </c>
      <c r="W583" s="3">
        <v>219</v>
      </c>
      <c r="X583" s="226">
        <v>219</v>
      </c>
      <c r="Y583" s="108" t="s">
        <v>1644</v>
      </c>
      <c r="Z583" s="27">
        <v>97</v>
      </c>
      <c r="AA583" s="220">
        <v>300</v>
      </c>
      <c r="AB583" s="108" t="s">
        <v>1644</v>
      </c>
      <c r="AC583" s="27">
        <v>555</v>
      </c>
      <c r="AD583" s="220">
        <v>700</v>
      </c>
      <c r="AE583" s="108" t="s">
        <v>1644</v>
      </c>
      <c r="AF583" s="27">
        <v>673</v>
      </c>
      <c r="AG583" s="220">
        <v>403</v>
      </c>
      <c r="AH583" s="108" t="s">
        <v>1644</v>
      </c>
      <c r="AI583" s="27">
        <v>308</v>
      </c>
      <c r="AJ583" s="27">
        <v>383</v>
      </c>
      <c r="AK583" s="108" t="s">
        <v>1644</v>
      </c>
      <c r="AL583" s="251">
        <v>496</v>
      </c>
      <c r="AM583" s="27">
        <v>300</v>
      </c>
      <c r="AN583" s="108" t="s">
        <v>1644</v>
      </c>
      <c r="AO583" s="251">
        <v>105</v>
      </c>
      <c r="AP583" s="108">
        <v>383</v>
      </c>
      <c r="AR583" s="7">
        <f>H583+K583+N583+Q583+T583+W583+Z583+AC583+AF583+AI583+AL583+AO583</f>
        <v>2941</v>
      </c>
      <c r="AS583" s="7">
        <f>I583+L583+O583+R583+U583+X583+AA583+AD583+AG583+AJ583+AM583+AP583</f>
        <v>3000</v>
      </c>
      <c r="AT583" s="19">
        <f>+AR583/AS583</f>
        <v>0.98033333333333328</v>
      </c>
      <c r="AU583" s="19">
        <f>+AR583/F583</f>
        <v>0.98033333333333328</v>
      </c>
      <c r="AV583" s="7" t="s">
        <v>2098</v>
      </c>
    </row>
    <row r="584" spans="1:48" ht="15.75" customHeight="1" x14ac:dyDescent="0.25">
      <c r="A584" s="70">
        <v>611</v>
      </c>
      <c r="B584" s="70" t="s">
        <v>973</v>
      </c>
      <c r="C584" s="70" t="s">
        <v>973</v>
      </c>
      <c r="D584" s="70" t="s">
        <v>16</v>
      </c>
      <c r="E584" s="120" t="s">
        <v>2106</v>
      </c>
      <c r="F584" s="81">
        <v>15</v>
      </c>
      <c r="G584" s="70" t="s">
        <v>70</v>
      </c>
      <c r="H584" s="230"/>
      <c r="I584" s="230"/>
      <c r="J584" s="221"/>
      <c r="K584" s="212">
        <v>8</v>
      </c>
      <c r="L584" s="230">
        <v>1</v>
      </c>
      <c r="M584" s="117" t="s">
        <v>2107</v>
      </c>
      <c r="N584" s="70">
        <v>1</v>
      </c>
      <c r="O584" s="230">
        <v>1</v>
      </c>
      <c r="P584" s="117" t="s">
        <v>2108</v>
      </c>
      <c r="Q584" s="230"/>
      <c r="R584" s="230"/>
      <c r="S584" s="221"/>
      <c r="T584" s="71">
        <v>2</v>
      </c>
      <c r="U584" s="230">
        <v>1</v>
      </c>
      <c r="V584" s="213" t="s">
        <v>2109</v>
      </c>
      <c r="W584" s="72">
        <v>4</v>
      </c>
      <c r="X584" s="230">
        <v>1</v>
      </c>
      <c r="Y584" s="213" t="s">
        <v>2110</v>
      </c>
      <c r="Z584" s="7">
        <v>2</v>
      </c>
      <c r="AA584" s="230">
        <v>3</v>
      </c>
      <c r="AB584" s="214" t="s">
        <v>2110</v>
      </c>
      <c r="AC584" s="7">
        <v>0</v>
      </c>
      <c r="AD584" s="230">
        <v>1</v>
      </c>
      <c r="AE584" s="216" t="s">
        <v>2118</v>
      </c>
      <c r="AF584" s="7">
        <v>0</v>
      </c>
      <c r="AG584" s="226">
        <v>2</v>
      </c>
      <c r="AH584" s="216" t="s">
        <v>2100</v>
      </c>
      <c r="AI584" s="7">
        <v>0</v>
      </c>
      <c r="AJ584" s="27">
        <v>2</v>
      </c>
      <c r="AK584" s="216" t="s">
        <v>2100</v>
      </c>
      <c r="AL584" s="242">
        <v>2</v>
      </c>
      <c r="AM584" s="242">
        <v>2</v>
      </c>
      <c r="AN584" s="214" t="s">
        <v>2110</v>
      </c>
      <c r="AO584" s="248">
        <v>0</v>
      </c>
      <c r="AP584" s="27">
        <v>1</v>
      </c>
      <c r="AQ584" s="108" t="s">
        <v>2141</v>
      </c>
      <c r="AR584" s="7">
        <f t="shared" ref="AR584:AS586" si="97">H584+K584+N584+Q584+T584+W584+Z584+AC584+AF584+AI584</f>
        <v>17</v>
      </c>
      <c r="AS584" s="7">
        <f t="shared" si="97"/>
        <v>12</v>
      </c>
      <c r="AT584" s="3">
        <f>+AR584/AS584</f>
        <v>1.4166666666666667</v>
      </c>
      <c r="AU584" s="3">
        <f>+AR584/F584</f>
        <v>1.1333333333333333</v>
      </c>
      <c r="AV584" s="7" t="s">
        <v>2096</v>
      </c>
    </row>
    <row r="585" spans="1:48" ht="15.75" customHeight="1" x14ac:dyDescent="0.25">
      <c r="A585" s="7">
        <v>612</v>
      </c>
      <c r="B585" s="7" t="s">
        <v>973</v>
      </c>
      <c r="C585" s="7" t="s">
        <v>973</v>
      </c>
      <c r="D585" s="7" t="s">
        <v>16</v>
      </c>
      <c r="E585" s="114" t="s">
        <v>1020</v>
      </c>
      <c r="F585" s="17">
        <v>1</v>
      </c>
      <c r="G585" s="7" t="s">
        <v>18</v>
      </c>
      <c r="H585" s="7">
        <v>15</v>
      </c>
      <c r="I585" s="7">
        <v>15</v>
      </c>
      <c r="J585" s="47" t="s">
        <v>1021</v>
      </c>
      <c r="K585" s="7">
        <v>12</v>
      </c>
      <c r="L585" s="7">
        <v>12</v>
      </c>
      <c r="M585" s="47" t="s">
        <v>1043</v>
      </c>
      <c r="N585" s="7">
        <v>23</v>
      </c>
      <c r="O585" s="7">
        <v>23</v>
      </c>
      <c r="P585" s="47" t="s">
        <v>1276</v>
      </c>
      <c r="Q585" s="7">
        <v>4</v>
      </c>
      <c r="R585" s="7">
        <v>4</v>
      </c>
      <c r="S585" s="47" t="s">
        <v>1645</v>
      </c>
      <c r="T585" s="3">
        <v>37</v>
      </c>
      <c r="U585" s="3">
        <v>37</v>
      </c>
      <c r="V585" s="108" t="s">
        <v>1645</v>
      </c>
      <c r="W585" s="3">
        <v>23</v>
      </c>
      <c r="X585" s="3">
        <v>23</v>
      </c>
      <c r="Y585" s="108" t="s">
        <v>1645</v>
      </c>
      <c r="Z585" s="27">
        <v>13</v>
      </c>
      <c r="AA585" s="27">
        <v>13</v>
      </c>
      <c r="AB585" s="108" t="s">
        <v>1645</v>
      </c>
      <c r="AC585" s="7">
        <v>9</v>
      </c>
      <c r="AD585" s="27">
        <v>9</v>
      </c>
      <c r="AE585" s="108" t="s">
        <v>1645</v>
      </c>
      <c r="AF585" s="7">
        <v>6</v>
      </c>
      <c r="AG585" s="27">
        <v>6</v>
      </c>
      <c r="AH585" s="108" t="s">
        <v>1645</v>
      </c>
      <c r="AI585" s="27">
        <v>11</v>
      </c>
      <c r="AJ585" s="27">
        <v>11</v>
      </c>
      <c r="AK585" s="108" t="s">
        <v>1645</v>
      </c>
      <c r="AL585" s="27">
        <v>5</v>
      </c>
      <c r="AM585" s="65">
        <v>1</v>
      </c>
      <c r="AN585" s="108" t="s">
        <v>1645</v>
      </c>
      <c r="AO585" s="27">
        <v>1</v>
      </c>
      <c r="AP585" s="108">
        <v>1</v>
      </c>
      <c r="AR585" s="7">
        <f t="shared" si="97"/>
        <v>153</v>
      </c>
      <c r="AS585" s="7">
        <f t="shared" si="97"/>
        <v>153</v>
      </c>
      <c r="AT585" s="19">
        <f>AR585/AS585</f>
        <v>1</v>
      </c>
      <c r="AU585" s="19">
        <f>+AT585/F585</f>
        <v>1</v>
      </c>
      <c r="AV585" s="7" t="s">
        <v>2096</v>
      </c>
    </row>
    <row r="586" spans="1:48" ht="15.75" customHeight="1" x14ac:dyDescent="0.25">
      <c r="A586" s="7">
        <v>613</v>
      </c>
      <c r="B586" s="7" t="s">
        <v>973</v>
      </c>
      <c r="C586" s="7" t="s">
        <v>973</v>
      </c>
      <c r="D586" s="7" t="s">
        <v>16</v>
      </c>
      <c r="E586" s="114" t="s">
        <v>1022</v>
      </c>
      <c r="F586" s="17">
        <v>1</v>
      </c>
      <c r="G586" s="7" t="s">
        <v>18</v>
      </c>
      <c r="H586" s="7">
        <v>1</v>
      </c>
      <c r="I586" s="7">
        <v>1</v>
      </c>
      <c r="J586" s="47" t="s">
        <v>1023</v>
      </c>
      <c r="K586" s="7">
        <v>1</v>
      </c>
      <c r="L586" s="7">
        <v>1</v>
      </c>
      <c r="M586" s="47" t="s">
        <v>1044</v>
      </c>
      <c r="N586" s="7">
        <v>1</v>
      </c>
      <c r="O586" s="7">
        <v>1</v>
      </c>
      <c r="P586" s="47" t="s">
        <v>1277</v>
      </c>
      <c r="Q586" s="7">
        <v>1</v>
      </c>
      <c r="R586" s="7">
        <v>1</v>
      </c>
      <c r="S586" s="47" t="s">
        <v>1646</v>
      </c>
      <c r="T586" s="28">
        <v>0</v>
      </c>
      <c r="U586" s="3">
        <v>0</v>
      </c>
      <c r="V586" s="108" t="s">
        <v>1779</v>
      </c>
      <c r="W586" s="3">
        <v>0</v>
      </c>
      <c r="X586" s="3">
        <v>0</v>
      </c>
      <c r="Y586" s="108" t="s">
        <v>1779</v>
      </c>
      <c r="Z586" s="50">
        <v>3</v>
      </c>
      <c r="AA586" s="50">
        <v>3</v>
      </c>
      <c r="AB586" s="47" t="s">
        <v>1646</v>
      </c>
      <c r="AC586" s="50">
        <v>0</v>
      </c>
      <c r="AD586" s="50">
        <v>0</v>
      </c>
      <c r="AE586" s="108" t="s">
        <v>1779</v>
      </c>
      <c r="AF586" s="50">
        <v>3</v>
      </c>
      <c r="AG586" s="50">
        <v>3</v>
      </c>
      <c r="AH586" s="47" t="s">
        <v>1646</v>
      </c>
      <c r="AI586" s="50">
        <v>4</v>
      </c>
      <c r="AJ586" s="50">
        <v>4</v>
      </c>
      <c r="AK586" s="47" t="s">
        <v>1646</v>
      </c>
      <c r="AL586" s="50">
        <v>2</v>
      </c>
      <c r="AM586" s="63">
        <v>1</v>
      </c>
      <c r="AN586" s="47" t="s">
        <v>1646</v>
      </c>
      <c r="AO586" s="50">
        <v>1</v>
      </c>
      <c r="AP586" s="47">
        <v>1</v>
      </c>
      <c r="AQ586" s="47"/>
      <c r="AR586" s="7">
        <f t="shared" si="97"/>
        <v>14</v>
      </c>
      <c r="AS586" s="7">
        <f t="shared" si="97"/>
        <v>14</v>
      </c>
      <c r="AT586" s="19">
        <f>AR586/AS586</f>
        <v>1</v>
      </c>
      <c r="AU586" s="19">
        <f>+AT586/F586</f>
        <v>1</v>
      </c>
      <c r="AV586" s="7" t="s">
        <v>2096</v>
      </c>
    </row>
    <row r="587" spans="1:48" ht="15.75" customHeight="1" x14ac:dyDescent="0.25">
      <c r="A587" s="7">
        <v>614</v>
      </c>
      <c r="B587" s="7" t="s">
        <v>973</v>
      </c>
      <c r="C587" s="7" t="s">
        <v>973</v>
      </c>
      <c r="D587" s="7" t="s">
        <v>16</v>
      </c>
      <c r="E587" s="47" t="s">
        <v>1024</v>
      </c>
      <c r="F587" s="7">
        <v>1</v>
      </c>
      <c r="G587" s="7" t="s">
        <v>89</v>
      </c>
      <c r="H587" s="226"/>
      <c r="I587" s="226"/>
      <c r="J587" s="219"/>
      <c r="K587" s="226"/>
      <c r="L587" s="226"/>
      <c r="M587" s="219"/>
      <c r="N587" s="226"/>
      <c r="O587" s="226"/>
      <c r="P587" s="219"/>
      <c r="Q587" s="3">
        <v>0</v>
      </c>
      <c r="R587" s="226">
        <v>1</v>
      </c>
      <c r="S587" s="47" t="s">
        <v>2121</v>
      </c>
      <c r="T587" s="227"/>
      <c r="U587" s="226"/>
      <c r="V587" s="219"/>
      <c r="W587" s="226"/>
      <c r="X587" s="226"/>
      <c r="Y587" s="219"/>
      <c r="Z587" s="218"/>
      <c r="AA587" s="218"/>
      <c r="AB587" s="219"/>
      <c r="AC587" s="218"/>
      <c r="AD587" s="218"/>
      <c r="AE587" s="219"/>
      <c r="AF587" s="218"/>
      <c r="AG587" s="218"/>
      <c r="AH587" s="219"/>
      <c r="AI587" s="218"/>
      <c r="AJ587" s="236"/>
      <c r="AK587" s="47" t="s">
        <v>2134</v>
      </c>
      <c r="AL587" s="236"/>
      <c r="AM587" s="236"/>
      <c r="AN587" s="236"/>
      <c r="AO587" s="218">
        <v>0</v>
      </c>
      <c r="AP587" s="219">
        <v>0</v>
      </c>
      <c r="AQ587" s="47" t="s">
        <v>2134</v>
      </c>
      <c r="AR587" s="7">
        <f t="shared" si="90"/>
        <v>0</v>
      </c>
      <c r="AS587" s="7">
        <f t="shared" si="89"/>
        <v>1</v>
      </c>
      <c r="AT587" s="19">
        <f t="shared" ref="AT587:AT592" si="98">+AR587/AS587</f>
        <v>0</v>
      </c>
      <c r="AU587" s="19">
        <f t="shared" ref="AU587:AU592" si="99">+AR587/F587</f>
        <v>0</v>
      </c>
      <c r="AV587" s="7" t="s">
        <v>2098</v>
      </c>
    </row>
    <row r="588" spans="1:48" ht="15.75" hidden="1" customHeight="1" x14ac:dyDescent="0.25">
      <c r="A588" s="7">
        <v>615</v>
      </c>
      <c r="B588" s="7" t="s">
        <v>1053</v>
      </c>
      <c r="C588" s="7" t="s">
        <v>1053</v>
      </c>
      <c r="D588" s="7" t="s">
        <v>16</v>
      </c>
      <c r="E588" s="47" t="s">
        <v>1054</v>
      </c>
      <c r="F588" s="7">
        <v>80</v>
      </c>
      <c r="G588" s="7" t="s">
        <v>1055</v>
      </c>
      <c r="H588" s="10">
        <v>0</v>
      </c>
      <c r="I588" s="11">
        <v>0</v>
      </c>
      <c r="J588" s="57" t="s">
        <v>26</v>
      </c>
      <c r="K588" s="11">
        <v>0</v>
      </c>
      <c r="L588" s="11">
        <v>0</v>
      </c>
      <c r="M588" s="57" t="s">
        <v>26</v>
      </c>
      <c r="O588" s="11">
        <v>40</v>
      </c>
      <c r="Q588" s="11">
        <v>0</v>
      </c>
      <c r="R588" s="11">
        <v>0</v>
      </c>
      <c r="S588" s="57" t="s">
        <v>26</v>
      </c>
      <c r="T588" s="7">
        <v>0</v>
      </c>
      <c r="U588" s="7">
        <v>0</v>
      </c>
      <c r="V588" s="47" t="s">
        <v>1757</v>
      </c>
      <c r="W588" s="180">
        <v>0</v>
      </c>
      <c r="X588" s="180">
        <v>0</v>
      </c>
      <c r="Y588" s="193" t="s">
        <v>2087</v>
      </c>
      <c r="Z588" s="193"/>
      <c r="AA588" s="193"/>
      <c r="AB588" s="193"/>
      <c r="AC588" s="193"/>
      <c r="AD588" s="193"/>
      <c r="AE588" s="193"/>
      <c r="AF588" s="193"/>
      <c r="AG588" s="193"/>
      <c r="AH588" s="193"/>
      <c r="AI588" s="193"/>
      <c r="AJ588" s="193"/>
      <c r="AK588" s="193"/>
      <c r="AL588" s="193"/>
      <c r="AM588" s="193"/>
      <c r="AN588" s="193"/>
      <c r="AR588" s="7">
        <f t="shared" ref="AR588:AS590" si="100">H588+K588+N588+Q588+T588+W588</f>
        <v>0</v>
      </c>
      <c r="AS588" s="7">
        <f t="shared" si="100"/>
        <v>40</v>
      </c>
      <c r="AT588" s="22">
        <f t="shared" si="98"/>
        <v>0</v>
      </c>
      <c r="AU588" s="22">
        <f t="shared" si="99"/>
        <v>0</v>
      </c>
      <c r="AV588" s="7" t="s">
        <v>2098</v>
      </c>
    </row>
    <row r="589" spans="1:48" ht="15.75" hidden="1" customHeight="1" x14ac:dyDescent="0.25">
      <c r="A589" s="7">
        <v>616</v>
      </c>
      <c r="B589" s="7" t="s">
        <v>1053</v>
      </c>
      <c r="C589" s="7" t="s">
        <v>1053</v>
      </c>
      <c r="D589" s="7" t="s">
        <v>16</v>
      </c>
      <c r="E589" s="114" t="s">
        <v>1056</v>
      </c>
      <c r="F589" s="7">
        <v>40</v>
      </c>
      <c r="G589" s="7" t="s">
        <v>70</v>
      </c>
      <c r="H589" s="7">
        <v>0</v>
      </c>
      <c r="I589" s="11">
        <v>4</v>
      </c>
      <c r="J589" s="60"/>
      <c r="K589" s="7">
        <v>11</v>
      </c>
      <c r="L589" s="11">
        <v>4</v>
      </c>
      <c r="M589" s="47" t="s">
        <v>1081</v>
      </c>
      <c r="N589" s="7">
        <v>11</v>
      </c>
      <c r="O589" s="10">
        <v>4</v>
      </c>
      <c r="P589" s="47" t="s">
        <v>1255</v>
      </c>
      <c r="R589" s="10">
        <v>3</v>
      </c>
      <c r="S589" s="132"/>
      <c r="T589" s="104">
        <v>8</v>
      </c>
      <c r="U589" s="7">
        <v>4</v>
      </c>
      <c r="V589" s="47" t="s">
        <v>1758</v>
      </c>
      <c r="W589" s="180">
        <v>8</v>
      </c>
      <c r="X589" s="180">
        <v>4</v>
      </c>
      <c r="Y589" s="193" t="s">
        <v>1758</v>
      </c>
      <c r="Z589" s="193"/>
      <c r="AA589" s="193"/>
      <c r="AB589" s="193"/>
      <c r="AC589" s="193"/>
      <c r="AD589" s="193"/>
      <c r="AE589" s="193"/>
      <c r="AF589" s="193"/>
      <c r="AG589" s="193"/>
      <c r="AH589" s="193"/>
      <c r="AI589" s="193"/>
      <c r="AJ589" s="193"/>
      <c r="AK589" s="193"/>
      <c r="AL589" s="193"/>
      <c r="AM589" s="193"/>
      <c r="AN589" s="193"/>
      <c r="AR589" s="7">
        <f t="shared" si="100"/>
        <v>38</v>
      </c>
      <c r="AS589" s="7">
        <f t="shared" si="100"/>
        <v>23</v>
      </c>
      <c r="AT589" s="22">
        <f t="shared" si="98"/>
        <v>1.6521739130434783</v>
      </c>
      <c r="AU589" s="22">
        <f t="shared" si="99"/>
        <v>0.95</v>
      </c>
      <c r="AV589" s="7" t="s">
        <v>2096</v>
      </c>
    </row>
    <row r="590" spans="1:48" ht="15.75" hidden="1" customHeight="1" x14ac:dyDescent="0.25">
      <c r="A590" s="7">
        <v>617</v>
      </c>
      <c r="B590" s="7" t="s">
        <v>1053</v>
      </c>
      <c r="C590" s="7" t="s">
        <v>1053</v>
      </c>
      <c r="D590" s="7" t="s">
        <v>16</v>
      </c>
      <c r="E590" s="47" t="s">
        <v>1057</v>
      </c>
      <c r="F590" s="7">
        <v>1</v>
      </c>
      <c r="G590" s="7" t="s">
        <v>298</v>
      </c>
      <c r="H590" s="10">
        <v>0</v>
      </c>
      <c r="I590" s="11">
        <v>0</v>
      </c>
      <c r="J590" s="57" t="s">
        <v>26</v>
      </c>
      <c r="K590" s="11">
        <v>0</v>
      </c>
      <c r="L590" s="11">
        <v>0</v>
      </c>
      <c r="M590" s="57" t="s">
        <v>26</v>
      </c>
      <c r="N590" s="11">
        <v>0</v>
      </c>
      <c r="O590" s="11">
        <v>0</v>
      </c>
      <c r="P590" s="57" t="s">
        <v>26</v>
      </c>
      <c r="Q590" s="104">
        <v>0</v>
      </c>
      <c r="R590" s="7">
        <v>3</v>
      </c>
      <c r="S590" s="47" t="s">
        <v>1083</v>
      </c>
      <c r="T590" s="7">
        <v>0</v>
      </c>
      <c r="U590" s="24">
        <v>0</v>
      </c>
      <c r="V590" s="47" t="s">
        <v>1757</v>
      </c>
      <c r="W590" s="184">
        <v>0</v>
      </c>
      <c r="X590" s="184">
        <v>0</v>
      </c>
      <c r="Y590" s="196" t="s">
        <v>26</v>
      </c>
      <c r="Z590" s="193"/>
      <c r="AA590" s="193"/>
      <c r="AB590" s="193"/>
      <c r="AC590" s="193"/>
      <c r="AD590" s="193"/>
      <c r="AE590" s="193"/>
      <c r="AF590" s="193"/>
      <c r="AG590" s="193"/>
      <c r="AH590" s="193"/>
      <c r="AI590" s="193"/>
      <c r="AJ590" s="193"/>
      <c r="AK590" s="193"/>
      <c r="AL590" s="193"/>
      <c r="AM590" s="193"/>
      <c r="AN590" s="193"/>
      <c r="AR590" s="7">
        <f t="shared" si="100"/>
        <v>0</v>
      </c>
      <c r="AS590" s="7">
        <f t="shared" si="100"/>
        <v>3</v>
      </c>
      <c r="AT590" s="22">
        <f t="shared" si="98"/>
        <v>0</v>
      </c>
      <c r="AU590" s="22">
        <f t="shared" si="99"/>
        <v>0</v>
      </c>
      <c r="AV590" s="7" t="s">
        <v>2098</v>
      </c>
    </row>
    <row r="591" spans="1:48" ht="15.75" hidden="1" customHeight="1" x14ac:dyDescent="0.25">
      <c r="A591" s="7">
        <v>618</v>
      </c>
      <c r="B591" s="7" t="s">
        <v>1053</v>
      </c>
      <c r="C591" s="7" t="s">
        <v>1053</v>
      </c>
      <c r="D591" s="7" t="s">
        <v>16</v>
      </c>
      <c r="E591" s="47" t="s">
        <v>1058</v>
      </c>
      <c r="F591" s="7">
        <v>1</v>
      </c>
      <c r="G591" s="7" t="s">
        <v>1059</v>
      </c>
      <c r="H591" s="10">
        <v>0</v>
      </c>
      <c r="I591" s="11">
        <v>0</v>
      </c>
      <c r="J591" s="57" t="s">
        <v>26</v>
      </c>
      <c r="K591" s="11">
        <v>0</v>
      </c>
      <c r="L591" s="11">
        <v>0</v>
      </c>
      <c r="M591" s="57" t="s">
        <v>26</v>
      </c>
      <c r="N591" s="7">
        <v>1</v>
      </c>
      <c r="O591" s="10">
        <v>1</v>
      </c>
      <c r="P591" s="47" t="s">
        <v>1256</v>
      </c>
      <c r="Q591" s="7" t="s">
        <v>1653</v>
      </c>
      <c r="R591" s="7" t="s">
        <v>1653</v>
      </c>
      <c r="S591" s="47" t="s">
        <v>1653</v>
      </c>
      <c r="T591" s="28" t="s">
        <v>1653</v>
      </c>
      <c r="U591" s="3" t="s">
        <v>1653</v>
      </c>
      <c r="V591" s="108" t="s">
        <v>1653</v>
      </c>
      <c r="W591" s="184">
        <v>0</v>
      </c>
      <c r="X591" s="184">
        <v>0</v>
      </c>
      <c r="Y591" s="196" t="s">
        <v>26</v>
      </c>
      <c r="Z591" s="193"/>
      <c r="AA591" s="193"/>
      <c r="AB591" s="193"/>
      <c r="AC591" s="193"/>
      <c r="AD591" s="193"/>
      <c r="AE591" s="193"/>
      <c r="AF591" s="193"/>
      <c r="AG591" s="193"/>
      <c r="AH591" s="193"/>
      <c r="AI591" s="193"/>
      <c r="AJ591" s="193"/>
      <c r="AK591" s="193"/>
      <c r="AL591" s="193"/>
      <c r="AM591" s="193"/>
      <c r="AN591" s="193"/>
      <c r="AR591" s="34">
        <f>H591+K591+N591</f>
        <v>1</v>
      </c>
      <c r="AS591" s="34">
        <f>I591+L591+O591</f>
        <v>1</v>
      </c>
      <c r="AT591" s="43">
        <f t="shared" si="98"/>
        <v>1</v>
      </c>
      <c r="AU591" s="43">
        <f t="shared" si="99"/>
        <v>1</v>
      </c>
      <c r="AV591" s="7" t="s">
        <v>2096</v>
      </c>
    </row>
    <row r="592" spans="1:48" ht="15.75" hidden="1" customHeight="1" x14ac:dyDescent="0.25">
      <c r="A592" s="7">
        <v>619</v>
      </c>
      <c r="B592" s="7" t="s">
        <v>1053</v>
      </c>
      <c r="C592" s="7" t="s">
        <v>1053</v>
      </c>
      <c r="D592" s="7" t="s">
        <v>16</v>
      </c>
      <c r="E592" s="47" t="s">
        <v>1060</v>
      </c>
      <c r="F592" s="7">
        <v>15</v>
      </c>
      <c r="G592" s="7" t="s">
        <v>692</v>
      </c>
      <c r="H592" s="10">
        <v>0</v>
      </c>
      <c r="I592" s="11">
        <v>0</v>
      </c>
      <c r="J592" s="57" t="s">
        <v>26</v>
      </c>
      <c r="K592" s="11">
        <v>0</v>
      </c>
      <c r="L592" s="11">
        <v>0</v>
      </c>
      <c r="M592" s="57" t="s">
        <v>26</v>
      </c>
      <c r="N592" s="11">
        <v>0</v>
      </c>
      <c r="O592" s="11">
        <v>0</v>
      </c>
      <c r="Q592" s="11">
        <v>0</v>
      </c>
      <c r="R592" s="11">
        <v>0</v>
      </c>
      <c r="S592" s="132"/>
      <c r="T592" s="11">
        <v>0</v>
      </c>
      <c r="U592" s="11">
        <v>0</v>
      </c>
      <c r="V592" s="132"/>
      <c r="W592" s="184">
        <v>0</v>
      </c>
      <c r="X592" s="184">
        <v>0</v>
      </c>
      <c r="Y592" s="196" t="s">
        <v>26</v>
      </c>
      <c r="Z592" s="193"/>
      <c r="AA592" s="193"/>
      <c r="AB592" s="193"/>
      <c r="AC592" s="193"/>
      <c r="AD592" s="193"/>
      <c r="AE592" s="193"/>
      <c r="AF592" s="193"/>
      <c r="AG592" s="193"/>
      <c r="AH592" s="193"/>
      <c r="AI592" s="193"/>
      <c r="AJ592" s="193"/>
      <c r="AK592" s="193"/>
      <c r="AL592" s="193"/>
      <c r="AM592" s="193"/>
      <c r="AN592" s="193"/>
      <c r="AR592" s="7">
        <f t="shared" ref="AR592:AR607" si="101">H592+K592+N592+Q592+T592+W592</f>
        <v>0</v>
      </c>
      <c r="AS592" s="7">
        <f t="shared" ref="AS592:AS607" si="102">I592+L592+O592+R592+U592+X592</f>
        <v>0</v>
      </c>
      <c r="AT592" s="22" t="e">
        <f t="shared" si="98"/>
        <v>#DIV/0!</v>
      </c>
      <c r="AU592" s="22">
        <f t="shared" si="99"/>
        <v>0</v>
      </c>
      <c r="AV592" s="7" t="s">
        <v>2095</v>
      </c>
    </row>
    <row r="593" spans="1:48" ht="15.75" hidden="1" customHeight="1" x14ac:dyDescent="0.25">
      <c r="A593" s="7">
        <v>620</v>
      </c>
      <c r="B593" s="7" t="s">
        <v>1053</v>
      </c>
      <c r="C593" s="7" t="s">
        <v>1053</v>
      </c>
      <c r="D593" s="7" t="s">
        <v>16</v>
      </c>
      <c r="E593" s="47" t="s">
        <v>1061</v>
      </c>
      <c r="F593" s="7">
        <v>1</v>
      </c>
      <c r="G593" s="7" t="s">
        <v>18</v>
      </c>
      <c r="H593" s="7">
        <v>0</v>
      </c>
      <c r="I593" s="11">
        <v>1</v>
      </c>
      <c r="J593" s="60"/>
      <c r="K593" s="11">
        <v>0</v>
      </c>
      <c r="L593" s="11">
        <v>0</v>
      </c>
      <c r="M593" s="57" t="s">
        <v>26</v>
      </c>
      <c r="N593" s="7">
        <v>0</v>
      </c>
      <c r="O593" s="11">
        <v>1</v>
      </c>
      <c r="Q593" s="7">
        <v>0</v>
      </c>
      <c r="R593" s="7">
        <v>0</v>
      </c>
      <c r="S593" s="47" t="s">
        <v>1605</v>
      </c>
      <c r="T593" s="104">
        <v>1</v>
      </c>
      <c r="U593" s="7">
        <v>1</v>
      </c>
      <c r="V593" s="47" t="s">
        <v>1622</v>
      </c>
      <c r="W593" s="180">
        <v>1</v>
      </c>
      <c r="X593" s="180">
        <v>1</v>
      </c>
      <c r="Y593" s="180" t="s">
        <v>2088</v>
      </c>
      <c r="Z593" s="180"/>
      <c r="AA593" s="180"/>
      <c r="AB593" s="180"/>
      <c r="AC593" s="180"/>
      <c r="AD593" s="180"/>
      <c r="AE593" s="180"/>
      <c r="AF593" s="180"/>
      <c r="AG593" s="180"/>
      <c r="AH593" s="180"/>
      <c r="AI593" s="180"/>
      <c r="AJ593" s="180"/>
      <c r="AK593" s="180"/>
      <c r="AL593" s="180"/>
      <c r="AM593" s="180"/>
      <c r="AN593" s="180"/>
      <c r="AR593" s="7">
        <f t="shared" si="101"/>
        <v>2</v>
      </c>
      <c r="AS593" s="7">
        <f t="shared" si="102"/>
        <v>4</v>
      </c>
      <c r="AT593" s="19">
        <f>AR593/AS593</f>
        <v>0.5</v>
      </c>
      <c r="AU593" s="19">
        <f>+AT593/F593</f>
        <v>0.5</v>
      </c>
      <c r="AV593" s="7" t="s">
        <v>2098</v>
      </c>
    </row>
    <row r="594" spans="1:48" ht="15.75" hidden="1" customHeight="1" x14ac:dyDescent="0.25">
      <c r="A594" s="7">
        <v>621</v>
      </c>
      <c r="B594" s="7" t="s">
        <v>1053</v>
      </c>
      <c r="C594" s="7" t="s">
        <v>1053</v>
      </c>
      <c r="D594" s="7" t="s">
        <v>16</v>
      </c>
      <c r="E594" s="47" t="s">
        <v>1062</v>
      </c>
      <c r="F594" s="7">
        <v>6</v>
      </c>
      <c r="G594" s="7" t="s">
        <v>70</v>
      </c>
      <c r="H594" s="10">
        <v>0</v>
      </c>
      <c r="I594" s="11">
        <v>0</v>
      </c>
      <c r="J594" s="57" t="s">
        <v>26</v>
      </c>
      <c r="K594" s="11">
        <v>0</v>
      </c>
      <c r="L594" s="11">
        <v>0</v>
      </c>
      <c r="M594" s="57" t="s">
        <v>26</v>
      </c>
      <c r="N594" s="11">
        <v>0</v>
      </c>
      <c r="O594" s="11">
        <v>0</v>
      </c>
      <c r="P594" s="47" t="s">
        <v>26</v>
      </c>
      <c r="Q594" s="7">
        <v>2</v>
      </c>
      <c r="R594" s="7">
        <v>2</v>
      </c>
      <c r="S594" s="49" t="s">
        <v>1622</v>
      </c>
      <c r="T594" s="104">
        <v>0</v>
      </c>
      <c r="U594" s="24">
        <v>3</v>
      </c>
      <c r="V594" s="47" t="s">
        <v>1759</v>
      </c>
      <c r="W594" s="180">
        <v>2</v>
      </c>
      <c r="X594" s="180">
        <v>1</v>
      </c>
      <c r="Y594" s="191" t="s">
        <v>2089</v>
      </c>
      <c r="Z594" s="191"/>
      <c r="AA594" s="191"/>
      <c r="AB594" s="191"/>
      <c r="AC594" s="191"/>
      <c r="AD594" s="191"/>
      <c r="AE594" s="191"/>
      <c r="AF594" s="191"/>
      <c r="AG594" s="191"/>
      <c r="AH594" s="191"/>
      <c r="AI594" s="191"/>
      <c r="AJ594" s="191"/>
      <c r="AK594" s="191"/>
      <c r="AL594" s="191"/>
      <c r="AM594" s="191"/>
      <c r="AN594" s="191"/>
      <c r="AR594" s="7">
        <f t="shared" si="101"/>
        <v>4</v>
      </c>
      <c r="AS594" s="7">
        <f t="shared" si="102"/>
        <v>6</v>
      </c>
      <c r="AT594" s="22">
        <f>+AR594/AS594</f>
        <v>0.66666666666666663</v>
      </c>
      <c r="AU594" s="22">
        <f>+AR594/F594</f>
        <v>0.66666666666666663</v>
      </c>
      <c r="AV594" s="7" t="s">
        <v>2097</v>
      </c>
    </row>
    <row r="595" spans="1:48" ht="15.75" hidden="1" customHeight="1" x14ac:dyDescent="0.25">
      <c r="A595" s="7">
        <v>622</v>
      </c>
      <c r="B595" s="7" t="s">
        <v>1053</v>
      </c>
      <c r="C595" s="7" t="s">
        <v>1053</v>
      </c>
      <c r="D595" s="7" t="s">
        <v>16</v>
      </c>
      <c r="E595" s="114" t="s">
        <v>1063</v>
      </c>
      <c r="F595" s="7">
        <v>9</v>
      </c>
      <c r="G595" s="7" t="s">
        <v>102</v>
      </c>
      <c r="H595" s="10">
        <v>0</v>
      </c>
      <c r="I595" s="11">
        <v>0</v>
      </c>
      <c r="J595" s="57" t="s">
        <v>26</v>
      </c>
      <c r="K595" s="7">
        <v>2</v>
      </c>
      <c r="L595" s="11">
        <v>2</v>
      </c>
      <c r="M595" s="47" t="s">
        <v>1082</v>
      </c>
      <c r="N595" s="11">
        <v>0</v>
      </c>
      <c r="O595" s="11">
        <v>0</v>
      </c>
      <c r="P595" s="57" t="s">
        <v>26</v>
      </c>
      <c r="Q595" s="7">
        <v>0</v>
      </c>
      <c r="R595" s="7">
        <v>3</v>
      </c>
      <c r="S595" s="47" t="s">
        <v>1083</v>
      </c>
      <c r="T595" s="104">
        <v>1</v>
      </c>
      <c r="U595" s="24">
        <v>1</v>
      </c>
      <c r="V595" s="47" t="s">
        <v>1760</v>
      </c>
      <c r="W595" s="180">
        <v>2</v>
      </c>
      <c r="X595" s="180">
        <v>2</v>
      </c>
      <c r="Y595" s="191" t="s">
        <v>2090</v>
      </c>
      <c r="Z595" s="191"/>
      <c r="AA595" s="191"/>
      <c r="AB595" s="191"/>
      <c r="AC595" s="191"/>
      <c r="AD595" s="191"/>
      <c r="AE595" s="191"/>
      <c r="AF595" s="191"/>
      <c r="AG595" s="191"/>
      <c r="AH595" s="191"/>
      <c r="AI595" s="191"/>
      <c r="AJ595" s="191"/>
      <c r="AK595" s="191"/>
      <c r="AL595" s="191"/>
      <c r="AM595" s="191"/>
      <c r="AN595" s="191"/>
      <c r="AR595" s="7">
        <f t="shared" si="101"/>
        <v>5</v>
      </c>
      <c r="AS595" s="7">
        <f t="shared" si="102"/>
        <v>8</v>
      </c>
      <c r="AT595" s="22">
        <f>+AR595/AS595</f>
        <v>0.625</v>
      </c>
      <c r="AU595" s="22">
        <f>+AR595/F595</f>
        <v>0.55555555555555558</v>
      </c>
      <c r="AV595" s="7" t="s">
        <v>2097</v>
      </c>
    </row>
    <row r="596" spans="1:48" ht="15.75" hidden="1" customHeight="1" x14ac:dyDescent="0.25">
      <c r="A596" s="7">
        <v>623</v>
      </c>
      <c r="B596" s="7" t="s">
        <v>1053</v>
      </c>
      <c r="C596" s="7" t="s">
        <v>1053</v>
      </c>
      <c r="D596" s="7" t="s">
        <v>16</v>
      </c>
      <c r="E596" s="47" t="s">
        <v>1064</v>
      </c>
      <c r="F596" s="9">
        <v>1</v>
      </c>
      <c r="G596" s="7" t="s">
        <v>18</v>
      </c>
      <c r="H596" s="7">
        <v>0</v>
      </c>
      <c r="I596" s="7">
        <v>0</v>
      </c>
      <c r="J596" s="122"/>
      <c r="K596" s="7">
        <v>0</v>
      </c>
      <c r="L596" s="7">
        <v>0</v>
      </c>
      <c r="M596" s="47" t="s">
        <v>1083</v>
      </c>
      <c r="N596" s="7">
        <v>1</v>
      </c>
      <c r="O596" s="7">
        <v>1</v>
      </c>
      <c r="P596" s="47" t="s">
        <v>1257</v>
      </c>
      <c r="Q596" s="7">
        <v>2</v>
      </c>
      <c r="R596" s="7">
        <v>2</v>
      </c>
      <c r="S596" s="54" t="s">
        <v>1623</v>
      </c>
      <c r="T596" s="104">
        <v>2</v>
      </c>
      <c r="U596" s="7">
        <v>2</v>
      </c>
      <c r="V596" s="47" t="s">
        <v>1761</v>
      </c>
      <c r="W596" s="180">
        <v>6</v>
      </c>
      <c r="X596" s="180">
        <v>6</v>
      </c>
      <c r="Y596" s="191" t="s">
        <v>2091</v>
      </c>
      <c r="Z596" s="191"/>
      <c r="AA596" s="191"/>
      <c r="AB596" s="191"/>
      <c r="AC596" s="191"/>
      <c r="AD596" s="191"/>
      <c r="AE596" s="191"/>
      <c r="AF596" s="191"/>
      <c r="AG596" s="191"/>
      <c r="AH596" s="191"/>
      <c r="AI596" s="191"/>
      <c r="AJ596" s="191"/>
      <c r="AK596" s="191"/>
      <c r="AL596" s="191"/>
      <c r="AM596" s="191"/>
      <c r="AN596" s="191"/>
      <c r="AR596" s="7">
        <f t="shared" si="101"/>
        <v>11</v>
      </c>
      <c r="AS596" s="7">
        <f t="shared" si="102"/>
        <v>11</v>
      </c>
      <c r="AT596" s="19">
        <f>AR596/AS596</f>
        <v>1</v>
      </c>
      <c r="AU596" s="19">
        <f>+AT596/F596</f>
        <v>1</v>
      </c>
      <c r="AV596" s="7" t="s">
        <v>2096</v>
      </c>
    </row>
    <row r="597" spans="1:48" ht="15.75" hidden="1" customHeight="1" x14ac:dyDescent="0.25">
      <c r="A597" s="7">
        <v>624</v>
      </c>
      <c r="B597" s="7" t="s">
        <v>1053</v>
      </c>
      <c r="C597" s="7" t="s">
        <v>1053</v>
      </c>
      <c r="D597" s="7" t="s">
        <v>16</v>
      </c>
      <c r="E597" s="114" t="s">
        <v>1065</v>
      </c>
      <c r="F597" s="7">
        <v>12</v>
      </c>
      <c r="G597" s="7" t="s">
        <v>298</v>
      </c>
      <c r="H597" s="7">
        <v>0</v>
      </c>
      <c r="I597" s="11">
        <v>1</v>
      </c>
      <c r="J597" s="60"/>
      <c r="K597" s="7">
        <v>1</v>
      </c>
      <c r="L597" s="11">
        <v>1</v>
      </c>
      <c r="M597" s="47" t="s">
        <v>1084</v>
      </c>
      <c r="N597" s="7">
        <v>4</v>
      </c>
      <c r="O597" s="10">
        <v>1</v>
      </c>
      <c r="P597" s="47" t="s">
        <v>1258</v>
      </c>
      <c r="Q597" s="7">
        <f>1+1+1</f>
        <v>3</v>
      </c>
      <c r="R597" s="7">
        <v>1</v>
      </c>
      <c r="S597" s="54" t="s">
        <v>1624</v>
      </c>
      <c r="T597" s="104">
        <v>4</v>
      </c>
      <c r="U597" s="24">
        <v>1</v>
      </c>
      <c r="V597" s="47" t="s">
        <v>1762</v>
      </c>
      <c r="W597" s="180">
        <f>6+5</f>
        <v>11</v>
      </c>
      <c r="X597" s="180">
        <v>0</v>
      </c>
      <c r="Y597" s="195" t="s">
        <v>1762</v>
      </c>
      <c r="Z597" s="195"/>
      <c r="AA597" s="195"/>
      <c r="AB597" s="195"/>
      <c r="AC597" s="195"/>
      <c r="AD597" s="195"/>
      <c r="AE597" s="195"/>
      <c r="AF597" s="195"/>
      <c r="AG597" s="195"/>
      <c r="AH597" s="195"/>
      <c r="AI597" s="195"/>
      <c r="AJ597" s="195"/>
      <c r="AK597" s="195"/>
      <c r="AL597" s="195"/>
      <c r="AM597" s="195"/>
      <c r="AN597" s="195"/>
      <c r="AR597" s="7">
        <f t="shared" si="101"/>
        <v>23</v>
      </c>
      <c r="AS597" s="7">
        <f t="shared" si="102"/>
        <v>5</v>
      </c>
      <c r="AT597" s="19">
        <f>+AR597/AS597</f>
        <v>4.5999999999999996</v>
      </c>
      <c r="AU597" s="19">
        <f>+AR597/F597</f>
        <v>1.9166666666666667</v>
      </c>
      <c r="AV597" s="7" t="s">
        <v>2096</v>
      </c>
    </row>
    <row r="598" spans="1:48" ht="15.75" hidden="1" customHeight="1" x14ac:dyDescent="0.25">
      <c r="A598" s="7">
        <v>625</v>
      </c>
      <c r="B598" s="7" t="s">
        <v>1053</v>
      </c>
      <c r="C598" s="7" t="s">
        <v>1053</v>
      </c>
      <c r="D598" s="7" t="s">
        <v>16</v>
      </c>
      <c r="E598" s="114" t="s">
        <v>1066</v>
      </c>
      <c r="F598" s="7">
        <v>24</v>
      </c>
      <c r="G598" s="7" t="s">
        <v>1067</v>
      </c>
      <c r="H598" s="7">
        <v>1</v>
      </c>
      <c r="I598" s="11">
        <v>2</v>
      </c>
      <c r="J598" s="60" t="s">
        <v>1180</v>
      </c>
      <c r="K598" s="7">
        <v>0</v>
      </c>
      <c r="L598" s="11">
        <v>2</v>
      </c>
      <c r="M598" s="47" t="s">
        <v>1083</v>
      </c>
      <c r="N598" s="7">
        <v>5</v>
      </c>
      <c r="O598" s="10">
        <v>2</v>
      </c>
      <c r="P598" s="47" t="s">
        <v>1259</v>
      </c>
      <c r="Q598" s="7">
        <v>7</v>
      </c>
      <c r="R598" s="7">
        <v>2</v>
      </c>
      <c r="S598" s="54" t="s">
        <v>1625</v>
      </c>
      <c r="T598" s="104">
        <v>11</v>
      </c>
      <c r="U598" s="24">
        <v>2</v>
      </c>
      <c r="V598" s="47" t="s">
        <v>1763</v>
      </c>
      <c r="W598" s="180">
        <f>5+1</f>
        <v>6</v>
      </c>
      <c r="X598" s="180">
        <v>6</v>
      </c>
      <c r="Y598" s="191" t="s">
        <v>2092</v>
      </c>
      <c r="Z598" s="191"/>
      <c r="AA598" s="191"/>
      <c r="AB598" s="191"/>
      <c r="AC598" s="191"/>
      <c r="AD598" s="191"/>
      <c r="AE598" s="191"/>
      <c r="AF598" s="191"/>
      <c r="AG598" s="191"/>
      <c r="AH598" s="191"/>
      <c r="AI598" s="191"/>
      <c r="AJ598" s="191"/>
      <c r="AK598" s="191"/>
      <c r="AL598" s="191"/>
      <c r="AM598" s="191"/>
      <c r="AN598" s="191"/>
      <c r="AR598" s="7">
        <f t="shared" si="101"/>
        <v>30</v>
      </c>
      <c r="AS598" s="7">
        <f t="shared" si="102"/>
        <v>16</v>
      </c>
      <c r="AT598" s="19">
        <f>+AR598/AS598</f>
        <v>1.875</v>
      </c>
      <c r="AU598" s="19">
        <f>+AR598/F598</f>
        <v>1.25</v>
      </c>
      <c r="AV598" s="7" t="s">
        <v>2096</v>
      </c>
    </row>
    <row r="599" spans="1:48" ht="78.75" hidden="1" x14ac:dyDescent="0.25">
      <c r="A599" s="7">
        <v>626</v>
      </c>
      <c r="B599" s="7" t="s">
        <v>1053</v>
      </c>
      <c r="C599" s="7" t="s">
        <v>1053</v>
      </c>
      <c r="D599" s="7" t="s">
        <v>16</v>
      </c>
      <c r="E599" s="114" t="s">
        <v>1068</v>
      </c>
      <c r="F599" s="9">
        <v>1</v>
      </c>
      <c r="G599" s="7" t="s">
        <v>18</v>
      </c>
      <c r="H599" s="7">
        <v>1</v>
      </c>
      <c r="I599" s="7">
        <v>1</v>
      </c>
      <c r="J599" s="60" t="s">
        <v>1181</v>
      </c>
      <c r="K599" s="11">
        <v>0</v>
      </c>
      <c r="L599" s="11">
        <v>0</v>
      </c>
      <c r="M599" s="57" t="s">
        <v>26</v>
      </c>
      <c r="N599" s="11">
        <v>0</v>
      </c>
      <c r="O599" s="11">
        <v>0</v>
      </c>
      <c r="P599" s="57" t="s">
        <v>26</v>
      </c>
      <c r="Q599" s="7">
        <v>0</v>
      </c>
      <c r="R599" s="7">
        <v>0</v>
      </c>
      <c r="T599" s="104">
        <v>0</v>
      </c>
      <c r="U599" s="24">
        <v>0</v>
      </c>
      <c r="V599" s="47"/>
      <c r="W599" s="180">
        <v>1</v>
      </c>
      <c r="X599" s="180">
        <v>1</v>
      </c>
      <c r="Y599" s="191" t="s">
        <v>2093</v>
      </c>
      <c r="Z599" s="191"/>
      <c r="AA599" s="191"/>
      <c r="AB599" s="191"/>
      <c r="AC599" s="191"/>
      <c r="AD599" s="191"/>
      <c r="AE599" s="191"/>
      <c r="AF599" s="191"/>
      <c r="AG599" s="191"/>
      <c r="AH599" s="191"/>
      <c r="AI599" s="191"/>
      <c r="AJ599" s="191"/>
      <c r="AK599" s="191"/>
      <c r="AL599" s="191"/>
      <c r="AM599" s="191"/>
      <c r="AN599" s="191"/>
      <c r="AR599" s="7">
        <f t="shared" si="101"/>
        <v>2</v>
      </c>
      <c r="AS599" s="7">
        <f t="shared" si="102"/>
        <v>2</v>
      </c>
      <c r="AT599" s="19">
        <f>AR599/AS599</f>
        <v>1</v>
      </c>
      <c r="AU599" s="19">
        <f>+AT599/F599</f>
        <v>1</v>
      </c>
      <c r="AV599" s="7" t="s">
        <v>2096</v>
      </c>
    </row>
    <row r="600" spans="1:48" ht="15.75" hidden="1" customHeight="1" x14ac:dyDescent="0.25">
      <c r="A600" s="7">
        <v>627</v>
      </c>
      <c r="B600" s="7" t="s">
        <v>1053</v>
      </c>
      <c r="C600" s="7" t="s">
        <v>1053</v>
      </c>
      <c r="D600" s="7" t="s">
        <v>16</v>
      </c>
      <c r="E600" s="47" t="s">
        <v>1069</v>
      </c>
      <c r="F600" s="7">
        <v>1</v>
      </c>
      <c r="G600" s="7" t="s">
        <v>1070</v>
      </c>
      <c r="H600" s="7">
        <v>0</v>
      </c>
      <c r="I600" s="11">
        <v>0</v>
      </c>
      <c r="J600" s="60"/>
      <c r="K600" s="11">
        <v>0</v>
      </c>
      <c r="L600" s="11">
        <v>0</v>
      </c>
      <c r="M600" s="57" t="s">
        <v>26</v>
      </c>
      <c r="N600" s="7">
        <v>0</v>
      </c>
      <c r="O600" s="11">
        <v>1</v>
      </c>
      <c r="P600" s="57"/>
      <c r="Q600" s="11">
        <v>0</v>
      </c>
      <c r="R600" s="11">
        <v>0</v>
      </c>
      <c r="S600" s="57" t="s">
        <v>26</v>
      </c>
      <c r="T600" s="103">
        <v>0</v>
      </c>
      <c r="U600" s="11">
        <v>0</v>
      </c>
      <c r="V600" s="57" t="s">
        <v>26</v>
      </c>
      <c r="W600" s="180">
        <v>1</v>
      </c>
      <c r="X600" s="180">
        <v>1</v>
      </c>
      <c r="Y600" s="191" t="s">
        <v>2093</v>
      </c>
      <c r="Z600" s="191"/>
      <c r="AA600" s="191"/>
      <c r="AB600" s="191"/>
      <c r="AC600" s="191"/>
      <c r="AD600" s="191"/>
      <c r="AE600" s="191"/>
      <c r="AF600" s="191"/>
      <c r="AG600" s="191"/>
      <c r="AH600" s="191"/>
      <c r="AI600" s="191"/>
      <c r="AJ600" s="191"/>
      <c r="AK600" s="191"/>
      <c r="AL600" s="191"/>
      <c r="AM600" s="191"/>
      <c r="AN600" s="191"/>
      <c r="AR600" s="7">
        <f t="shared" si="101"/>
        <v>1</v>
      </c>
      <c r="AS600" s="7">
        <f t="shared" si="102"/>
        <v>2</v>
      </c>
      <c r="AT600" s="22">
        <f t="shared" ref="AT600:AT607" si="103">+AR600/AS600</f>
        <v>0.5</v>
      </c>
      <c r="AU600" s="22">
        <f t="shared" ref="AU600:AU607" si="104">+AR600/F600</f>
        <v>1</v>
      </c>
      <c r="AV600" s="7" t="s">
        <v>2098</v>
      </c>
    </row>
    <row r="601" spans="1:48" ht="15.75" hidden="1" customHeight="1" x14ac:dyDescent="0.25">
      <c r="A601" s="7">
        <v>628</v>
      </c>
      <c r="B601" s="7" t="s">
        <v>1053</v>
      </c>
      <c r="C601" s="7" t="s">
        <v>1053</v>
      </c>
      <c r="D601" s="7" t="s">
        <v>16</v>
      </c>
      <c r="E601" s="47" t="s">
        <v>1071</v>
      </c>
      <c r="F601" s="7">
        <v>1</v>
      </c>
      <c r="G601" s="7" t="s">
        <v>1072</v>
      </c>
      <c r="H601" s="7">
        <v>0</v>
      </c>
      <c r="I601" s="11">
        <v>0</v>
      </c>
      <c r="J601" s="60"/>
      <c r="K601" s="11">
        <v>0</v>
      </c>
      <c r="L601" s="11">
        <v>0</v>
      </c>
      <c r="M601" s="57" t="s">
        <v>26</v>
      </c>
      <c r="N601" s="11">
        <v>0</v>
      </c>
      <c r="O601" s="11">
        <v>0</v>
      </c>
      <c r="P601" s="57" t="s">
        <v>26</v>
      </c>
      <c r="Q601" s="7">
        <v>0</v>
      </c>
      <c r="R601" s="7">
        <v>1</v>
      </c>
      <c r="S601" s="47" t="s">
        <v>1083</v>
      </c>
      <c r="T601" s="104">
        <v>0</v>
      </c>
      <c r="U601" s="24">
        <v>0</v>
      </c>
      <c r="V601" s="47"/>
      <c r="W601" s="183">
        <v>0</v>
      </c>
      <c r="X601" s="183">
        <v>0</v>
      </c>
      <c r="Y601" s="196" t="s">
        <v>26</v>
      </c>
      <c r="Z601" s="193"/>
      <c r="AA601" s="193"/>
      <c r="AB601" s="193"/>
      <c r="AC601" s="193"/>
      <c r="AD601" s="193"/>
      <c r="AE601" s="193"/>
      <c r="AF601" s="193"/>
      <c r="AG601" s="193"/>
      <c r="AH601" s="193"/>
      <c r="AI601" s="193"/>
      <c r="AJ601" s="193"/>
      <c r="AK601" s="193"/>
      <c r="AL601" s="193"/>
      <c r="AM601" s="193"/>
      <c r="AN601" s="193"/>
      <c r="AR601" s="7">
        <f t="shared" si="101"/>
        <v>0</v>
      </c>
      <c r="AS601" s="7">
        <f t="shared" si="102"/>
        <v>1</v>
      </c>
      <c r="AT601" s="22">
        <f t="shared" si="103"/>
        <v>0</v>
      </c>
      <c r="AU601" s="22">
        <f t="shared" si="104"/>
        <v>0</v>
      </c>
      <c r="AV601" s="7" t="s">
        <v>2098</v>
      </c>
    </row>
    <row r="602" spans="1:48" ht="15.75" hidden="1" customHeight="1" x14ac:dyDescent="0.25">
      <c r="A602" s="7">
        <v>629</v>
      </c>
      <c r="B602" s="7" t="s">
        <v>1053</v>
      </c>
      <c r="C602" s="7" t="s">
        <v>1053</v>
      </c>
      <c r="D602" s="7" t="s">
        <v>16</v>
      </c>
      <c r="E602" s="47" t="s">
        <v>1073</v>
      </c>
      <c r="F602" s="7">
        <v>1</v>
      </c>
      <c r="G602" s="7" t="s">
        <v>1070</v>
      </c>
      <c r="H602" s="7">
        <v>0</v>
      </c>
      <c r="I602" s="11">
        <v>0</v>
      </c>
      <c r="J602" s="60"/>
      <c r="K602" s="11">
        <v>0</v>
      </c>
      <c r="L602" s="11">
        <v>0</v>
      </c>
      <c r="M602" s="57" t="s">
        <v>26</v>
      </c>
      <c r="N602" s="11">
        <v>0</v>
      </c>
      <c r="O602" s="11">
        <v>0</v>
      </c>
      <c r="P602" s="57" t="s">
        <v>26</v>
      </c>
      <c r="Q602" s="7">
        <v>0</v>
      </c>
      <c r="R602" s="7">
        <v>1</v>
      </c>
      <c r="S602" s="47" t="s">
        <v>1083</v>
      </c>
      <c r="T602" s="104">
        <v>1</v>
      </c>
      <c r="U602" s="24">
        <v>1</v>
      </c>
      <c r="V602" s="47" t="s">
        <v>1764</v>
      </c>
      <c r="W602" s="180">
        <v>1</v>
      </c>
      <c r="X602" s="180">
        <v>1</v>
      </c>
      <c r="Y602" s="191" t="s">
        <v>2093</v>
      </c>
      <c r="Z602" s="191"/>
      <c r="AA602" s="191"/>
      <c r="AB602" s="191"/>
      <c r="AC602" s="191"/>
      <c r="AD602" s="191"/>
      <c r="AE602" s="191"/>
      <c r="AF602" s="191"/>
      <c r="AG602" s="191"/>
      <c r="AH602" s="191"/>
      <c r="AI602" s="191"/>
      <c r="AJ602" s="191"/>
      <c r="AK602" s="191"/>
      <c r="AL602" s="191"/>
      <c r="AM602" s="191"/>
      <c r="AN602" s="191"/>
      <c r="AR602" s="7">
        <f t="shared" si="101"/>
        <v>2</v>
      </c>
      <c r="AS602" s="7">
        <f t="shared" si="102"/>
        <v>3</v>
      </c>
      <c r="AT602" s="22">
        <f t="shared" si="103"/>
        <v>0.66666666666666663</v>
      </c>
      <c r="AU602" s="22">
        <f t="shared" si="104"/>
        <v>2</v>
      </c>
      <c r="AV602" s="7" t="s">
        <v>2097</v>
      </c>
    </row>
    <row r="603" spans="1:48" ht="15.75" hidden="1" customHeight="1" x14ac:dyDescent="0.25">
      <c r="A603" s="7">
        <v>630</v>
      </c>
      <c r="B603" s="7" t="s">
        <v>1053</v>
      </c>
      <c r="C603" s="7" t="s">
        <v>1053</v>
      </c>
      <c r="D603" s="7" t="s">
        <v>16</v>
      </c>
      <c r="E603" s="114" t="s">
        <v>1074</v>
      </c>
      <c r="F603" s="7">
        <v>40</v>
      </c>
      <c r="G603" s="7" t="s">
        <v>1075</v>
      </c>
      <c r="H603" s="7">
        <v>5</v>
      </c>
      <c r="I603" s="11">
        <v>9</v>
      </c>
      <c r="J603" s="60" t="s">
        <v>1182</v>
      </c>
      <c r="K603" s="7">
        <v>0</v>
      </c>
      <c r="L603" s="11">
        <v>3</v>
      </c>
      <c r="M603" s="47" t="s">
        <v>1083</v>
      </c>
      <c r="N603" s="7">
        <v>12</v>
      </c>
      <c r="O603" s="10">
        <v>3</v>
      </c>
      <c r="P603" s="47" t="s">
        <v>1260</v>
      </c>
      <c r="Q603" s="7">
        <v>3</v>
      </c>
      <c r="R603" s="10">
        <v>3</v>
      </c>
      <c r="S603" s="49" t="s">
        <v>1626</v>
      </c>
      <c r="T603" s="7">
        <v>10</v>
      </c>
      <c r="U603" s="24">
        <v>3</v>
      </c>
      <c r="V603" s="47" t="s">
        <v>1765</v>
      </c>
      <c r="W603" s="180">
        <v>8</v>
      </c>
      <c r="X603" s="180">
        <v>8</v>
      </c>
      <c r="Y603" s="191" t="s">
        <v>1260</v>
      </c>
      <c r="Z603" s="191"/>
      <c r="AA603" s="191"/>
      <c r="AB603" s="191"/>
      <c r="AC603" s="191"/>
      <c r="AD603" s="191"/>
      <c r="AE603" s="191"/>
      <c r="AF603" s="191"/>
      <c r="AG603" s="191"/>
      <c r="AH603" s="191"/>
      <c r="AI603" s="191"/>
      <c r="AJ603" s="191"/>
      <c r="AK603" s="191"/>
      <c r="AL603" s="191"/>
      <c r="AM603" s="191"/>
      <c r="AN603" s="191"/>
      <c r="AR603" s="7">
        <f t="shared" si="101"/>
        <v>38</v>
      </c>
      <c r="AS603" s="7">
        <f t="shared" si="102"/>
        <v>29</v>
      </c>
      <c r="AT603" s="19">
        <f t="shared" si="103"/>
        <v>1.3103448275862069</v>
      </c>
      <c r="AU603" s="19">
        <f t="shared" si="104"/>
        <v>0.95</v>
      </c>
      <c r="AV603" s="7" t="s">
        <v>2096</v>
      </c>
    </row>
    <row r="604" spans="1:48" ht="15.75" hidden="1" customHeight="1" x14ac:dyDescent="0.25">
      <c r="A604" s="7">
        <v>631</v>
      </c>
      <c r="B604" s="7" t="s">
        <v>1053</v>
      </c>
      <c r="C604" s="7" t="s">
        <v>1053</v>
      </c>
      <c r="D604" s="7" t="s">
        <v>16</v>
      </c>
      <c r="E604" s="114" t="s">
        <v>1076</v>
      </c>
      <c r="F604" s="7">
        <v>600</v>
      </c>
      <c r="G604" s="7" t="s">
        <v>1055</v>
      </c>
      <c r="H604" s="7">
        <v>9</v>
      </c>
      <c r="I604" s="11">
        <v>200</v>
      </c>
      <c r="J604" s="60" t="s">
        <v>1183</v>
      </c>
      <c r="K604" s="11">
        <v>0</v>
      </c>
      <c r="L604" s="11">
        <v>0</v>
      </c>
      <c r="M604" s="57" t="s">
        <v>26</v>
      </c>
      <c r="N604" s="10">
        <v>0</v>
      </c>
      <c r="O604" s="10">
        <v>0</v>
      </c>
      <c r="P604" s="127" t="s">
        <v>26</v>
      </c>
      <c r="Q604" s="7">
        <v>508</v>
      </c>
      <c r="R604" s="7">
        <v>420</v>
      </c>
      <c r="S604" s="47" t="s">
        <v>1627</v>
      </c>
      <c r="T604" s="103">
        <v>0</v>
      </c>
      <c r="U604" s="11">
        <v>0</v>
      </c>
      <c r="V604" s="57" t="s">
        <v>26</v>
      </c>
      <c r="W604" s="184">
        <v>0</v>
      </c>
      <c r="X604" s="184">
        <v>0</v>
      </c>
      <c r="Y604" s="196" t="s">
        <v>26</v>
      </c>
      <c r="Z604" s="193"/>
      <c r="AA604" s="193"/>
      <c r="AB604" s="193"/>
      <c r="AC604" s="193"/>
      <c r="AD604" s="193"/>
      <c r="AE604" s="193"/>
      <c r="AF604" s="193"/>
      <c r="AG604" s="193"/>
      <c r="AH604" s="193"/>
      <c r="AI604" s="193"/>
      <c r="AJ604" s="193"/>
      <c r="AK604" s="193"/>
      <c r="AL604" s="193"/>
      <c r="AM604" s="193"/>
      <c r="AN604" s="193"/>
      <c r="AR604" s="7">
        <f t="shared" si="101"/>
        <v>517</v>
      </c>
      <c r="AS604" s="7">
        <f t="shared" si="102"/>
        <v>620</v>
      </c>
      <c r="AT604" s="19">
        <f t="shared" si="103"/>
        <v>0.83387096774193548</v>
      </c>
      <c r="AU604" s="19">
        <f t="shared" si="104"/>
        <v>0.86166666666666669</v>
      </c>
      <c r="AV604" s="7" t="s">
        <v>2096</v>
      </c>
    </row>
    <row r="605" spans="1:48" ht="15.75" hidden="1" customHeight="1" x14ac:dyDescent="0.25">
      <c r="A605" s="7">
        <v>632</v>
      </c>
      <c r="B605" s="7" t="s">
        <v>1053</v>
      </c>
      <c r="C605" s="7" t="s">
        <v>1053</v>
      </c>
      <c r="D605" s="7" t="s">
        <v>16</v>
      </c>
      <c r="E605" s="47" t="s">
        <v>1077</v>
      </c>
      <c r="F605" s="7">
        <v>4400</v>
      </c>
      <c r="G605" s="7" t="s">
        <v>1055</v>
      </c>
      <c r="H605" s="10">
        <v>0</v>
      </c>
      <c r="I605" s="11">
        <v>0</v>
      </c>
      <c r="J605" s="57" t="s">
        <v>26</v>
      </c>
      <c r="K605" s="11">
        <v>0</v>
      </c>
      <c r="L605" s="11">
        <v>0</v>
      </c>
      <c r="M605" s="57" t="s">
        <v>26</v>
      </c>
      <c r="N605" s="7">
        <v>192</v>
      </c>
      <c r="O605" s="10">
        <v>0</v>
      </c>
      <c r="P605" s="47" t="s">
        <v>1261</v>
      </c>
      <c r="Q605" s="11">
        <v>0</v>
      </c>
      <c r="R605" s="11">
        <v>0</v>
      </c>
      <c r="S605" s="57" t="s">
        <v>26</v>
      </c>
      <c r="T605" s="104">
        <v>95</v>
      </c>
      <c r="U605" s="24">
        <v>0</v>
      </c>
      <c r="V605" s="47" t="s">
        <v>1261</v>
      </c>
      <c r="W605" s="180">
        <v>98</v>
      </c>
      <c r="X605" s="180">
        <v>98</v>
      </c>
      <c r="Y605" s="193" t="s">
        <v>1261</v>
      </c>
      <c r="Z605" s="193"/>
      <c r="AA605" s="193"/>
      <c r="AB605" s="193"/>
      <c r="AC605" s="193"/>
      <c r="AD605" s="193"/>
      <c r="AE605" s="193"/>
      <c r="AF605" s="193"/>
      <c r="AG605" s="193"/>
      <c r="AH605" s="193"/>
      <c r="AI605" s="193"/>
      <c r="AJ605" s="193"/>
      <c r="AK605" s="193"/>
      <c r="AL605" s="193"/>
      <c r="AM605" s="193"/>
      <c r="AN605" s="193"/>
      <c r="AR605" s="7">
        <f t="shared" si="101"/>
        <v>385</v>
      </c>
      <c r="AS605" s="7">
        <f t="shared" si="102"/>
        <v>98</v>
      </c>
      <c r="AT605" s="19">
        <f t="shared" si="103"/>
        <v>3.9285714285714284</v>
      </c>
      <c r="AU605" s="19">
        <f t="shared" si="104"/>
        <v>8.7499999999999994E-2</v>
      </c>
      <c r="AV605" s="7" t="s">
        <v>2096</v>
      </c>
    </row>
    <row r="606" spans="1:48" ht="15.75" hidden="1" customHeight="1" x14ac:dyDescent="0.25">
      <c r="A606" s="7">
        <v>633</v>
      </c>
      <c r="B606" s="7" t="s">
        <v>1053</v>
      </c>
      <c r="C606" s="7" t="s">
        <v>1053</v>
      </c>
      <c r="D606" s="7" t="s">
        <v>16</v>
      </c>
      <c r="E606" s="47" t="s">
        <v>1078</v>
      </c>
      <c r="F606" s="7">
        <v>8</v>
      </c>
      <c r="G606" s="7" t="s">
        <v>1079</v>
      </c>
      <c r="H606" s="10">
        <v>0</v>
      </c>
      <c r="I606" s="11">
        <v>0</v>
      </c>
      <c r="J606" s="57" t="s">
        <v>26</v>
      </c>
      <c r="K606" s="11">
        <v>0</v>
      </c>
      <c r="L606" s="11">
        <v>0</v>
      </c>
      <c r="M606" s="57" t="s">
        <v>26</v>
      </c>
      <c r="N606" s="11">
        <v>0</v>
      </c>
      <c r="O606" s="11">
        <v>0</v>
      </c>
      <c r="P606" s="57" t="s">
        <v>26</v>
      </c>
      <c r="Q606" s="11">
        <v>0</v>
      </c>
      <c r="R606" s="11">
        <v>0</v>
      </c>
      <c r="S606" s="57" t="s">
        <v>26</v>
      </c>
      <c r="T606" s="103">
        <v>0</v>
      </c>
      <c r="U606" s="11">
        <v>0</v>
      </c>
      <c r="V606" s="57" t="s">
        <v>26</v>
      </c>
      <c r="W606" s="184">
        <v>0</v>
      </c>
      <c r="X606" s="184">
        <v>0</v>
      </c>
      <c r="Y606" s="196" t="s">
        <v>26</v>
      </c>
      <c r="Z606" s="193"/>
      <c r="AA606" s="193"/>
      <c r="AB606" s="193"/>
      <c r="AC606" s="193"/>
      <c r="AD606" s="193"/>
      <c r="AE606" s="193"/>
      <c r="AF606" s="193"/>
      <c r="AG606" s="193"/>
      <c r="AH606" s="193"/>
      <c r="AI606" s="193"/>
      <c r="AJ606" s="193"/>
      <c r="AK606" s="193"/>
      <c r="AL606" s="193"/>
      <c r="AM606" s="193"/>
      <c r="AN606" s="193"/>
      <c r="AR606" s="7">
        <f t="shared" si="101"/>
        <v>0</v>
      </c>
      <c r="AS606" s="7">
        <f t="shared" si="102"/>
        <v>0</v>
      </c>
      <c r="AT606" s="22" t="e">
        <f t="shared" si="103"/>
        <v>#DIV/0!</v>
      </c>
      <c r="AU606" s="22">
        <f t="shared" si="104"/>
        <v>0</v>
      </c>
      <c r="AV606" s="7" t="s">
        <v>2094</v>
      </c>
    </row>
    <row r="607" spans="1:48" ht="15.75" hidden="1" customHeight="1" x14ac:dyDescent="0.25">
      <c r="A607" s="7">
        <v>634</v>
      </c>
      <c r="B607" s="7" t="s">
        <v>1053</v>
      </c>
      <c r="C607" s="7" t="s">
        <v>1053</v>
      </c>
      <c r="D607" s="7" t="s">
        <v>16</v>
      </c>
      <c r="E607" s="47" t="s">
        <v>1080</v>
      </c>
      <c r="F607" s="7">
        <v>4000</v>
      </c>
      <c r="G607" s="7" t="s">
        <v>1055</v>
      </c>
      <c r="H607" s="10">
        <v>0</v>
      </c>
      <c r="I607" s="11">
        <v>0</v>
      </c>
      <c r="J607" s="57" t="s">
        <v>26</v>
      </c>
      <c r="K607" s="7">
        <v>0</v>
      </c>
      <c r="L607" s="11">
        <v>420</v>
      </c>
      <c r="M607" s="47" t="s">
        <v>1083</v>
      </c>
      <c r="N607" s="7">
        <v>178</v>
      </c>
      <c r="O607" s="11">
        <v>420</v>
      </c>
      <c r="R607" s="11">
        <v>420</v>
      </c>
      <c r="S607" s="132"/>
      <c r="T607" s="104">
        <v>1107</v>
      </c>
      <c r="U607" s="24">
        <v>420</v>
      </c>
      <c r="V607" s="47" t="s">
        <v>1766</v>
      </c>
      <c r="W607" s="180">
        <v>59</v>
      </c>
      <c r="X607" s="180">
        <v>59</v>
      </c>
      <c r="Y607" s="193" t="s">
        <v>1766</v>
      </c>
      <c r="Z607" s="193"/>
      <c r="AA607" s="193"/>
      <c r="AB607" s="193"/>
      <c r="AC607" s="193"/>
      <c r="AD607" s="193"/>
      <c r="AE607" s="193"/>
      <c r="AF607" s="193"/>
      <c r="AG607" s="193"/>
      <c r="AH607" s="193"/>
      <c r="AI607" s="193"/>
      <c r="AJ607" s="193"/>
      <c r="AK607" s="193"/>
      <c r="AL607" s="193"/>
      <c r="AM607" s="193"/>
      <c r="AN607" s="193"/>
      <c r="AR607" s="7">
        <f t="shared" si="101"/>
        <v>1344</v>
      </c>
      <c r="AS607" s="7">
        <f t="shared" si="102"/>
        <v>1739</v>
      </c>
      <c r="AT607" s="22">
        <f t="shared" si="103"/>
        <v>0.77285796434732601</v>
      </c>
      <c r="AU607" s="22">
        <f t="shared" si="104"/>
        <v>0.33600000000000002</v>
      </c>
      <c r="AV607" s="7" t="s">
        <v>2097</v>
      </c>
    </row>
    <row r="608" spans="1:48" ht="15.75" hidden="1" customHeight="1" x14ac:dyDescent="0.25">
      <c r="A608" s="7">
        <v>635</v>
      </c>
      <c r="B608" s="7" t="s">
        <v>1085</v>
      </c>
      <c r="C608" s="7" t="s">
        <v>1085</v>
      </c>
      <c r="D608" s="7" t="s">
        <v>16</v>
      </c>
      <c r="E608" s="47" t="s">
        <v>1086</v>
      </c>
      <c r="F608" s="9">
        <v>0.9</v>
      </c>
      <c r="G608" s="7" t="s">
        <v>18</v>
      </c>
      <c r="H608" s="17">
        <v>0</v>
      </c>
      <c r="I608" s="23">
        <v>0.04</v>
      </c>
      <c r="J608" s="60"/>
      <c r="K608" s="9">
        <v>0</v>
      </c>
      <c r="L608" s="23">
        <v>0.08</v>
      </c>
      <c r="M608" s="125"/>
      <c r="N608" s="9">
        <v>0.2</v>
      </c>
      <c r="O608" s="23">
        <v>0.09</v>
      </c>
      <c r="P608" s="129"/>
      <c r="Q608" s="36">
        <v>0.05</v>
      </c>
      <c r="S608" s="48"/>
      <c r="T608" s="44">
        <v>0.1</v>
      </c>
      <c r="V608" s="134"/>
      <c r="W608" s="84">
        <v>0.1</v>
      </c>
      <c r="AR608" s="84">
        <f>H608+K608+N608+Q608+T608+W608</f>
        <v>0.44999999999999996</v>
      </c>
      <c r="AS608" s="36">
        <v>0.5</v>
      </c>
      <c r="AT608" s="84">
        <f t="shared" ref="AT608:AT613" si="105">AR608/AS608</f>
        <v>0.89999999999999991</v>
      </c>
      <c r="AU608" s="202">
        <f>AT608/F608</f>
        <v>0.99999999999999989</v>
      </c>
      <c r="AV608" s="7" t="s">
        <v>2096</v>
      </c>
    </row>
    <row r="609" spans="1:48" ht="15.75" hidden="1" customHeight="1" x14ac:dyDescent="0.25">
      <c r="A609" s="7">
        <v>636</v>
      </c>
      <c r="B609" s="7" t="s">
        <v>1085</v>
      </c>
      <c r="C609" s="7" t="s">
        <v>1085</v>
      </c>
      <c r="D609" s="7" t="s">
        <v>16</v>
      </c>
      <c r="E609" s="47" t="s">
        <v>1087</v>
      </c>
      <c r="F609" s="9">
        <v>0.9</v>
      </c>
      <c r="G609" s="7" t="s">
        <v>18</v>
      </c>
      <c r="H609" s="17">
        <v>0</v>
      </c>
      <c r="I609" s="23">
        <v>0.05</v>
      </c>
      <c r="J609" s="60"/>
      <c r="K609" s="9">
        <v>0</v>
      </c>
      <c r="L609" s="23">
        <v>0.15</v>
      </c>
      <c r="M609" s="125"/>
      <c r="N609" s="9">
        <v>0.28000000000000003</v>
      </c>
      <c r="O609" s="23">
        <v>0.1</v>
      </c>
      <c r="P609" s="129"/>
      <c r="Q609" s="36">
        <v>0.1</v>
      </c>
      <c r="S609" s="48"/>
      <c r="T609" s="44">
        <v>0.1</v>
      </c>
      <c r="V609" s="134"/>
      <c r="W609" s="84">
        <v>7.0000000000000007E-2</v>
      </c>
      <c r="AR609" s="84">
        <f>H609+K609+N609+Q609+T609+W609</f>
        <v>0.55000000000000004</v>
      </c>
      <c r="AS609" s="36">
        <v>0.53</v>
      </c>
      <c r="AT609" s="84">
        <f t="shared" si="105"/>
        <v>1.0377358490566038</v>
      </c>
      <c r="AU609" s="202">
        <f>AT609/F609</f>
        <v>1.1530398322851152</v>
      </c>
      <c r="AV609" s="7" t="s">
        <v>2096</v>
      </c>
    </row>
    <row r="610" spans="1:48" ht="15.75" hidden="1" customHeight="1" x14ac:dyDescent="0.25">
      <c r="A610" s="7">
        <v>637</v>
      </c>
      <c r="B610" s="7" t="s">
        <v>1085</v>
      </c>
      <c r="C610" s="7" t="s">
        <v>1085</v>
      </c>
      <c r="D610" s="7" t="s">
        <v>16</v>
      </c>
      <c r="E610" s="114" t="s">
        <v>1088</v>
      </c>
      <c r="F610" s="9">
        <v>0.8</v>
      </c>
      <c r="G610" s="7" t="s">
        <v>18</v>
      </c>
      <c r="H610" s="17">
        <v>0</v>
      </c>
      <c r="I610" s="23">
        <v>0.05</v>
      </c>
      <c r="J610" s="60"/>
      <c r="K610" s="9">
        <v>0.2</v>
      </c>
      <c r="L610" s="23">
        <v>0.1</v>
      </c>
      <c r="M610" s="125"/>
      <c r="N610" s="9">
        <v>0.15</v>
      </c>
      <c r="O610" s="23">
        <v>0.11</v>
      </c>
      <c r="P610" s="129"/>
      <c r="Q610" s="36">
        <v>0.04</v>
      </c>
      <c r="S610" s="48"/>
      <c r="T610" s="44">
        <v>0.05</v>
      </c>
      <c r="V610" s="134"/>
      <c r="W610" s="84">
        <v>0.02</v>
      </c>
      <c r="AR610" s="84">
        <f>H610+K610+N610+Q610+T610+W610</f>
        <v>0.45999999999999996</v>
      </c>
      <c r="AS610" s="36">
        <v>0.47</v>
      </c>
      <c r="AT610" s="84">
        <f t="shared" si="105"/>
        <v>0.97872340425531912</v>
      </c>
      <c r="AU610" s="202">
        <f>AT610/F610</f>
        <v>1.2234042553191489</v>
      </c>
      <c r="AV610" s="7" t="s">
        <v>2096</v>
      </c>
    </row>
    <row r="611" spans="1:48" ht="15.75" hidden="1" customHeight="1" x14ac:dyDescent="0.25">
      <c r="A611" s="7">
        <v>638</v>
      </c>
      <c r="B611" s="7" t="s">
        <v>1085</v>
      </c>
      <c r="C611" s="7" t="s">
        <v>1085</v>
      </c>
      <c r="D611" s="7" t="s">
        <v>16</v>
      </c>
      <c r="E611" s="114" t="s">
        <v>1089</v>
      </c>
      <c r="F611" s="9">
        <v>0.9</v>
      </c>
      <c r="G611" s="7" t="s">
        <v>18</v>
      </c>
      <c r="H611" s="9">
        <v>0.05</v>
      </c>
      <c r="I611" s="23">
        <v>0.05</v>
      </c>
      <c r="J611" s="122"/>
      <c r="K611" s="9">
        <v>0.05</v>
      </c>
      <c r="L611" s="23">
        <v>0.08</v>
      </c>
      <c r="M611" s="125"/>
      <c r="N611" s="9">
        <v>7.0000000000000007E-2</v>
      </c>
      <c r="O611" s="23">
        <v>0.08</v>
      </c>
      <c r="P611" s="129"/>
      <c r="Q611" s="36">
        <v>0.05</v>
      </c>
      <c r="S611" s="48"/>
      <c r="T611" s="44">
        <v>0.05</v>
      </c>
      <c r="V611" s="134"/>
      <c r="W611" s="84">
        <v>0.05</v>
      </c>
      <c r="AR611" s="84">
        <f>H611+K611+N611+Q611+T611+W611</f>
        <v>0.32</v>
      </c>
      <c r="AS611" s="36">
        <v>0.51</v>
      </c>
      <c r="AT611" s="84">
        <f t="shared" si="105"/>
        <v>0.62745098039215685</v>
      </c>
      <c r="AU611" s="202">
        <f>AT611/F611</f>
        <v>0.69716775599128533</v>
      </c>
      <c r="AV611" s="7" t="s">
        <v>2097</v>
      </c>
    </row>
    <row r="612" spans="1:48" ht="15.75" hidden="1" customHeight="1" x14ac:dyDescent="0.25">
      <c r="A612" s="7">
        <v>639</v>
      </c>
      <c r="B612" s="7" t="s">
        <v>1085</v>
      </c>
      <c r="C612" s="7" t="s">
        <v>1085</v>
      </c>
      <c r="D612" s="7" t="s">
        <v>16</v>
      </c>
      <c r="E612" s="114" t="s">
        <v>1090</v>
      </c>
      <c r="F612" s="7">
        <v>6000</v>
      </c>
      <c r="G612" s="7" t="s">
        <v>480</v>
      </c>
      <c r="H612" s="7">
        <v>900</v>
      </c>
      <c r="I612" s="11">
        <v>500</v>
      </c>
      <c r="J612" s="60"/>
      <c r="K612" s="7">
        <v>200</v>
      </c>
      <c r="L612" s="11">
        <v>500</v>
      </c>
      <c r="M612" s="58"/>
      <c r="N612" s="7">
        <v>500</v>
      </c>
      <c r="O612" s="11">
        <v>500</v>
      </c>
      <c r="P612" s="59"/>
      <c r="Q612" s="7">
        <v>1500</v>
      </c>
      <c r="S612" s="48"/>
      <c r="T612" s="3">
        <v>500</v>
      </c>
      <c r="V612" s="134"/>
      <c r="W612" s="85">
        <v>570</v>
      </c>
      <c r="AR612" s="201">
        <f>H612+K612+N612+Q612+T612+W612</f>
        <v>4170</v>
      </c>
      <c r="AS612" s="7">
        <v>3000</v>
      </c>
      <c r="AT612" s="84">
        <f t="shared" si="105"/>
        <v>1.39</v>
      </c>
      <c r="AU612" s="84">
        <f>AR612/F612</f>
        <v>0.69499999999999995</v>
      </c>
      <c r="AV612" s="7" t="s">
        <v>2096</v>
      </c>
    </row>
    <row r="613" spans="1:48" ht="15.75" hidden="1" customHeight="1" x14ac:dyDescent="0.25">
      <c r="A613" s="7">
        <v>640</v>
      </c>
      <c r="B613" s="7" t="s">
        <v>1085</v>
      </c>
      <c r="C613" s="7" t="s">
        <v>1085</v>
      </c>
      <c r="D613" s="7" t="s">
        <v>16</v>
      </c>
      <c r="E613" s="47" t="s">
        <v>1091</v>
      </c>
      <c r="F613" s="7">
        <v>1</v>
      </c>
      <c r="G613" s="7" t="s">
        <v>89</v>
      </c>
      <c r="H613" s="11">
        <v>0</v>
      </c>
      <c r="I613" s="11">
        <v>0</v>
      </c>
      <c r="J613" s="57" t="s">
        <v>26</v>
      </c>
      <c r="K613" s="11">
        <v>0</v>
      </c>
      <c r="L613" s="11">
        <v>0</v>
      </c>
      <c r="M613" s="57" t="s">
        <v>26</v>
      </c>
      <c r="N613" s="11">
        <v>0</v>
      </c>
      <c r="O613" s="11">
        <v>0</v>
      </c>
      <c r="P613" s="57" t="s">
        <v>26</v>
      </c>
      <c r="Q613" s="7">
        <v>0</v>
      </c>
      <c r="T613" s="28">
        <v>0</v>
      </c>
      <c r="W613" s="3">
        <v>0</v>
      </c>
      <c r="AR613" s="3">
        <v>0</v>
      </c>
      <c r="AT613" s="84" t="e">
        <f t="shared" si="105"/>
        <v>#DIV/0!</v>
      </c>
      <c r="AU613" s="202" t="e">
        <f>AT613/F613</f>
        <v>#DIV/0!</v>
      </c>
      <c r="AV613" s="7" t="s">
        <v>2094</v>
      </c>
    </row>
    <row r="614" spans="1:48" ht="15.75" hidden="1" customHeight="1" x14ac:dyDescent="0.25">
      <c r="A614" s="7">
        <v>641</v>
      </c>
      <c r="B614" s="7" t="s">
        <v>1092</v>
      </c>
      <c r="C614" s="7" t="s">
        <v>1092</v>
      </c>
      <c r="D614" s="7" t="s">
        <v>16</v>
      </c>
      <c r="E614" s="47" t="s">
        <v>1093</v>
      </c>
      <c r="F614" s="7">
        <v>4</v>
      </c>
      <c r="G614" s="7" t="s">
        <v>1070</v>
      </c>
      <c r="H614" s="7">
        <v>1</v>
      </c>
      <c r="I614" s="11">
        <v>1</v>
      </c>
      <c r="J614" s="60"/>
      <c r="K614" s="11">
        <v>0</v>
      </c>
      <c r="L614" s="11">
        <v>0</v>
      </c>
      <c r="M614" s="57" t="s">
        <v>26</v>
      </c>
      <c r="N614" s="11">
        <v>0</v>
      </c>
      <c r="O614" s="11">
        <v>0</v>
      </c>
      <c r="P614" s="57" t="s">
        <v>26</v>
      </c>
      <c r="Q614" s="7">
        <v>1</v>
      </c>
      <c r="R614" s="7">
        <v>1</v>
      </c>
      <c r="S614" s="54" t="s">
        <v>1672</v>
      </c>
      <c r="T614" s="28"/>
      <c r="W614" s="3">
        <v>1</v>
      </c>
      <c r="X614" s="3">
        <v>1</v>
      </c>
      <c r="Y614" s="108" t="s">
        <v>2007</v>
      </c>
      <c r="AR614" s="7">
        <f>H614+K614+N614+Q614+T614+W614</f>
        <v>3</v>
      </c>
      <c r="AS614" s="7">
        <f>I614+L614+O614+R614+U614+X614</f>
        <v>3</v>
      </c>
      <c r="AT614" s="22">
        <f>+AR614/AS614</f>
        <v>1</v>
      </c>
      <c r="AU614" s="22">
        <f>+AR614/F614</f>
        <v>0.75</v>
      </c>
      <c r="AV614" s="7" t="s">
        <v>2096</v>
      </c>
    </row>
    <row r="615" spans="1:48" ht="15.75" hidden="1" customHeight="1" x14ac:dyDescent="0.25">
      <c r="A615" s="7">
        <v>642</v>
      </c>
      <c r="B615" s="7" t="s">
        <v>1092</v>
      </c>
      <c r="C615" s="7" t="s">
        <v>1092</v>
      </c>
      <c r="D615" s="7" t="s">
        <v>16</v>
      </c>
      <c r="E615" s="47" t="s">
        <v>1094</v>
      </c>
      <c r="F615" s="7">
        <v>1</v>
      </c>
      <c r="G615" s="7" t="s">
        <v>1070</v>
      </c>
      <c r="H615" s="11">
        <v>0</v>
      </c>
      <c r="I615" s="11">
        <v>0</v>
      </c>
      <c r="J615" s="57" t="s">
        <v>26</v>
      </c>
      <c r="K615" s="11">
        <v>0</v>
      </c>
      <c r="L615" s="11">
        <v>0</v>
      </c>
      <c r="M615" s="57" t="s">
        <v>26</v>
      </c>
      <c r="O615" s="11">
        <v>1</v>
      </c>
      <c r="P615" s="59"/>
      <c r="Q615" s="11">
        <v>0</v>
      </c>
      <c r="R615" s="11">
        <v>0</v>
      </c>
      <c r="S615" s="57" t="s">
        <v>26</v>
      </c>
      <c r="T615" s="28"/>
      <c r="W615" s="11">
        <v>0</v>
      </c>
      <c r="X615" s="11">
        <v>0</v>
      </c>
      <c r="Y615" s="57" t="s">
        <v>26</v>
      </c>
      <c r="Z615" s="47"/>
      <c r="AA615" s="47"/>
      <c r="AB615" s="47"/>
      <c r="AC615" s="47"/>
      <c r="AD615" s="47"/>
      <c r="AE615" s="47"/>
      <c r="AF615" s="47"/>
      <c r="AG615" s="47"/>
      <c r="AH615" s="47"/>
      <c r="AI615" s="47"/>
      <c r="AJ615" s="47"/>
      <c r="AK615" s="47"/>
      <c r="AL615" s="47"/>
      <c r="AM615" s="47"/>
      <c r="AN615" s="47"/>
      <c r="AR615" s="7">
        <f>H615+K615+N615</f>
        <v>0</v>
      </c>
      <c r="AS615" s="7">
        <f>I615+L615+O615+R615+U615+X615</f>
        <v>1</v>
      </c>
      <c r="AT615" s="22">
        <f>+AR615/AS615</f>
        <v>0</v>
      </c>
      <c r="AU615" s="22">
        <f>+AR615/F615</f>
        <v>0</v>
      </c>
      <c r="AV615" s="7" t="s">
        <v>2098</v>
      </c>
    </row>
    <row r="616" spans="1:48" ht="15.75" hidden="1" customHeight="1" x14ac:dyDescent="0.25">
      <c r="A616" s="7">
        <v>643</v>
      </c>
      <c r="B616" s="7" t="s">
        <v>1092</v>
      </c>
      <c r="C616" s="7" t="s">
        <v>1092</v>
      </c>
      <c r="D616" s="7" t="s">
        <v>16</v>
      </c>
      <c r="E616" s="47" t="s">
        <v>1095</v>
      </c>
      <c r="F616" s="7">
        <v>2</v>
      </c>
      <c r="G616" s="7" t="s">
        <v>1070</v>
      </c>
      <c r="H616" s="11">
        <v>0</v>
      </c>
      <c r="I616" s="11">
        <v>0</v>
      </c>
      <c r="J616" s="57" t="s">
        <v>26</v>
      </c>
      <c r="K616" s="11">
        <v>0</v>
      </c>
      <c r="L616" s="11">
        <v>0</v>
      </c>
      <c r="M616" s="57" t="s">
        <v>26</v>
      </c>
      <c r="N616" s="11">
        <v>0</v>
      </c>
      <c r="O616" s="11">
        <v>0</v>
      </c>
      <c r="P616" s="57" t="s">
        <v>26</v>
      </c>
      <c r="Q616" s="11">
        <v>0</v>
      </c>
      <c r="R616" s="11">
        <v>0</v>
      </c>
      <c r="S616" s="57" t="s">
        <v>26</v>
      </c>
      <c r="T616" s="28"/>
      <c r="W616" s="11">
        <v>0</v>
      </c>
      <c r="X616" s="11">
        <v>0</v>
      </c>
      <c r="Y616" s="57" t="s">
        <v>26</v>
      </c>
      <c r="Z616" s="47"/>
      <c r="AA616" s="47"/>
      <c r="AB616" s="47"/>
      <c r="AC616" s="47"/>
      <c r="AD616" s="47"/>
      <c r="AE616" s="47"/>
      <c r="AF616" s="47"/>
      <c r="AG616" s="47"/>
      <c r="AH616" s="47"/>
      <c r="AI616" s="47"/>
      <c r="AJ616" s="47"/>
      <c r="AK616" s="47"/>
      <c r="AL616" s="47"/>
      <c r="AM616" s="47"/>
      <c r="AN616" s="47"/>
      <c r="AR616" s="7">
        <f>H616+K616+N616</f>
        <v>0</v>
      </c>
      <c r="AS616" s="7">
        <f>I616+L616+O616</f>
        <v>0</v>
      </c>
      <c r="AT616" s="22" t="e">
        <f>+AR616/AS616</f>
        <v>#DIV/0!</v>
      </c>
      <c r="AU616" s="22">
        <f>+AR616/F616</f>
        <v>0</v>
      </c>
      <c r="AV616" s="7" t="s">
        <v>2094</v>
      </c>
    </row>
    <row r="617" spans="1:48" ht="15.75" hidden="1" customHeight="1" x14ac:dyDescent="0.25">
      <c r="A617" s="7">
        <v>645</v>
      </c>
      <c r="B617" s="7" t="s">
        <v>1096</v>
      </c>
      <c r="C617" s="7" t="s">
        <v>1096</v>
      </c>
      <c r="D617" s="7" t="s">
        <v>16</v>
      </c>
      <c r="E617" s="47" t="s">
        <v>2086</v>
      </c>
      <c r="F617" s="9">
        <v>1</v>
      </c>
      <c r="G617" s="7" t="s">
        <v>18</v>
      </c>
      <c r="H617" s="7">
        <v>1</v>
      </c>
      <c r="I617" s="7">
        <v>1</v>
      </c>
      <c r="J617" s="53" t="s">
        <v>1097</v>
      </c>
      <c r="K617" s="7">
        <v>0</v>
      </c>
      <c r="L617" s="7">
        <v>0</v>
      </c>
      <c r="M617" s="58"/>
      <c r="N617" s="7">
        <v>0</v>
      </c>
      <c r="O617" s="7">
        <v>0</v>
      </c>
      <c r="P617" s="59"/>
      <c r="Q617" s="7">
        <v>0</v>
      </c>
      <c r="R617" s="7">
        <v>0</v>
      </c>
      <c r="T617" s="28">
        <v>0</v>
      </c>
      <c r="U617" s="3">
        <v>0</v>
      </c>
      <c r="V617" s="108" t="s">
        <v>26</v>
      </c>
      <c r="W617" s="3">
        <v>0</v>
      </c>
      <c r="X617" s="3">
        <v>0</v>
      </c>
      <c r="Y617" s="51" t="s">
        <v>26</v>
      </c>
      <c r="Z617" s="47"/>
      <c r="AA617" s="47"/>
      <c r="AB617" s="47"/>
      <c r="AC617" s="47"/>
      <c r="AD617" s="47"/>
      <c r="AE617" s="47"/>
      <c r="AF617" s="47"/>
      <c r="AG617" s="47"/>
      <c r="AH617" s="47"/>
      <c r="AI617" s="47"/>
      <c r="AJ617" s="47"/>
      <c r="AK617" s="47"/>
      <c r="AL617" s="47"/>
      <c r="AM617" s="47"/>
      <c r="AN617" s="47"/>
      <c r="AR617" s="7">
        <f t="shared" ref="AR617:AS619" si="106">H617+K617+N617+Q617+T617+W617</f>
        <v>1</v>
      </c>
      <c r="AS617" s="7">
        <f t="shared" si="106"/>
        <v>1</v>
      </c>
      <c r="AT617" s="19">
        <f>AR617/AS617</f>
        <v>1</v>
      </c>
      <c r="AU617" s="19">
        <f>+AT617/F617</f>
        <v>1</v>
      </c>
      <c r="AV617" s="7" t="s">
        <v>2096</v>
      </c>
    </row>
    <row r="618" spans="1:48" ht="15.75" hidden="1" customHeight="1" x14ac:dyDescent="0.25">
      <c r="A618" s="7">
        <v>646</v>
      </c>
      <c r="B618" s="7" t="s">
        <v>1096</v>
      </c>
      <c r="C618" s="7" t="s">
        <v>1096</v>
      </c>
      <c r="D618" s="7" t="s">
        <v>16</v>
      </c>
      <c r="E618" s="47" t="s">
        <v>1655</v>
      </c>
      <c r="F618" s="9">
        <v>1</v>
      </c>
      <c r="G618" s="7" t="s">
        <v>18</v>
      </c>
      <c r="H618" s="7">
        <v>0</v>
      </c>
      <c r="I618" s="7">
        <v>0</v>
      </c>
      <c r="J618" s="51"/>
      <c r="K618" s="7">
        <v>0</v>
      </c>
      <c r="L618" s="7">
        <v>0</v>
      </c>
      <c r="M618" s="58"/>
      <c r="N618" s="7">
        <v>0</v>
      </c>
      <c r="O618" s="7">
        <v>0</v>
      </c>
      <c r="P618" s="59"/>
      <c r="Q618" s="104">
        <v>1</v>
      </c>
      <c r="R618" s="7">
        <v>1</v>
      </c>
      <c r="S618" s="156" t="s">
        <v>1671</v>
      </c>
      <c r="T618" s="3">
        <v>0</v>
      </c>
      <c r="U618" s="3">
        <v>0</v>
      </c>
      <c r="V618" s="108" t="s">
        <v>26</v>
      </c>
      <c r="W618" s="3">
        <v>0</v>
      </c>
      <c r="X618" s="3">
        <v>0</v>
      </c>
      <c r="Y618" s="51" t="s">
        <v>26</v>
      </c>
      <c r="Z618" s="47"/>
      <c r="AA618" s="47"/>
      <c r="AB618" s="47"/>
      <c r="AC618" s="47"/>
      <c r="AD618" s="47"/>
      <c r="AE618" s="47"/>
      <c r="AF618" s="47"/>
      <c r="AG618" s="47"/>
      <c r="AH618" s="47"/>
      <c r="AI618" s="47"/>
      <c r="AJ618" s="47"/>
      <c r="AK618" s="47"/>
      <c r="AL618" s="47"/>
      <c r="AM618" s="47"/>
      <c r="AN618" s="47"/>
      <c r="AR618" s="7">
        <f t="shared" si="106"/>
        <v>1</v>
      </c>
      <c r="AS618" s="7">
        <f t="shared" si="106"/>
        <v>1</v>
      </c>
      <c r="AT618" s="19">
        <f>AR618/AS618</f>
        <v>1</v>
      </c>
      <c r="AU618" s="19">
        <f>+AT618/F618</f>
        <v>1</v>
      </c>
      <c r="AV618" s="7" t="s">
        <v>2096</v>
      </c>
    </row>
    <row r="619" spans="1:48" ht="15.75" hidden="1" customHeight="1" x14ac:dyDescent="0.25">
      <c r="A619" s="7">
        <v>647</v>
      </c>
      <c r="B619" s="7" t="s">
        <v>1096</v>
      </c>
      <c r="C619" s="7" t="s">
        <v>1096</v>
      </c>
      <c r="D619" s="7" t="s">
        <v>16</v>
      </c>
      <c r="E619" s="47" t="s">
        <v>1656</v>
      </c>
      <c r="F619" s="9">
        <v>1</v>
      </c>
      <c r="G619" s="7" t="s">
        <v>18</v>
      </c>
      <c r="H619" s="7">
        <v>0</v>
      </c>
      <c r="I619" s="7">
        <v>0</v>
      </c>
      <c r="J619" s="51"/>
      <c r="K619" s="7">
        <v>0</v>
      </c>
      <c r="L619" s="7">
        <v>0</v>
      </c>
      <c r="M619" s="58"/>
      <c r="N619" s="7">
        <v>0</v>
      </c>
      <c r="O619" s="7">
        <v>0</v>
      </c>
      <c r="P619" s="59"/>
      <c r="Q619" s="7">
        <v>0</v>
      </c>
      <c r="R619" s="7">
        <v>0</v>
      </c>
      <c r="T619" s="162">
        <v>0</v>
      </c>
      <c r="U619" s="171">
        <v>0</v>
      </c>
      <c r="V619" s="145" t="s">
        <v>26</v>
      </c>
      <c r="W619" s="171">
        <v>0</v>
      </c>
      <c r="X619" s="171">
        <v>0</v>
      </c>
      <c r="Y619" s="149" t="s">
        <v>26</v>
      </c>
      <c r="Z619" s="150"/>
      <c r="AA619" s="150"/>
      <c r="AB619" s="150"/>
      <c r="AC619" s="150"/>
      <c r="AD619" s="150"/>
      <c r="AE619" s="150"/>
      <c r="AF619" s="150"/>
      <c r="AG619" s="150"/>
      <c r="AH619" s="150"/>
      <c r="AI619" s="150"/>
      <c r="AJ619" s="150"/>
      <c r="AK619" s="150"/>
      <c r="AL619" s="150"/>
      <c r="AM619" s="150"/>
      <c r="AN619" s="150"/>
      <c r="AR619" s="7">
        <f t="shared" si="106"/>
        <v>0</v>
      </c>
      <c r="AS619" s="7">
        <f t="shared" si="106"/>
        <v>0</v>
      </c>
      <c r="AT619" s="19" t="e">
        <f>AR619/AS619</f>
        <v>#DIV/0!</v>
      </c>
      <c r="AU619" s="19" t="e">
        <f>+AT619/F619</f>
        <v>#DIV/0!</v>
      </c>
      <c r="AV619" s="7" t="s">
        <v>2095</v>
      </c>
    </row>
    <row r="671" spans="5:7" ht="30" customHeight="1" x14ac:dyDescent="0.25">
      <c r="E671" s="106"/>
      <c r="F671" s="5"/>
      <c r="G671" s="5"/>
    </row>
  </sheetData>
  <sheetProtection formatColumns="0" sort="0" autoFilter="0"/>
  <autoFilter ref="A3:AV619">
    <filterColumn colId="1">
      <filters>
        <filter val="IJR"/>
      </filters>
    </filterColumn>
  </autoFilter>
  <mergeCells count="14">
    <mergeCell ref="T2:V2"/>
    <mergeCell ref="A1:P1"/>
    <mergeCell ref="H2:J2"/>
    <mergeCell ref="K2:M2"/>
    <mergeCell ref="N2:P2"/>
    <mergeCell ref="Q2:S2"/>
    <mergeCell ref="W2:Y2"/>
    <mergeCell ref="Z2:AB2"/>
    <mergeCell ref="AC2:AE2"/>
    <mergeCell ref="AR2:AV2"/>
    <mergeCell ref="AF2:AH2"/>
    <mergeCell ref="AI2:AK2"/>
    <mergeCell ref="AL2:AN2"/>
    <mergeCell ref="AO2:AQ2"/>
  </mergeCells>
  <conditionalFormatting sqref="Q155">
    <cfRule type="containsBlanks" dxfId="10" priority="15">
      <formula>LEN(TRIM(Q155))=0</formula>
    </cfRule>
  </conditionalFormatting>
  <conditionalFormatting sqref="Q144:R153 Q156:R164 Q165 Q166:R201 Q203:R212 Q213 Q214:R237">
    <cfRule type="containsBlanks" dxfId="9" priority="16">
      <formula>LEN(TRIM(Q144))=0</formula>
    </cfRule>
  </conditionalFormatting>
  <conditionalFormatting sqref="W144:X153">
    <cfRule type="containsBlanks" dxfId="8" priority="14">
      <formula>LEN(TRIM(W144))=0</formula>
    </cfRule>
  </conditionalFormatting>
  <conditionalFormatting sqref="W155:X158 W160:X161 W163:X163 W165:X170">
    <cfRule type="containsBlanks" dxfId="7" priority="13">
      <formula>LEN(TRIM(W155))=0</formula>
    </cfRule>
  </conditionalFormatting>
  <conditionalFormatting sqref="W172:X173">
    <cfRule type="containsBlanks" dxfId="6" priority="12">
      <formula>LEN(TRIM(W172))=0</formula>
    </cfRule>
  </conditionalFormatting>
  <conditionalFormatting sqref="W187:X237">
    <cfRule type="containsBlanks" dxfId="5" priority="11">
      <formula>LEN(TRIM(W187))=0</formula>
    </cfRule>
  </conditionalFormatting>
  <conditionalFormatting sqref="AV4:AV619">
    <cfRule type="containsText" dxfId="4" priority="6" operator="containsText" text="*2">
      <formula>NOT(ISERROR(SEARCH("*2",AV4)))</formula>
    </cfRule>
    <cfRule type="containsText" dxfId="3" priority="7" operator="containsText" text="*1">
      <formula>NOT(ISERROR(SEARCH("*1",AV4)))</formula>
    </cfRule>
    <cfRule type="containsText" dxfId="2" priority="8" operator="containsText" text="En Riesgo">
      <formula>NOT(ISERROR(SEARCH("En Riesgo",AV4)))</formula>
    </cfRule>
    <cfRule type="containsText" dxfId="1" priority="9" operator="containsText" text="En Progreso">
      <formula>NOT(ISERROR(SEARCH("En Progreso",AV4)))</formula>
    </cfRule>
    <cfRule type="containsText" dxfId="0" priority="10" operator="containsText" text="Aceptable">
      <formula>NOT(ISERROR(SEARCH("Aceptable",AV4)))</formula>
    </cfRule>
  </conditionalFormatting>
  <pageMargins left="0.25" right="0.25" top="0.75" bottom="0.75" header="0.3" footer="0.3"/>
  <pageSetup scale="25"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Myriam Hidekel Lima Vazquez</dc:creator>
  <cp:lastModifiedBy>PROYECTOS</cp:lastModifiedBy>
  <cp:lastPrinted>2023-08-11T18:24:46Z</cp:lastPrinted>
  <dcterms:created xsi:type="dcterms:W3CDTF">2023-03-15T22:34:58Z</dcterms:created>
  <dcterms:modified xsi:type="dcterms:W3CDTF">2024-01-18T20:51:42Z</dcterms:modified>
</cp:coreProperties>
</file>