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\Desktop\LAP TOP ARCHIVOS ACTUALIZADOS 23 SEP 2020\50.- jonathan 2021\SEPTIEMBRE 2021\"/>
    </mc:Choice>
  </mc:AlternateContent>
  <bookViews>
    <workbookView xWindow="0" yWindow="0" windowWidth="23040" windowHeight="8736"/>
  </bookViews>
  <sheets>
    <sheet name="NOMINA 2021" sheetId="1" r:id="rId1"/>
  </sheets>
  <definedNames>
    <definedName name="_xlnm.Print_Area" localSheetId="0">'NOMINA 2021'!#REF!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5" i="1" l="1"/>
  <c r="G65" i="1"/>
  <c r="F65" i="1"/>
  <c r="E65" i="1"/>
  <c r="I63" i="1"/>
  <c r="I62" i="1"/>
  <c r="L55" i="1"/>
  <c r="K55" i="1"/>
  <c r="J55" i="1"/>
  <c r="H55" i="1"/>
  <c r="G55" i="1"/>
  <c r="E55" i="1"/>
  <c r="I54" i="1"/>
  <c r="M54" i="1" s="1"/>
  <c r="F53" i="1"/>
  <c r="I53" i="1" s="1"/>
  <c r="F52" i="1"/>
  <c r="I52" i="1" s="1"/>
  <c r="M52" i="1" s="1"/>
  <c r="F51" i="1"/>
  <c r="F50" i="1"/>
  <c r="I50" i="1" s="1"/>
  <c r="M50" i="1" s="1"/>
  <c r="F49" i="1"/>
  <c r="F48" i="1"/>
  <c r="F47" i="1"/>
  <c r="F46" i="1"/>
  <c r="I46" i="1" s="1"/>
  <c r="M46" i="1" s="1"/>
  <c r="F45" i="1"/>
  <c r="I45" i="1" s="1"/>
  <c r="F44" i="1"/>
  <c r="I44" i="1" s="1"/>
  <c r="M44" i="1" s="1"/>
  <c r="F43" i="1"/>
  <c r="F42" i="1"/>
  <c r="F41" i="1"/>
  <c r="I40" i="1"/>
  <c r="M40" i="1" s="1"/>
  <c r="F40" i="1"/>
  <c r="H32" i="1"/>
  <c r="G32" i="1"/>
  <c r="F32" i="1"/>
  <c r="E32" i="1"/>
  <c r="I30" i="1"/>
  <c r="I29" i="1"/>
  <c r="L22" i="1"/>
  <c r="K22" i="1"/>
  <c r="J22" i="1"/>
  <c r="H22" i="1"/>
  <c r="G22" i="1"/>
  <c r="E22" i="1"/>
  <c r="I21" i="1"/>
  <c r="M21" i="1" s="1"/>
  <c r="F20" i="1"/>
  <c r="I20" i="1" s="1"/>
  <c r="F19" i="1"/>
  <c r="I19" i="1" s="1"/>
  <c r="M19" i="1" s="1"/>
  <c r="F18" i="1"/>
  <c r="F17" i="1"/>
  <c r="F16" i="1"/>
  <c r="I16" i="1" s="1"/>
  <c r="M16" i="1" s="1"/>
  <c r="F15" i="1"/>
  <c r="F14" i="1"/>
  <c r="I14" i="1" s="1"/>
  <c r="M14" i="1" s="1"/>
  <c r="F13" i="1"/>
  <c r="I13" i="1" s="1"/>
  <c r="F12" i="1"/>
  <c r="F11" i="1"/>
  <c r="F10" i="1"/>
  <c r="I10" i="1" s="1"/>
  <c r="M10" i="1" s="1"/>
  <c r="F9" i="1"/>
  <c r="F8" i="1"/>
  <c r="I8" i="1" s="1"/>
  <c r="M8" i="1" s="1"/>
  <c r="F7" i="1"/>
  <c r="I65" i="1" l="1"/>
  <c r="M42" i="1"/>
  <c r="I12" i="1"/>
  <c r="M12" i="1" s="1"/>
  <c r="I17" i="1"/>
  <c r="M17" i="1" s="1"/>
  <c r="F55" i="1"/>
  <c r="F22" i="1"/>
  <c r="I42" i="1"/>
  <c r="I48" i="1"/>
  <c r="M48" i="1" s="1"/>
  <c r="I32" i="1"/>
  <c r="I43" i="1"/>
  <c r="M43" i="1" s="1"/>
  <c r="M13" i="1"/>
  <c r="M45" i="1"/>
  <c r="I18" i="1"/>
  <c r="M18" i="1" s="1"/>
  <c r="I51" i="1"/>
  <c r="M51" i="1" s="1"/>
  <c r="I9" i="1"/>
  <c r="M9" i="1" s="1"/>
  <c r="I41" i="1"/>
  <c r="M41" i="1" s="1"/>
  <c r="I15" i="1"/>
  <c r="M15" i="1" s="1"/>
  <c r="I47" i="1"/>
  <c r="M20" i="1"/>
  <c r="M53" i="1"/>
  <c r="I11" i="1"/>
  <c r="M11" i="1" s="1"/>
  <c r="I49" i="1"/>
  <c r="M49" i="1" s="1"/>
  <c r="I7" i="1"/>
  <c r="I55" i="1" l="1"/>
  <c r="M47" i="1"/>
  <c r="M55" i="1" s="1"/>
  <c r="I22" i="1"/>
  <c r="M7" i="1"/>
  <c r="M22" i="1" s="1"/>
</calcChain>
</file>

<file path=xl/sharedStrings.xml><?xml version="1.0" encoding="utf-8"?>
<sst xmlns="http://schemas.openxmlformats.org/spreadsheetml/2006/main" count="154" uniqueCount="68">
  <si>
    <t xml:space="preserve">INSTITUTO MUNICIPAL DE LAS MUJERES REGIAS </t>
  </si>
  <si>
    <t>INGRESO</t>
  </si>
  <si>
    <t xml:space="preserve">NOMBRE </t>
  </si>
  <si>
    <t xml:space="preserve">PUESTO </t>
  </si>
  <si>
    <t xml:space="preserve">MENSUAL </t>
  </si>
  <si>
    <t xml:space="preserve">QUINCENA </t>
  </si>
  <si>
    <t xml:space="preserve">SUBSIDIO </t>
  </si>
  <si>
    <t xml:space="preserve">ISPT </t>
  </si>
  <si>
    <t xml:space="preserve">SERVICIO MEDICO </t>
  </si>
  <si>
    <t>AUSENCIAS Y RETARDOS</t>
  </si>
  <si>
    <t xml:space="preserve">OTROS REBAJES </t>
  </si>
  <si>
    <t>FONACOT</t>
  </si>
  <si>
    <t>TOTAL A PAGAR</t>
  </si>
  <si>
    <t>Argelia Sanjuana Guajardo Hernandez</t>
  </si>
  <si>
    <t xml:space="preserve">Jefa  Administrativa </t>
  </si>
  <si>
    <t>Jonathan Guadalupe Gutierrez Navarro</t>
  </si>
  <si>
    <t xml:space="preserve">Jefe Juridico y  Transparencia </t>
  </si>
  <si>
    <t xml:space="preserve">Liliana Teresa Muraira Romero </t>
  </si>
  <si>
    <t xml:space="preserve">Directora General </t>
  </si>
  <si>
    <t xml:space="preserve">Irene Zacarías Sánchez </t>
  </si>
  <si>
    <t xml:space="preserve">Coordinadora Vinculación </t>
  </si>
  <si>
    <t xml:space="preserve">Aidee Nohemi Cantú Rendón </t>
  </si>
  <si>
    <t xml:space="preserve">Miguel Serret Briones </t>
  </si>
  <si>
    <t xml:space="preserve">Jefe Operativo </t>
  </si>
  <si>
    <t xml:space="preserve">Ivonne   Abigail Olmeda Coronado </t>
  </si>
  <si>
    <t xml:space="preserve">Coordinadora Operativa </t>
  </si>
  <si>
    <t>Gloria Elizabeth  Rangel Guzmán</t>
  </si>
  <si>
    <t xml:space="preserve">Comunicación y Eventos </t>
  </si>
  <si>
    <t xml:space="preserve">Jefa de programas y desarrollo </t>
  </si>
  <si>
    <t xml:space="preserve">Doris Selene Paez Mendoza </t>
  </si>
  <si>
    <t>Jefa de Red de apoyo vecinal</t>
  </si>
  <si>
    <t>Eduardo Guadalupe Mandujano Gallegos</t>
  </si>
  <si>
    <t>Asistente</t>
  </si>
  <si>
    <t>Anakaren Hernandez Garza</t>
  </si>
  <si>
    <t>Promotora</t>
  </si>
  <si>
    <t>Arleen Priscila Bernal  Martínez</t>
  </si>
  <si>
    <t>Linda Abigail Nuñez Otero</t>
  </si>
  <si>
    <t>Planeacion e Invest</t>
  </si>
  <si>
    <t>QUINCENA</t>
  </si>
  <si>
    <t>PROMOTORA</t>
  </si>
  <si>
    <t>ANA BEATRIZ POSADA PEREZ</t>
  </si>
  <si>
    <t xml:space="preserve">Karina Elizabeth Tamez Escamilla </t>
  </si>
  <si>
    <t>Coordinadora Admin</t>
  </si>
  <si>
    <t>Rosaura Margarita Guerra Delgado</t>
  </si>
  <si>
    <t>JONATHAN VILLA ALVAREZ</t>
  </si>
  <si>
    <t>PROMOTOR</t>
  </si>
  <si>
    <t xml:space="preserve"># NOMINA </t>
  </si>
  <si>
    <t>IMMR03</t>
  </si>
  <si>
    <t>IMMR06</t>
  </si>
  <si>
    <t>IMMR18</t>
  </si>
  <si>
    <t>IMMR19</t>
  </si>
  <si>
    <t>IMMR20</t>
  </si>
  <si>
    <t>IMMR21</t>
  </si>
  <si>
    <t>IMMR23</t>
  </si>
  <si>
    <t>IMMR25</t>
  </si>
  <si>
    <t>IMMR27</t>
  </si>
  <si>
    <t>IMMR29</t>
  </si>
  <si>
    <t>IMMR40</t>
  </si>
  <si>
    <t>IMMR41</t>
  </si>
  <si>
    <t>IMMR42</t>
  </si>
  <si>
    <t>IMMR22</t>
  </si>
  <si>
    <t>IMMR38</t>
  </si>
  <si>
    <t>IMMR47</t>
  </si>
  <si>
    <t>IMMR48</t>
  </si>
  <si>
    <t>PRIMERA  QUINCENA SEPTIEMBRE 2021</t>
  </si>
  <si>
    <t>HONORARIOS ASIMILABLES A SUELDOS  DEL 1 AL  15 DE SEPTIEMBRE  2021</t>
  </si>
  <si>
    <t>SEGUNDA  QUINCENA SEPTIEMBRE 2021</t>
  </si>
  <si>
    <t>HONORARIOS ASIMILABLES A SUELDOS  DEL 16 AL  30 DE SEPTIEMBRE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</si>
</sst>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00_-;\-* #,##0.00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top" wrapText="1"/>
    </xf>
    <xf numFmtId="14" fontId="4" fillId="0" borderId="1" xfId="0" applyNumberFormat="1" applyFont="1" applyFill="1" applyBorder="1"/>
    <xf numFmtId="43" fontId="4" fillId="0" borderId="1" xfId="1" applyFont="1" applyFill="1" applyBorder="1"/>
    <xf numFmtId="43" fontId="4" fillId="0" borderId="1" xfId="1" applyNumberFormat="1" applyFont="1" applyFill="1" applyBorder="1"/>
    <xf numFmtId="164" fontId="4" fillId="0" borderId="1" xfId="1" applyNumberFormat="1" applyFont="1" applyFill="1" applyBorder="1"/>
    <xf numFmtId="0" fontId="4" fillId="0" borderId="1" xfId="0" applyFont="1" applyFill="1" applyBorder="1"/>
    <xf numFmtId="0" fontId="2" fillId="0" borderId="0" xfId="0" applyFont="1" applyFill="1"/>
    <xf numFmtId="43" fontId="2" fillId="0" borderId="0" xfId="0" applyNumberFormat="1" applyFont="1" applyFill="1"/>
    <xf numFmtId="0" fontId="5" fillId="0" borderId="0" xfId="0" applyFont="1" applyFill="1" applyAlignment="1">
      <alignment horizontal="center"/>
    </xf>
    <xf numFmtId="0" fontId="6" fillId="0" borderId="0" xfId="0" applyFont="1" applyFill="1"/>
    <xf numFmtId="0" fontId="5" fillId="0" borderId="1" xfId="0" applyFont="1" applyFill="1" applyBorder="1" applyAlignment="1">
      <alignment horizontal="center" vertical="top" wrapText="1"/>
    </xf>
    <xf numFmtId="43" fontId="6" fillId="0" borderId="1" xfId="1" applyFont="1" applyFill="1" applyBorder="1"/>
    <xf numFmtId="14" fontId="6" fillId="0" borderId="1" xfId="0" applyNumberFormat="1" applyFont="1" applyFill="1" applyBorder="1"/>
    <xf numFmtId="0" fontId="6" fillId="0" borderId="1" xfId="0" applyFont="1" applyFill="1" applyBorder="1"/>
    <xf numFmtId="44" fontId="6" fillId="0" borderId="0" xfId="2" applyFont="1" applyFill="1"/>
    <xf numFmtId="0" fontId="6" fillId="0" borderId="2" xfId="0" applyFont="1" applyFill="1" applyBorder="1" applyAlignment="1">
      <alignment horizontal="center"/>
    </xf>
    <xf numFmtId="43" fontId="6" fillId="0" borderId="3" xfId="1" applyFont="1" applyFill="1" applyBorder="1"/>
    <xf numFmtId="43" fontId="5" fillId="0" borderId="4" xfId="0" applyNumberFormat="1" applyFont="1" applyFill="1" applyBorder="1"/>
    <xf numFmtId="43" fontId="4" fillId="0" borderId="1" xfId="1" applyFont="1" applyFill="1" applyBorder="1" applyAlignment="1">
      <alignment horizontal="left"/>
    </xf>
    <xf numFmtId="2" fontId="3" fillId="0" borderId="0" xfId="0" applyNumberFormat="1" applyFont="1" applyFill="1"/>
    <xf numFmtId="2" fontId="2" fillId="0" borderId="0" xfId="0" applyNumberFormat="1" applyFont="1" applyFill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6"/>
  <sheetViews>
    <sheetView tabSelected="1" topLeftCell="A49" zoomScale="70" zoomScaleNormal="70" workbookViewId="0">
      <selection activeCell="Q9" sqref="Q9"/>
    </sheetView>
  </sheetViews>
  <sheetFormatPr baseColWidth="10" defaultColWidth="11.5546875" defaultRowHeight="13.8" x14ac:dyDescent="0.25"/>
  <cols>
    <col min="1" max="1" width="12.21875" style="2" customWidth="1"/>
    <col min="2" max="2" width="11.44140625" style="2" customWidth="1"/>
    <col min="3" max="3" width="37.21875" style="2" customWidth="1"/>
    <col min="4" max="4" width="27.5546875" style="2" customWidth="1"/>
    <col min="5" max="5" width="15.6640625" style="2" customWidth="1"/>
    <col min="6" max="6" width="20.21875" style="2" customWidth="1"/>
    <col min="7" max="7" width="13.44140625" style="2" customWidth="1"/>
    <col min="8" max="8" width="13.21875" style="2" customWidth="1"/>
    <col min="9" max="9" width="12.77734375" style="2" customWidth="1"/>
    <col min="10" max="10" width="15.77734375" style="2" hidden="1" customWidth="1"/>
    <col min="11" max="11" width="11.6640625" style="2" hidden="1" customWidth="1"/>
    <col min="12" max="12" width="21.77734375" style="2" hidden="1" customWidth="1"/>
    <col min="13" max="13" width="12.6640625" style="2" customWidth="1"/>
    <col min="14" max="14" width="18" style="2" customWidth="1"/>
    <col min="15" max="15" width="13.77734375" style="2" bestFit="1" customWidth="1"/>
    <col min="16" max="16" width="15.33203125" style="2" bestFit="1" customWidth="1"/>
    <col min="17" max="17" width="12.21875" style="2" bestFit="1" customWidth="1"/>
    <col min="18" max="16384" width="11.5546875" style="2"/>
  </cols>
  <sheetData>
    <row r="1" spans="1:18" x14ac:dyDescent="0.25">
      <c r="R1" s="22"/>
    </row>
    <row r="2" spans="1:18" x14ac:dyDescent="0.25">
      <c r="R2" s="23"/>
    </row>
    <row r="3" spans="1:18" x14ac:dyDescent="0.25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8" x14ac:dyDescent="0.25">
      <c r="A4" s="1" t="s">
        <v>64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8" ht="14.4" x14ac:dyDescent="0.3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8" ht="27.6" x14ac:dyDescent="0.25">
      <c r="A6" s="3" t="s">
        <v>1</v>
      </c>
      <c r="B6" s="13" t="s">
        <v>46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3" t="s">
        <v>10</v>
      </c>
      <c r="L6" s="3" t="s">
        <v>11</v>
      </c>
      <c r="M6" s="3" t="s">
        <v>12</v>
      </c>
    </row>
    <row r="7" spans="1:18" ht="25.05" customHeight="1" x14ac:dyDescent="0.25">
      <c r="A7" s="4">
        <v>40336</v>
      </c>
      <c r="B7" s="21" t="s">
        <v>47</v>
      </c>
      <c r="C7" s="5" t="s">
        <v>13</v>
      </c>
      <c r="D7" s="5" t="s">
        <v>14</v>
      </c>
      <c r="E7" s="6">
        <v>23000</v>
      </c>
      <c r="F7" s="6">
        <f t="shared" ref="F7:F20" si="0">+E7/2</f>
        <v>11500</v>
      </c>
      <c r="G7" s="7">
        <v>0</v>
      </c>
      <c r="H7" s="6">
        <v>1745.36</v>
      </c>
      <c r="I7" s="6">
        <f t="shared" ref="I7:I21" si="1">+F7*0.07</f>
        <v>805.00000000000011</v>
      </c>
      <c r="J7" s="7"/>
      <c r="K7" s="7"/>
      <c r="L7" s="7"/>
      <c r="M7" s="6">
        <f t="shared" ref="M7:M21" si="2">+F7+G7-H7-I7-J7-K7-L7</f>
        <v>8949.64</v>
      </c>
    </row>
    <row r="8" spans="1:18" ht="25.05" customHeight="1" x14ac:dyDescent="0.25">
      <c r="A8" s="4">
        <v>40336</v>
      </c>
      <c r="B8" s="21" t="s">
        <v>48</v>
      </c>
      <c r="C8" s="5" t="s">
        <v>15</v>
      </c>
      <c r="D8" s="5" t="s">
        <v>16</v>
      </c>
      <c r="E8" s="6">
        <v>23000</v>
      </c>
      <c r="F8" s="6">
        <f t="shared" si="0"/>
        <v>11500</v>
      </c>
      <c r="G8" s="7">
        <v>0</v>
      </c>
      <c r="H8" s="6">
        <v>1745.36</v>
      </c>
      <c r="I8" s="6">
        <f t="shared" si="1"/>
        <v>805.00000000000011</v>
      </c>
      <c r="J8" s="7"/>
      <c r="K8" s="7"/>
      <c r="L8" s="7"/>
      <c r="M8" s="6">
        <f t="shared" si="2"/>
        <v>8949.64</v>
      </c>
    </row>
    <row r="9" spans="1:18" ht="25.05" customHeight="1" x14ac:dyDescent="0.25">
      <c r="A9" s="4">
        <v>42346</v>
      </c>
      <c r="B9" s="21" t="s">
        <v>49</v>
      </c>
      <c r="C9" s="5" t="s">
        <v>17</v>
      </c>
      <c r="D9" s="5" t="s">
        <v>18</v>
      </c>
      <c r="E9" s="6">
        <v>70000</v>
      </c>
      <c r="F9" s="6">
        <f t="shared" si="0"/>
        <v>35000</v>
      </c>
      <c r="G9" s="7">
        <v>0</v>
      </c>
      <c r="H9" s="6">
        <v>8141.13</v>
      </c>
      <c r="I9" s="6">
        <f t="shared" si="1"/>
        <v>2450.0000000000005</v>
      </c>
      <c r="J9" s="7"/>
      <c r="K9" s="7"/>
      <c r="L9" s="7"/>
      <c r="M9" s="6">
        <f t="shared" si="2"/>
        <v>24408.87</v>
      </c>
    </row>
    <row r="10" spans="1:18" ht="25.05" customHeight="1" x14ac:dyDescent="0.25">
      <c r="A10" s="4">
        <v>42373</v>
      </c>
      <c r="B10" s="21" t="s">
        <v>50</v>
      </c>
      <c r="C10" s="5" t="s">
        <v>19</v>
      </c>
      <c r="D10" s="5" t="s">
        <v>20</v>
      </c>
      <c r="E10" s="6">
        <v>35000</v>
      </c>
      <c r="F10" s="6">
        <f t="shared" si="0"/>
        <v>17500</v>
      </c>
      <c r="G10" s="7">
        <v>0</v>
      </c>
      <c r="H10" s="6">
        <v>3117.21</v>
      </c>
      <c r="I10" s="6">
        <f t="shared" si="1"/>
        <v>1225.0000000000002</v>
      </c>
      <c r="J10" s="7"/>
      <c r="K10" s="7"/>
      <c r="L10" s="7"/>
      <c r="M10" s="6">
        <f t="shared" si="2"/>
        <v>13157.79</v>
      </c>
    </row>
    <row r="11" spans="1:18" ht="25.05" customHeight="1" x14ac:dyDescent="0.25">
      <c r="A11" s="4">
        <v>42387</v>
      </c>
      <c r="B11" s="21" t="s">
        <v>51</v>
      </c>
      <c r="C11" s="5" t="s">
        <v>21</v>
      </c>
      <c r="D11" s="5" t="s">
        <v>42</v>
      </c>
      <c r="E11" s="6">
        <v>35000</v>
      </c>
      <c r="F11" s="6">
        <f t="shared" si="0"/>
        <v>17500</v>
      </c>
      <c r="G11" s="7">
        <v>0</v>
      </c>
      <c r="H11" s="6">
        <v>3117.21</v>
      </c>
      <c r="I11" s="6">
        <f t="shared" si="1"/>
        <v>1225.0000000000002</v>
      </c>
      <c r="J11" s="7"/>
      <c r="K11" s="7"/>
      <c r="L11" s="7"/>
      <c r="M11" s="6">
        <f t="shared" si="2"/>
        <v>13157.79</v>
      </c>
    </row>
    <row r="12" spans="1:18" ht="25.05" customHeight="1" x14ac:dyDescent="0.25">
      <c r="A12" s="4">
        <v>42408</v>
      </c>
      <c r="B12" s="21" t="s">
        <v>52</v>
      </c>
      <c r="C12" s="5" t="s">
        <v>22</v>
      </c>
      <c r="D12" s="5" t="s">
        <v>23</v>
      </c>
      <c r="E12" s="6">
        <v>23000</v>
      </c>
      <c r="F12" s="6">
        <f t="shared" si="0"/>
        <v>11500</v>
      </c>
      <c r="G12" s="7">
        <v>0</v>
      </c>
      <c r="H12" s="6">
        <v>1745.36</v>
      </c>
      <c r="I12" s="6">
        <f t="shared" si="1"/>
        <v>805.00000000000011</v>
      </c>
      <c r="J12" s="7"/>
      <c r="K12" s="7"/>
      <c r="L12" s="7"/>
      <c r="M12" s="6">
        <f t="shared" si="2"/>
        <v>8949.64</v>
      </c>
    </row>
    <row r="13" spans="1:18" ht="25.05" customHeight="1" x14ac:dyDescent="0.25">
      <c r="A13" s="4">
        <v>42430</v>
      </c>
      <c r="B13" s="21" t="s">
        <v>53</v>
      </c>
      <c r="C13" s="5" t="s">
        <v>26</v>
      </c>
      <c r="D13" s="5" t="s">
        <v>27</v>
      </c>
      <c r="E13" s="6">
        <v>18000</v>
      </c>
      <c r="F13" s="6">
        <f t="shared" si="0"/>
        <v>9000</v>
      </c>
      <c r="G13" s="7">
        <v>0</v>
      </c>
      <c r="H13" s="6">
        <v>1211.3599999999999</v>
      </c>
      <c r="I13" s="6">
        <f t="shared" si="1"/>
        <v>630.00000000000011</v>
      </c>
      <c r="J13" s="7"/>
      <c r="K13" s="7"/>
      <c r="L13" s="7"/>
      <c r="M13" s="6">
        <f t="shared" si="2"/>
        <v>7158.64</v>
      </c>
    </row>
    <row r="14" spans="1:18" ht="25.05" customHeight="1" x14ac:dyDescent="0.25">
      <c r="A14" s="4">
        <v>42598</v>
      </c>
      <c r="B14" s="21" t="s">
        <v>54</v>
      </c>
      <c r="C14" s="5" t="s">
        <v>41</v>
      </c>
      <c r="D14" s="5" t="s">
        <v>28</v>
      </c>
      <c r="E14" s="6">
        <v>23000</v>
      </c>
      <c r="F14" s="6">
        <f t="shared" si="0"/>
        <v>11500</v>
      </c>
      <c r="G14" s="7">
        <v>0</v>
      </c>
      <c r="H14" s="6">
        <v>1745.36</v>
      </c>
      <c r="I14" s="6">
        <f t="shared" si="1"/>
        <v>805.00000000000011</v>
      </c>
      <c r="J14" s="7"/>
      <c r="K14" s="7"/>
      <c r="L14" s="7"/>
      <c r="M14" s="6">
        <f t="shared" si="2"/>
        <v>8949.64</v>
      </c>
    </row>
    <row r="15" spans="1:18" ht="25.05" customHeight="1" x14ac:dyDescent="0.25">
      <c r="A15" s="4">
        <v>42782</v>
      </c>
      <c r="B15" s="21" t="s">
        <v>55</v>
      </c>
      <c r="C15" s="5" t="s">
        <v>29</v>
      </c>
      <c r="D15" s="5" t="s">
        <v>30</v>
      </c>
      <c r="E15" s="6">
        <v>23000</v>
      </c>
      <c r="F15" s="6">
        <f t="shared" si="0"/>
        <v>11500</v>
      </c>
      <c r="G15" s="7">
        <v>0</v>
      </c>
      <c r="H15" s="6">
        <v>1745.36</v>
      </c>
      <c r="I15" s="6">
        <f t="shared" si="1"/>
        <v>805.00000000000011</v>
      </c>
      <c r="J15" s="7"/>
      <c r="K15" s="7"/>
      <c r="L15" s="7"/>
      <c r="M15" s="6">
        <f t="shared" si="2"/>
        <v>8949.64</v>
      </c>
    </row>
    <row r="16" spans="1:18" ht="25.05" customHeight="1" x14ac:dyDescent="0.25">
      <c r="A16" s="4">
        <v>42885</v>
      </c>
      <c r="B16" s="21" t="s">
        <v>56</v>
      </c>
      <c r="C16" s="5" t="s">
        <v>31</v>
      </c>
      <c r="D16" s="5" t="s">
        <v>32</v>
      </c>
      <c r="E16" s="6">
        <v>18000</v>
      </c>
      <c r="F16" s="6">
        <f t="shared" si="0"/>
        <v>9000</v>
      </c>
      <c r="G16" s="7">
        <v>0</v>
      </c>
      <c r="H16" s="6">
        <v>1211.3599999999999</v>
      </c>
      <c r="I16" s="6">
        <f t="shared" si="1"/>
        <v>630.00000000000011</v>
      </c>
      <c r="J16" s="7"/>
      <c r="K16" s="7"/>
      <c r="L16" s="7"/>
      <c r="M16" s="6">
        <f t="shared" si="2"/>
        <v>7158.64</v>
      </c>
    </row>
    <row r="17" spans="1:14" ht="25.05" customHeight="1" x14ac:dyDescent="0.25">
      <c r="A17" s="4">
        <v>43967</v>
      </c>
      <c r="B17" s="21" t="s">
        <v>57</v>
      </c>
      <c r="C17" s="8" t="s">
        <v>33</v>
      </c>
      <c r="D17" s="5" t="s">
        <v>34</v>
      </c>
      <c r="E17" s="6">
        <v>13000</v>
      </c>
      <c r="F17" s="6">
        <f t="shared" si="0"/>
        <v>6500</v>
      </c>
      <c r="G17" s="7">
        <v>0</v>
      </c>
      <c r="H17" s="6">
        <v>680.86</v>
      </c>
      <c r="I17" s="6">
        <f t="shared" si="1"/>
        <v>455.00000000000006</v>
      </c>
      <c r="J17" s="7"/>
      <c r="K17" s="7"/>
      <c r="L17" s="7"/>
      <c r="M17" s="6">
        <f t="shared" si="2"/>
        <v>5364.14</v>
      </c>
    </row>
    <row r="18" spans="1:14" ht="25.05" customHeight="1" x14ac:dyDescent="0.25">
      <c r="A18" s="4">
        <v>43983</v>
      </c>
      <c r="B18" s="21" t="s">
        <v>58</v>
      </c>
      <c r="C18" s="8" t="s">
        <v>35</v>
      </c>
      <c r="D18" s="5" t="s">
        <v>34</v>
      </c>
      <c r="E18" s="6">
        <v>13000</v>
      </c>
      <c r="F18" s="6">
        <f t="shared" si="0"/>
        <v>6500</v>
      </c>
      <c r="G18" s="7">
        <v>0</v>
      </c>
      <c r="H18" s="6">
        <v>680.86</v>
      </c>
      <c r="I18" s="6">
        <f t="shared" si="1"/>
        <v>455.00000000000006</v>
      </c>
      <c r="J18" s="7"/>
      <c r="K18" s="7"/>
      <c r="L18" s="7"/>
      <c r="M18" s="6">
        <f t="shared" si="2"/>
        <v>5364.14</v>
      </c>
    </row>
    <row r="19" spans="1:14" ht="25.05" customHeight="1" x14ac:dyDescent="0.25">
      <c r="A19" s="4">
        <v>43983</v>
      </c>
      <c r="B19" s="21" t="s">
        <v>59</v>
      </c>
      <c r="C19" s="8" t="s">
        <v>36</v>
      </c>
      <c r="D19" s="5" t="s">
        <v>34</v>
      </c>
      <c r="E19" s="6">
        <v>13000</v>
      </c>
      <c r="F19" s="6">
        <f t="shared" si="0"/>
        <v>6500</v>
      </c>
      <c r="G19" s="7">
        <v>0</v>
      </c>
      <c r="H19" s="6">
        <v>680.86</v>
      </c>
      <c r="I19" s="6">
        <f t="shared" si="1"/>
        <v>455.00000000000006</v>
      </c>
      <c r="J19" s="7"/>
      <c r="K19" s="7"/>
      <c r="L19" s="7"/>
      <c r="M19" s="6">
        <f t="shared" si="2"/>
        <v>5364.14</v>
      </c>
    </row>
    <row r="20" spans="1:14" ht="25.05" customHeight="1" x14ac:dyDescent="0.25">
      <c r="A20" s="4">
        <v>44363</v>
      </c>
      <c r="B20" s="21" t="s">
        <v>60</v>
      </c>
      <c r="C20" s="5" t="s">
        <v>24</v>
      </c>
      <c r="D20" s="5" t="s">
        <v>25</v>
      </c>
      <c r="E20" s="6">
        <v>35000</v>
      </c>
      <c r="F20" s="6">
        <f t="shared" si="0"/>
        <v>17500</v>
      </c>
      <c r="G20" s="7">
        <v>0</v>
      </c>
      <c r="H20" s="6">
        <v>3117.21</v>
      </c>
      <c r="I20" s="6">
        <f t="shared" si="1"/>
        <v>1225.0000000000002</v>
      </c>
      <c r="J20" s="7"/>
      <c r="K20" s="7"/>
      <c r="L20" s="7"/>
      <c r="M20" s="6">
        <f t="shared" si="2"/>
        <v>13157.79</v>
      </c>
    </row>
    <row r="21" spans="1:14" ht="25.05" customHeight="1" x14ac:dyDescent="0.25">
      <c r="A21" s="4">
        <v>44363</v>
      </c>
      <c r="B21" s="21" t="s">
        <v>61</v>
      </c>
      <c r="C21" s="8" t="s">
        <v>43</v>
      </c>
      <c r="D21" s="8" t="s">
        <v>37</v>
      </c>
      <c r="E21" s="6">
        <v>50000</v>
      </c>
      <c r="F21" s="6">
        <v>25000</v>
      </c>
      <c r="G21" s="7"/>
      <c r="H21" s="6">
        <v>5141.13</v>
      </c>
      <c r="I21" s="6">
        <f t="shared" si="1"/>
        <v>1750.0000000000002</v>
      </c>
      <c r="J21" s="7"/>
      <c r="K21" s="7"/>
      <c r="L21" s="7"/>
      <c r="M21" s="6">
        <f t="shared" si="2"/>
        <v>18108.87</v>
      </c>
    </row>
    <row r="22" spans="1:14" ht="25.05" customHeight="1" x14ac:dyDescent="0.25">
      <c r="A22" s="9"/>
      <c r="C22" s="9"/>
      <c r="D22" s="9"/>
      <c r="E22" s="10">
        <f>SUM(E7:E21)</f>
        <v>415000</v>
      </c>
      <c r="F22" s="10">
        <f>SUM(F7:F21)</f>
        <v>207500</v>
      </c>
      <c r="G22" s="10">
        <f>SUM(G7:G21)</f>
        <v>0</v>
      </c>
      <c r="H22" s="10">
        <f>SUM(H7:H21)</f>
        <v>35825.990000000005</v>
      </c>
      <c r="I22" s="10">
        <f>SUM(I7:I21)</f>
        <v>14525.000000000002</v>
      </c>
      <c r="J22" s="10">
        <f>SUM(J7:J20)</f>
        <v>0</v>
      </c>
      <c r="K22" s="10">
        <f>SUM(K7:K20)</f>
        <v>0</v>
      </c>
      <c r="L22" s="10">
        <f>SUM(L7:L20)</f>
        <v>0</v>
      </c>
      <c r="M22" s="10">
        <f>SUM(M7:M21)</f>
        <v>157149.00999999998</v>
      </c>
    </row>
    <row r="26" spans="1:14" ht="14.4" x14ac:dyDescent="0.3">
      <c r="A26" s="11" t="s">
        <v>0</v>
      </c>
      <c r="B26" s="11"/>
      <c r="C26" s="11"/>
      <c r="D26" s="11"/>
      <c r="E26" s="11"/>
      <c r="F26" s="11"/>
      <c r="G26" s="11"/>
      <c r="H26" s="11"/>
      <c r="I26" s="12"/>
      <c r="J26" s="12"/>
      <c r="K26" s="12"/>
      <c r="L26" s="12"/>
      <c r="M26" s="12"/>
      <c r="N26" s="17"/>
    </row>
    <row r="27" spans="1:14" ht="14.4" x14ac:dyDescent="0.3">
      <c r="A27" s="18" t="s">
        <v>65</v>
      </c>
      <c r="B27" s="18"/>
      <c r="C27" s="18"/>
      <c r="D27" s="18"/>
      <c r="E27" s="18"/>
      <c r="F27" s="18"/>
      <c r="G27" s="18"/>
      <c r="H27" s="18"/>
      <c r="I27" s="12"/>
      <c r="J27" s="12"/>
      <c r="K27" s="12"/>
      <c r="L27" s="12"/>
      <c r="M27" s="12"/>
      <c r="N27" s="17"/>
    </row>
    <row r="28" spans="1:14" ht="28.8" x14ac:dyDescent="0.3">
      <c r="A28" s="13" t="s">
        <v>1</v>
      </c>
      <c r="B28" s="13" t="s">
        <v>46</v>
      </c>
      <c r="C28" s="13" t="s">
        <v>2</v>
      </c>
      <c r="D28" s="13" t="s">
        <v>3</v>
      </c>
      <c r="E28" s="13" t="s">
        <v>4</v>
      </c>
      <c r="F28" s="13" t="s">
        <v>38</v>
      </c>
      <c r="G28" s="13" t="s">
        <v>6</v>
      </c>
      <c r="H28" s="13" t="s">
        <v>7</v>
      </c>
      <c r="I28" s="13" t="s">
        <v>12</v>
      </c>
      <c r="J28" s="12"/>
      <c r="K28" s="12"/>
      <c r="L28" s="12"/>
      <c r="M28" s="12"/>
      <c r="N28" s="12"/>
    </row>
    <row r="29" spans="1:14" ht="14.4" x14ac:dyDescent="0.3">
      <c r="A29" s="15">
        <v>44332</v>
      </c>
      <c r="B29" s="21" t="s">
        <v>62</v>
      </c>
      <c r="C29" s="16" t="s">
        <v>40</v>
      </c>
      <c r="D29" s="16" t="s">
        <v>39</v>
      </c>
      <c r="E29" s="14">
        <v>8000</v>
      </c>
      <c r="F29" s="14">
        <v>4000</v>
      </c>
      <c r="G29" s="14"/>
      <c r="H29" s="14">
        <v>300.05</v>
      </c>
      <c r="I29" s="14">
        <f>+F29-H29</f>
        <v>3699.95</v>
      </c>
      <c r="J29" s="12"/>
      <c r="K29" s="12"/>
      <c r="L29" s="12"/>
      <c r="M29" s="12"/>
      <c r="N29" s="12"/>
    </row>
    <row r="30" spans="1:14" ht="14.4" x14ac:dyDescent="0.3">
      <c r="A30" s="15">
        <v>44363</v>
      </c>
      <c r="B30" s="21" t="s">
        <v>63</v>
      </c>
      <c r="C30" s="16" t="s">
        <v>44</v>
      </c>
      <c r="D30" s="16" t="s">
        <v>45</v>
      </c>
      <c r="E30" s="14">
        <v>12000</v>
      </c>
      <c r="F30" s="14">
        <v>6000</v>
      </c>
      <c r="G30" s="14"/>
      <c r="H30" s="14">
        <v>591.26</v>
      </c>
      <c r="I30" s="14">
        <f>+F30-H30</f>
        <v>5408.74</v>
      </c>
      <c r="J30" s="12"/>
      <c r="K30" s="12"/>
      <c r="L30" s="12"/>
      <c r="M30" s="12"/>
      <c r="N30" s="12"/>
    </row>
    <row r="31" spans="1:14" ht="15" thickBot="1" x14ac:dyDescent="0.35">
      <c r="A31" s="15"/>
      <c r="B31" s="21"/>
      <c r="C31" s="16"/>
      <c r="D31" s="16"/>
      <c r="E31" s="19"/>
      <c r="F31" s="19"/>
      <c r="G31" s="19"/>
      <c r="H31" s="19"/>
      <c r="I31" s="19"/>
      <c r="J31" s="12"/>
      <c r="K31" s="12"/>
      <c r="L31" s="12"/>
      <c r="M31" s="12"/>
      <c r="N31" s="17"/>
    </row>
    <row r="32" spans="1:14" ht="15" thickBot="1" x14ac:dyDescent="0.35">
      <c r="A32" s="12"/>
      <c r="C32" s="12"/>
      <c r="D32" s="12"/>
      <c r="E32" s="20">
        <f>SUM(E29:E31)</f>
        <v>20000</v>
      </c>
      <c r="F32" s="20">
        <f>SUM(F29:F31)</f>
        <v>10000</v>
      </c>
      <c r="G32" s="20">
        <f>SUM(G29:G31)</f>
        <v>0</v>
      </c>
      <c r="H32" s="20">
        <f>SUM(H29:H31)</f>
        <v>891.31</v>
      </c>
      <c r="I32" s="20">
        <f>SUM(I29:I31)</f>
        <v>9108.6899999999987</v>
      </c>
      <c r="J32" s="12"/>
      <c r="K32" s="12"/>
      <c r="L32" s="12"/>
      <c r="M32" s="12"/>
      <c r="N32" s="17"/>
    </row>
    <row r="33" spans="1:14" ht="14.4" x14ac:dyDescent="0.3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7"/>
    </row>
    <row r="36" spans="1:14" x14ac:dyDescent="0.25">
      <c r="A36" s="1" t="s">
        <v>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5">
      <c r="A37" s="1" t="s">
        <v>66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4.4" x14ac:dyDescent="0.3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</row>
    <row r="39" spans="1:14" ht="30" customHeight="1" x14ac:dyDescent="0.25">
      <c r="A39" s="3" t="s">
        <v>1</v>
      </c>
      <c r="B39" s="13" t="s">
        <v>46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3" t="s">
        <v>8</v>
      </c>
      <c r="J39" s="3" t="s">
        <v>9</v>
      </c>
      <c r="K39" s="3" t="s">
        <v>10</v>
      </c>
      <c r="L39" s="3" t="s">
        <v>11</v>
      </c>
      <c r="M39" s="3" t="s">
        <v>12</v>
      </c>
    </row>
    <row r="40" spans="1:14" ht="30" customHeight="1" x14ac:dyDescent="0.25">
      <c r="A40" s="4">
        <v>40336</v>
      </c>
      <c r="B40" s="21" t="s">
        <v>47</v>
      </c>
      <c r="C40" s="5" t="s">
        <v>13</v>
      </c>
      <c r="D40" s="5" t="s">
        <v>14</v>
      </c>
      <c r="E40" s="6">
        <v>23000</v>
      </c>
      <c r="F40" s="6">
        <f t="shared" ref="F40:F53" si="3">+E40/2</f>
        <v>11500</v>
      </c>
      <c r="G40" s="7">
        <v>0</v>
      </c>
      <c r="H40" s="6">
        <v>1745.36</v>
      </c>
      <c r="I40" s="6">
        <f t="shared" ref="I40:I54" si="4">+F40*0.07</f>
        <v>805.00000000000011</v>
      </c>
      <c r="J40" s="7"/>
      <c r="K40" s="7"/>
      <c r="L40" s="7"/>
      <c r="M40" s="6">
        <f t="shared" ref="M40:M54" si="5">+F40+G40-H40-I40-J40-K40-L40</f>
        <v>8949.64</v>
      </c>
    </row>
    <row r="41" spans="1:14" ht="30" customHeight="1" x14ac:dyDescent="0.25">
      <c r="A41" s="4">
        <v>40336</v>
      </c>
      <c r="B41" s="21" t="s">
        <v>48</v>
      </c>
      <c r="C41" s="5" t="s">
        <v>15</v>
      </c>
      <c r="D41" s="5" t="s">
        <v>16</v>
      </c>
      <c r="E41" s="6">
        <v>23000</v>
      </c>
      <c r="F41" s="6">
        <f t="shared" si="3"/>
        <v>11500</v>
      </c>
      <c r="G41" s="7">
        <v>0</v>
      </c>
      <c r="H41" s="6">
        <v>1745.36</v>
      </c>
      <c r="I41" s="6">
        <f t="shared" si="4"/>
        <v>805.00000000000011</v>
      </c>
      <c r="J41" s="7"/>
      <c r="K41" s="7"/>
      <c r="L41" s="7"/>
      <c r="M41" s="6">
        <f t="shared" si="5"/>
        <v>8949.64</v>
      </c>
    </row>
    <row r="42" spans="1:14" ht="30" customHeight="1" x14ac:dyDescent="0.25">
      <c r="A42" s="4">
        <v>42346</v>
      </c>
      <c r="B42" s="21" t="s">
        <v>49</v>
      </c>
      <c r="C42" s="5" t="s">
        <v>17</v>
      </c>
      <c r="D42" s="5" t="s">
        <v>18</v>
      </c>
      <c r="E42" s="6">
        <v>70000</v>
      </c>
      <c r="F42" s="6">
        <f t="shared" si="3"/>
        <v>35000</v>
      </c>
      <c r="G42" s="7">
        <v>0</v>
      </c>
      <c r="H42" s="6">
        <v>8141.13</v>
      </c>
      <c r="I42" s="6">
        <f t="shared" si="4"/>
        <v>2450.0000000000005</v>
      </c>
      <c r="J42" s="7"/>
      <c r="K42" s="7"/>
      <c r="L42" s="7"/>
      <c r="M42" s="6">
        <f t="shared" si="5"/>
        <v>24408.87</v>
      </c>
    </row>
    <row r="43" spans="1:14" ht="30" customHeight="1" x14ac:dyDescent="0.25">
      <c r="A43" s="4">
        <v>42373</v>
      </c>
      <c r="B43" s="21" t="s">
        <v>50</v>
      </c>
      <c r="C43" s="5" t="s">
        <v>19</v>
      </c>
      <c r="D43" s="5" t="s">
        <v>20</v>
      </c>
      <c r="E43" s="6">
        <v>35000</v>
      </c>
      <c r="F43" s="6">
        <f t="shared" si="3"/>
        <v>17500</v>
      </c>
      <c r="G43" s="7">
        <v>0</v>
      </c>
      <c r="H43" s="6">
        <v>3117.21</v>
      </c>
      <c r="I43" s="6">
        <f t="shared" si="4"/>
        <v>1225.0000000000002</v>
      </c>
      <c r="J43" s="7"/>
      <c r="K43" s="7"/>
      <c r="L43" s="7"/>
      <c r="M43" s="6">
        <f t="shared" si="5"/>
        <v>13157.79</v>
      </c>
    </row>
    <row r="44" spans="1:14" ht="30" customHeight="1" x14ac:dyDescent="0.25">
      <c r="A44" s="4">
        <v>42387</v>
      </c>
      <c r="B44" s="21" t="s">
        <v>51</v>
      </c>
      <c r="C44" s="5" t="s">
        <v>21</v>
      </c>
      <c r="D44" s="5" t="s">
        <v>42</v>
      </c>
      <c r="E44" s="6">
        <v>35000</v>
      </c>
      <c r="F44" s="6">
        <f t="shared" si="3"/>
        <v>17500</v>
      </c>
      <c r="G44" s="7">
        <v>0</v>
      </c>
      <c r="H44" s="6">
        <v>3117.21</v>
      </c>
      <c r="I44" s="6">
        <f t="shared" si="4"/>
        <v>1225.0000000000002</v>
      </c>
      <c r="J44" s="7"/>
      <c r="K44" s="7"/>
      <c r="L44" s="7"/>
      <c r="M44" s="6">
        <f t="shared" si="5"/>
        <v>13157.79</v>
      </c>
    </row>
    <row r="45" spans="1:14" ht="30" customHeight="1" x14ac:dyDescent="0.25">
      <c r="A45" s="4">
        <v>42408</v>
      </c>
      <c r="B45" s="21" t="s">
        <v>52</v>
      </c>
      <c r="C45" s="5" t="s">
        <v>22</v>
      </c>
      <c r="D45" s="5" t="s">
        <v>23</v>
      </c>
      <c r="E45" s="6">
        <v>23000</v>
      </c>
      <c r="F45" s="6">
        <f t="shared" si="3"/>
        <v>11500</v>
      </c>
      <c r="G45" s="7">
        <v>0</v>
      </c>
      <c r="H45" s="6">
        <v>1745.36</v>
      </c>
      <c r="I45" s="6">
        <f t="shared" si="4"/>
        <v>805.00000000000011</v>
      </c>
      <c r="J45" s="7"/>
      <c r="K45" s="7"/>
      <c r="L45" s="7"/>
      <c r="M45" s="6">
        <f t="shared" si="5"/>
        <v>8949.64</v>
      </c>
    </row>
    <row r="46" spans="1:14" ht="30" customHeight="1" x14ac:dyDescent="0.25">
      <c r="A46" s="4">
        <v>42430</v>
      </c>
      <c r="B46" s="21" t="s">
        <v>53</v>
      </c>
      <c r="C46" s="5" t="s">
        <v>26</v>
      </c>
      <c r="D46" s="5" t="s">
        <v>27</v>
      </c>
      <c r="E46" s="6">
        <v>18000</v>
      </c>
      <c r="F46" s="6">
        <f t="shared" si="3"/>
        <v>9000</v>
      </c>
      <c r="G46" s="7">
        <v>0</v>
      </c>
      <c r="H46" s="6">
        <v>1211.3599999999999</v>
      </c>
      <c r="I46" s="6">
        <f t="shared" si="4"/>
        <v>630.00000000000011</v>
      </c>
      <c r="J46" s="7"/>
      <c r="K46" s="7"/>
      <c r="L46" s="7"/>
      <c r="M46" s="6">
        <f t="shared" si="5"/>
        <v>7158.64</v>
      </c>
    </row>
    <row r="47" spans="1:14" ht="30" customHeight="1" x14ac:dyDescent="0.25">
      <c r="A47" s="4">
        <v>42598</v>
      </c>
      <c r="B47" s="21" t="s">
        <v>54</v>
      </c>
      <c r="C47" s="5" t="s">
        <v>41</v>
      </c>
      <c r="D47" s="5" t="s">
        <v>28</v>
      </c>
      <c r="E47" s="6">
        <v>23000</v>
      </c>
      <c r="F47" s="6">
        <f t="shared" si="3"/>
        <v>11500</v>
      </c>
      <c r="G47" s="7">
        <v>0</v>
      </c>
      <c r="H47" s="6">
        <v>1745.36</v>
      </c>
      <c r="I47" s="6">
        <f t="shared" si="4"/>
        <v>805.00000000000011</v>
      </c>
      <c r="J47" s="7"/>
      <c r="K47" s="7"/>
      <c r="L47" s="7"/>
      <c r="M47" s="6">
        <f t="shared" si="5"/>
        <v>8949.64</v>
      </c>
    </row>
    <row r="48" spans="1:14" ht="30" customHeight="1" x14ac:dyDescent="0.25">
      <c r="A48" s="4">
        <v>42782</v>
      </c>
      <c r="B48" s="21" t="s">
        <v>55</v>
      </c>
      <c r="C48" s="5" t="s">
        <v>29</v>
      </c>
      <c r="D48" s="5" t="s">
        <v>30</v>
      </c>
      <c r="E48" s="6">
        <v>23000</v>
      </c>
      <c r="F48" s="6">
        <f t="shared" si="3"/>
        <v>11500</v>
      </c>
      <c r="G48" s="7">
        <v>0</v>
      </c>
      <c r="H48" s="6">
        <v>1745.36</v>
      </c>
      <c r="I48" s="6">
        <f t="shared" si="4"/>
        <v>805.00000000000011</v>
      </c>
      <c r="J48" s="7"/>
      <c r="K48" s="7"/>
      <c r="L48" s="7"/>
      <c r="M48" s="6">
        <f t="shared" si="5"/>
        <v>8949.64</v>
      </c>
    </row>
    <row r="49" spans="1:14" ht="30" customHeight="1" x14ac:dyDescent="0.25">
      <c r="A49" s="4">
        <v>42885</v>
      </c>
      <c r="B49" s="21" t="s">
        <v>56</v>
      </c>
      <c r="C49" s="5" t="s">
        <v>31</v>
      </c>
      <c r="D49" s="5" t="s">
        <v>32</v>
      </c>
      <c r="E49" s="6">
        <v>18000</v>
      </c>
      <c r="F49" s="6">
        <f t="shared" si="3"/>
        <v>9000</v>
      </c>
      <c r="G49" s="7">
        <v>0</v>
      </c>
      <c r="H49" s="6">
        <v>1211.3599999999999</v>
      </c>
      <c r="I49" s="6">
        <f t="shared" si="4"/>
        <v>630.00000000000011</v>
      </c>
      <c r="J49" s="7"/>
      <c r="K49" s="7"/>
      <c r="L49" s="7"/>
      <c r="M49" s="6">
        <f t="shared" si="5"/>
        <v>7158.64</v>
      </c>
    </row>
    <row r="50" spans="1:14" ht="30" customHeight="1" x14ac:dyDescent="0.25">
      <c r="A50" s="4">
        <v>43967</v>
      </c>
      <c r="B50" s="21" t="s">
        <v>57</v>
      </c>
      <c r="C50" s="8" t="s">
        <v>33</v>
      </c>
      <c r="D50" s="5" t="s">
        <v>34</v>
      </c>
      <c r="E50" s="6">
        <v>13000</v>
      </c>
      <c r="F50" s="6">
        <f t="shared" si="3"/>
        <v>6500</v>
      </c>
      <c r="G50" s="7">
        <v>0</v>
      </c>
      <c r="H50" s="6">
        <v>680.86</v>
      </c>
      <c r="I50" s="6">
        <f t="shared" si="4"/>
        <v>455.00000000000006</v>
      </c>
      <c r="J50" s="7"/>
      <c r="K50" s="7"/>
      <c r="L50" s="7"/>
      <c r="M50" s="6">
        <f t="shared" si="5"/>
        <v>5364.14</v>
      </c>
    </row>
    <row r="51" spans="1:14" ht="30" customHeight="1" x14ac:dyDescent="0.25">
      <c r="A51" s="4">
        <v>43983</v>
      </c>
      <c r="B51" s="21" t="s">
        <v>58</v>
      </c>
      <c r="C51" s="8" t="s">
        <v>35</v>
      </c>
      <c r="D51" s="5" t="s">
        <v>34</v>
      </c>
      <c r="E51" s="6">
        <v>13000</v>
      </c>
      <c r="F51" s="6">
        <f t="shared" si="3"/>
        <v>6500</v>
      </c>
      <c r="G51" s="7">
        <v>0</v>
      </c>
      <c r="H51" s="6">
        <v>680.86</v>
      </c>
      <c r="I51" s="6">
        <f t="shared" si="4"/>
        <v>455.00000000000006</v>
      </c>
      <c r="J51" s="7"/>
      <c r="K51" s="7"/>
      <c r="L51" s="7"/>
      <c r="M51" s="6">
        <f t="shared" si="5"/>
        <v>5364.14</v>
      </c>
    </row>
    <row r="52" spans="1:14" ht="30" customHeight="1" x14ac:dyDescent="0.25">
      <c r="A52" s="4">
        <v>43983</v>
      </c>
      <c r="B52" s="21" t="s">
        <v>59</v>
      </c>
      <c r="C52" s="8" t="s">
        <v>36</v>
      </c>
      <c r="D52" s="5" t="s">
        <v>34</v>
      </c>
      <c r="E52" s="6">
        <v>13000</v>
      </c>
      <c r="F52" s="6">
        <f t="shared" si="3"/>
        <v>6500</v>
      </c>
      <c r="G52" s="7">
        <v>0</v>
      </c>
      <c r="H52" s="6">
        <v>680.86</v>
      </c>
      <c r="I52" s="6">
        <f t="shared" si="4"/>
        <v>455.00000000000006</v>
      </c>
      <c r="J52" s="7"/>
      <c r="K52" s="7"/>
      <c r="L52" s="7"/>
      <c r="M52" s="6">
        <f t="shared" si="5"/>
        <v>5364.14</v>
      </c>
    </row>
    <row r="53" spans="1:14" ht="30" customHeight="1" x14ac:dyDescent="0.25">
      <c r="A53" s="4">
        <v>44363</v>
      </c>
      <c r="B53" s="21" t="s">
        <v>60</v>
      </c>
      <c r="C53" s="5" t="s">
        <v>24</v>
      </c>
      <c r="D53" s="5" t="s">
        <v>25</v>
      </c>
      <c r="E53" s="6">
        <v>35000</v>
      </c>
      <c r="F53" s="6">
        <f t="shared" si="3"/>
        <v>17500</v>
      </c>
      <c r="G53" s="7">
        <v>0</v>
      </c>
      <c r="H53" s="6">
        <v>3117.21</v>
      </c>
      <c r="I53" s="6">
        <f t="shared" si="4"/>
        <v>1225.0000000000002</v>
      </c>
      <c r="J53" s="7"/>
      <c r="K53" s="7"/>
      <c r="L53" s="7"/>
      <c r="M53" s="6">
        <f t="shared" si="5"/>
        <v>13157.79</v>
      </c>
    </row>
    <row r="54" spans="1:14" ht="30" customHeight="1" x14ac:dyDescent="0.25">
      <c r="A54" s="4">
        <v>44363</v>
      </c>
      <c r="B54" s="21" t="s">
        <v>61</v>
      </c>
      <c r="C54" s="8" t="s">
        <v>43</v>
      </c>
      <c r="D54" s="8" t="s">
        <v>37</v>
      </c>
      <c r="E54" s="6">
        <v>50000</v>
      </c>
      <c r="F54" s="6">
        <v>25000</v>
      </c>
      <c r="G54" s="7"/>
      <c r="H54" s="6">
        <v>5141.13</v>
      </c>
      <c r="I54" s="6">
        <f t="shared" si="4"/>
        <v>1750.0000000000002</v>
      </c>
      <c r="J54" s="7"/>
      <c r="K54" s="7"/>
      <c r="L54" s="7"/>
      <c r="M54" s="6">
        <f t="shared" si="5"/>
        <v>18108.87</v>
      </c>
    </row>
    <row r="55" spans="1:14" ht="30" customHeight="1" x14ac:dyDescent="0.25">
      <c r="A55" s="9"/>
      <c r="C55" s="9"/>
      <c r="D55" s="9"/>
      <c r="E55" s="10">
        <f>SUM(E40:E54)</f>
        <v>415000</v>
      </c>
      <c r="F55" s="10">
        <f>SUM(F40:F54)</f>
        <v>207500</v>
      </c>
      <c r="G55" s="10">
        <f>SUM(G40:G54)</f>
        <v>0</v>
      </c>
      <c r="H55" s="10">
        <f>SUM(H40:H54)</f>
        <v>35825.990000000005</v>
      </c>
      <c r="I55" s="10">
        <f>SUM(I40:I54)</f>
        <v>14525.000000000002</v>
      </c>
      <c r="J55" s="10">
        <f>SUM(J40:J53)</f>
        <v>0</v>
      </c>
      <c r="K55" s="10">
        <f>SUM(K40:K53)</f>
        <v>0</v>
      </c>
      <c r="L55" s="10">
        <f>SUM(L40:L53)</f>
        <v>0</v>
      </c>
      <c r="M55" s="10">
        <f>SUM(M40:M54)</f>
        <v>157149.00999999998</v>
      </c>
    </row>
    <row r="59" spans="1:14" ht="14.4" x14ac:dyDescent="0.3">
      <c r="A59" s="11" t="s">
        <v>0</v>
      </c>
      <c r="B59" s="11"/>
      <c r="C59" s="11"/>
      <c r="D59" s="11"/>
      <c r="E59" s="11"/>
      <c r="F59" s="11"/>
      <c r="G59" s="11"/>
      <c r="H59" s="11"/>
      <c r="I59" s="12"/>
      <c r="J59" s="12"/>
      <c r="K59" s="12"/>
      <c r="L59" s="12"/>
      <c r="M59" s="12"/>
      <c r="N59" s="17"/>
    </row>
    <row r="60" spans="1:14" ht="14.4" x14ac:dyDescent="0.3">
      <c r="A60" s="18" t="s">
        <v>67</v>
      </c>
      <c r="B60" s="18"/>
      <c r="C60" s="18"/>
      <c r="D60" s="18"/>
      <c r="E60" s="18"/>
      <c r="F60" s="18"/>
      <c r="G60" s="18"/>
      <c r="H60" s="18"/>
      <c r="I60" s="12"/>
      <c r="J60" s="12"/>
      <c r="K60" s="12"/>
      <c r="L60" s="12"/>
      <c r="M60" s="12"/>
      <c r="N60" s="17"/>
    </row>
    <row r="61" spans="1:14" ht="28.8" x14ac:dyDescent="0.3">
      <c r="A61" s="13" t="s">
        <v>1</v>
      </c>
      <c r="B61" s="13" t="s">
        <v>46</v>
      </c>
      <c r="C61" s="13" t="s">
        <v>2</v>
      </c>
      <c r="D61" s="13" t="s">
        <v>3</v>
      </c>
      <c r="E61" s="13" t="s">
        <v>4</v>
      </c>
      <c r="F61" s="13" t="s">
        <v>38</v>
      </c>
      <c r="G61" s="13" t="s">
        <v>6</v>
      </c>
      <c r="H61" s="13" t="s">
        <v>7</v>
      </c>
      <c r="I61" s="13" t="s">
        <v>12</v>
      </c>
      <c r="J61" s="12"/>
      <c r="K61" s="12"/>
      <c r="L61" s="12"/>
      <c r="M61" s="12"/>
      <c r="N61" s="12"/>
    </row>
    <row r="62" spans="1:14" ht="14.4" x14ac:dyDescent="0.3">
      <c r="A62" s="15">
        <v>44332</v>
      </c>
      <c r="B62" s="21" t="s">
        <v>62</v>
      </c>
      <c r="C62" s="16" t="s">
        <v>40</v>
      </c>
      <c r="D62" s="16" t="s">
        <v>39</v>
      </c>
      <c r="E62" s="14">
        <v>8000</v>
      </c>
      <c r="F62" s="14">
        <v>4000</v>
      </c>
      <c r="G62" s="14"/>
      <c r="H62" s="14">
        <v>300.05</v>
      </c>
      <c r="I62" s="14">
        <f>+F62-H62</f>
        <v>3699.95</v>
      </c>
      <c r="J62" s="12"/>
      <c r="K62" s="12"/>
      <c r="L62" s="12"/>
      <c r="M62" s="12"/>
      <c r="N62" s="12"/>
    </row>
    <row r="63" spans="1:14" ht="14.4" x14ac:dyDescent="0.3">
      <c r="A63" s="15">
        <v>44363</v>
      </c>
      <c r="B63" s="21" t="s">
        <v>63</v>
      </c>
      <c r="C63" s="16" t="s">
        <v>44</v>
      </c>
      <c r="D63" s="16" t="s">
        <v>45</v>
      </c>
      <c r="E63" s="14">
        <v>12000</v>
      </c>
      <c r="F63" s="14">
        <v>6000</v>
      </c>
      <c r="G63" s="14"/>
      <c r="H63" s="14">
        <v>591.26</v>
      </c>
      <c r="I63" s="14">
        <f>+F63-H63</f>
        <v>5408.74</v>
      </c>
      <c r="J63" s="12"/>
      <c r="K63" s="12"/>
      <c r="L63" s="12"/>
      <c r="M63" s="12"/>
      <c r="N63" s="12"/>
    </row>
    <row r="64" spans="1:14" ht="15" thickBot="1" x14ac:dyDescent="0.35">
      <c r="A64" s="15"/>
      <c r="B64" s="21"/>
      <c r="C64" s="16"/>
      <c r="D64" s="16"/>
      <c r="E64" s="19"/>
      <c r="F64" s="19"/>
      <c r="G64" s="19"/>
      <c r="H64" s="19"/>
      <c r="I64" s="19"/>
      <c r="J64" s="12"/>
      <c r="K64" s="12"/>
      <c r="L64" s="12"/>
      <c r="M64" s="12"/>
      <c r="N64" s="17"/>
    </row>
    <row r="65" spans="1:14" ht="15" thickBot="1" x14ac:dyDescent="0.35">
      <c r="A65" s="12"/>
      <c r="C65" s="12"/>
      <c r="D65" s="12"/>
      <c r="E65" s="20">
        <f>SUM(E62:E64)</f>
        <v>20000</v>
      </c>
      <c r="F65" s="20">
        <f>SUM(F62:F64)</f>
        <v>10000</v>
      </c>
      <c r="G65" s="20">
        <f>SUM(G62:G64)</f>
        <v>0</v>
      </c>
      <c r="H65" s="20">
        <f>SUM(H62:H64)</f>
        <v>891.31</v>
      </c>
      <c r="I65" s="20">
        <f>SUM(I62:I64)</f>
        <v>9108.6899999999987</v>
      </c>
      <c r="J65" s="12"/>
      <c r="K65" s="12"/>
      <c r="L65" s="12"/>
      <c r="M65" s="12"/>
      <c r="N65" s="17"/>
    </row>
    <row r="66" spans="1:14" ht="14.4" x14ac:dyDescent="0.3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7"/>
    </row>
  </sheetData>
  <mergeCells count="8">
    <mergeCell ref="A37:N37"/>
    <mergeCell ref="A59:H59"/>
    <mergeCell ref="A60:H60"/>
    <mergeCell ref="A3:N3"/>
    <mergeCell ref="A4:N4"/>
    <mergeCell ref="A26:H26"/>
    <mergeCell ref="A27:H27"/>
    <mergeCell ref="A36:N36"/>
  </mergeCells>
  <printOptions horizontalCentered="1"/>
  <pageMargins left="0.23622047244094491" right="0.23622047244094491" top="0.74803149606299213" bottom="0.74803149606299213" header="0.31496062992125984" footer="0.31496062992125984"/>
  <pageSetup scale="64" orientation="landscape" r:id="rId1"/>
  <rowBreaks count="2" manualBreakCount="2">
    <brk id="34" max="14" man="1"/>
    <brk id="56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2021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Administrativo</dc:creator>
  <cp:lastModifiedBy>Administrativo</cp:lastModifiedBy>
  <dcterms:created xsi:type="dcterms:W3CDTF">2021-10-25T19:33:10Z</dcterms:created>
  <dcterms:modified xsi:type="dcterms:W3CDTF">2021-10-25T19:37:10Z</dcterms:modified>
</cp:coreProperties>
</file>