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819"/>
  <workbookPr autoCompressPictures="0"/>
  <bookViews>
    <workbookView xWindow="0" yWindow="0" windowWidth="20940" windowHeight="14460" firstSheet="1" activeTab="1"/>
  </bookViews>
  <sheets>
    <sheet name="MODIFICACION " sheetId="1" state="hidden" r:id="rId1"/>
    <sheet name="POE 6TA " sheetId="2" r:id="rId2"/>
  </sheets>
  <externalReferences>
    <externalReference r:id="rId3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7" i="2"/>
  <c r="B27" i="2"/>
  <c r="B37" i="2"/>
  <c r="B116" i="2"/>
  <c r="B47" i="2"/>
  <c r="B57" i="2"/>
  <c r="B117" i="2"/>
  <c r="B115" i="2"/>
  <c r="B123" i="2"/>
  <c r="B124" i="2"/>
  <c r="B125" i="2"/>
  <c r="B126" i="2"/>
  <c r="D48" i="1"/>
  <c r="E48" i="1"/>
  <c r="E59" i="1"/>
  <c r="D57" i="1"/>
  <c r="E58" i="1"/>
  <c r="E60" i="1"/>
  <c r="E61" i="1"/>
  <c r="E62" i="1"/>
  <c r="E63" i="1"/>
  <c r="E64" i="1"/>
  <c r="E65" i="1"/>
  <c r="E57" i="1"/>
  <c r="E49" i="1"/>
  <c r="E50" i="1"/>
  <c r="E51" i="1"/>
  <c r="E52" i="1"/>
  <c r="E53" i="1"/>
  <c r="E54" i="1"/>
  <c r="E55" i="1"/>
  <c r="E56" i="1"/>
  <c r="E47" i="1"/>
  <c r="E46" i="1"/>
  <c r="E45" i="1"/>
  <c r="E44" i="1"/>
  <c r="E43" i="1"/>
  <c r="E42" i="1"/>
  <c r="E41" i="1"/>
  <c r="E40" i="1"/>
  <c r="E39" i="1"/>
  <c r="E38" i="1"/>
  <c r="E37" i="1"/>
  <c r="B36" i="1"/>
  <c r="E36" i="1"/>
  <c r="B35" i="1"/>
  <c r="E35" i="1"/>
  <c r="E124" i="1"/>
  <c r="B34" i="1"/>
  <c r="E34" i="1"/>
  <c r="B33" i="1"/>
  <c r="E33" i="1"/>
  <c r="B32" i="1"/>
  <c r="E32" i="1"/>
  <c r="B31" i="1"/>
  <c r="E31" i="1"/>
  <c r="B30" i="1"/>
  <c r="E30" i="1"/>
  <c r="B29" i="1"/>
  <c r="E29" i="1"/>
  <c r="B28" i="1"/>
  <c r="E28" i="1"/>
  <c r="E27" i="1"/>
  <c r="B26" i="1"/>
  <c r="E26" i="1"/>
  <c r="B25" i="1"/>
  <c r="E25" i="1"/>
  <c r="B24" i="1"/>
  <c r="E24" i="1"/>
  <c r="B23" i="1"/>
  <c r="E23" i="1"/>
  <c r="B22" i="1"/>
  <c r="E22" i="1"/>
  <c r="B21" i="1"/>
  <c r="E21" i="1"/>
  <c r="B20" i="1"/>
  <c r="E20" i="1"/>
  <c r="B19" i="1"/>
  <c r="E19" i="1"/>
  <c r="B18" i="1"/>
  <c r="E18" i="1"/>
  <c r="E17" i="1"/>
  <c r="B11" i="1"/>
  <c r="E11" i="1"/>
  <c r="B12" i="1"/>
  <c r="E12" i="1"/>
  <c r="B10" i="1"/>
  <c r="E10" i="1"/>
  <c r="B13" i="1"/>
  <c r="E13" i="1"/>
  <c r="B14" i="1"/>
  <c r="E14" i="1"/>
  <c r="B15" i="1"/>
  <c r="E15" i="1"/>
  <c r="B16" i="1"/>
  <c r="E16" i="1"/>
  <c r="E9" i="1"/>
  <c r="E139" i="1"/>
  <c r="D139" i="1"/>
  <c r="D47" i="1"/>
  <c r="D37" i="1"/>
  <c r="D124" i="1"/>
  <c r="D27" i="1"/>
  <c r="D17" i="1"/>
  <c r="D9" i="1"/>
  <c r="D123" i="1"/>
  <c r="B66" i="2"/>
  <c r="B139" i="2"/>
  <c r="A84" i="2"/>
  <c r="A95" i="2"/>
  <c r="A103" i="2"/>
  <c r="A113" i="2"/>
  <c r="A121" i="2"/>
  <c r="A129" i="2"/>
  <c r="A83" i="2"/>
  <c r="A94" i="2"/>
  <c r="A102" i="2"/>
  <c r="A112" i="2"/>
  <c r="A120" i="2"/>
  <c r="A128" i="2"/>
  <c r="A141" i="2"/>
  <c r="A92" i="2"/>
  <c r="A100" i="2"/>
  <c r="A110" i="2"/>
  <c r="E117" i="1"/>
  <c r="E125" i="1"/>
  <c r="E123" i="1"/>
  <c r="E7" i="1"/>
  <c r="E92" i="1"/>
  <c r="E100" i="1"/>
  <c r="E116" i="1"/>
  <c r="E86" i="1"/>
  <c r="D117" i="1"/>
  <c r="D125" i="1"/>
  <c r="D7" i="1"/>
  <c r="D92" i="1"/>
  <c r="D100" i="1"/>
  <c r="D116" i="1"/>
  <c r="D115" i="1"/>
  <c r="D126" i="1"/>
  <c r="D122" i="1"/>
  <c r="B7" i="2"/>
  <c r="B92" i="2"/>
  <c r="B139" i="1"/>
  <c r="A84" i="1"/>
  <c r="A95" i="1"/>
  <c r="A103" i="1"/>
  <c r="A113" i="1"/>
  <c r="A121" i="1"/>
  <c r="A129" i="1"/>
  <c r="A83" i="1"/>
  <c r="A94" i="1"/>
  <c r="A102" i="1"/>
  <c r="A112" i="1"/>
  <c r="A120" i="1"/>
  <c r="A128" i="1"/>
  <c r="A141" i="1"/>
  <c r="B57" i="1"/>
  <c r="B47" i="1"/>
  <c r="B37" i="1"/>
  <c r="B124" i="1"/>
  <c r="B27" i="1"/>
  <c r="B17" i="1"/>
  <c r="B9" i="1"/>
  <c r="B116" i="1"/>
  <c r="E115" i="1"/>
  <c r="E126" i="1"/>
  <c r="B117" i="1"/>
  <c r="B125" i="1"/>
  <c r="E122" i="1"/>
  <c r="B115" i="1"/>
  <c r="E97" i="1"/>
  <c r="E110" i="1"/>
  <c r="E105" i="1"/>
  <c r="D86" i="1"/>
  <c r="D110" i="1"/>
  <c r="D105" i="1"/>
  <c r="D97" i="1"/>
  <c r="B86" i="2"/>
  <c r="B100" i="2"/>
  <c r="B122" i="2"/>
  <c r="B7" i="1"/>
  <c r="B92" i="1"/>
  <c r="A92" i="1"/>
  <c r="A100" i="1"/>
  <c r="A110" i="1"/>
  <c r="B123" i="1"/>
  <c r="B110" i="2"/>
  <c r="B105" i="2"/>
  <c r="B97" i="2"/>
  <c r="B86" i="1"/>
  <c r="B100" i="1"/>
  <c r="B126" i="1"/>
  <c r="B122" i="1"/>
  <c r="B110" i="1"/>
  <c r="B105" i="1"/>
  <c r="B97" i="1"/>
</calcChain>
</file>

<file path=xl/sharedStrings.xml><?xml version="1.0" encoding="utf-8"?>
<sst xmlns="http://schemas.openxmlformats.org/spreadsheetml/2006/main" count="283" uniqueCount="131">
  <si>
    <t>INSTITUTO MUNICIPAL DE LAS MUJERES REGIAS</t>
  </si>
  <si>
    <t>Quinta Modificación al Presupuesto de Egresos para el Ejercicio Fiscal 2019</t>
  </si>
  <si>
    <t>Clasificador por Objeto del Gasto</t>
  </si>
  <si>
    <t xml:space="preserve">QUNTA  MODIFICADO 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</si>
  <si>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</si>
  <si>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</si>
  <si>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</si>
  <si>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</si>
  <si>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</si>
  <si>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</si>
  <si>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</si>
  <si>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</si>
  <si>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</si>
  <si>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</si>
  <si>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</si>
  <si>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</si>
  <si>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</si>
  <si>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</si>
  <si>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</si>
  <si>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</si>
  <si>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</si>
  <si>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</si>
  <si>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</si>
  <si>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</si>
  <si>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</si>
  <si>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</si>
  <si>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</si>
  <si>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</si>
  <si>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</si>
  <si>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</si>
  <si>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</si>
  <si>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</si>
  <si>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</si>
  <si>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</si>
  <si>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</si>
  <si>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</si>
  <si>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</si>
  <si>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</si>
  <si>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</si>
  <si>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</si>
  <si>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</si>
  <si>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</si>
  <si>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</si>
  <si>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</si>
  <si>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</si>
  <si>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</si>
  <si>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</si>
  <si>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</si>
  <si>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</si>
  <si>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</si>
  <si>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</si>
  <si>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</si>
  <si>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</si>
  <si>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</si>
  <si>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</si>
  <si>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</si>
  <si>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</si>
  <si>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</si>
  <si>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</si>
  <si>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</si>
  <si>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</si>
  <si>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</si>
  <si>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</si>
  <si>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</si>
  <si>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</si>
  <si>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</si>
  <si>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</si>
  <si>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</si>
  <si>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</si>
  <si>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</si>
  <si>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</si>
  <si>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</si>
  <si>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</si>
  <si>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</si>
  <si>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</si>
  <si>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</si>
  <si>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</si>
  <si>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</si>
  <si>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</si>
  <si>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</si>
  <si>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</si>
  <si>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Organos Autónomos*</t>
  </si>
  <si>
    <t>Otras Entidades Paraestatales y organismos</t>
  </si>
  <si>
    <t>Importe</t>
  </si>
  <si>
    <t>Organo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</si>
  <si>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</si>
  <si>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</si>
  <si>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</si>
  <si>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</si>
  <si>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</si>
  <si>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</si>
  <si>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</si>
  <si>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</si>
  <si>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</si>
  <si>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</si>
  <si>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 xml:space="preserve">Servicios  Personales </t>
  </si>
  <si>
    <t xml:space="preserve">Servicios Oficiales </t>
  </si>
  <si>
    <t>Adquisición de Bienes Muebles</t>
  </si>
  <si>
    <t>Servicios Administrativos</t>
  </si>
  <si>
    <t>Programas y Proyectos</t>
  </si>
  <si>
    <t>Actividades Civicas y Culturales</t>
  </si>
  <si>
    <t>LAZOS ENTRE MUJERES</t>
  </si>
  <si>
    <t>DERECHOS DE LAS MUJERES</t>
  </si>
  <si>
    <t>POR UNA VIDA LIBRE DE VIOLENCIA</t>
  </si>
  <si>
    <t>VIDA PARA LA MUJER</t>
  </si>
  <si>
    <t>PERSPECTIVA DE GENERO</t>
  </si>
  <si>
    <t>UNIDADES DE GENERO</t>
  </si>
  <si>
    <t>RED DE APOYO VECINAL</t>
  </si>
  <si>
    <t>TOTAL PROGRAMAS</t>
  </si>
  <si>
    <t>Analítico de plazas</t>
  </si>
  <si>
    <t>Plaza/puesto</t>
  </si>
  <si>
    <t>hasta</t>
  </si>
  <si>
    <t>De</t>
  </si>
  <si>
    <t>Directora General</t>
  </si>
  <si>
    <t xml:space="preserve">Planeación e Investigación </t>
  </si>
  <si>
    <t>Coordinador (a)</t>
  </si>
  <si>
    <t>Jefe (a)</t>
  </si>
  <si>
    <t xml:space="preserve">Asistente </t>
  </si>
  <si>
    <t xml:space="preserve">Comunicación y Eventos </t>
  </si>
  <si>
    <t>Auxiliar</t>
  </si>
  <si>
    <t>Chofer</t>
  </si>
  <si>
    <t xml:space="preserve">Promotor </t>
  </si>
  <si>
    <t xml:space="preserve">Intendente </t>
  </si>
  <si>
    <t xml:space="preserve">LIC. LILIANA TERESA MURAIRA ROMERO </t>
  </si>
  <si>
    <t>DIRECTORA GENERAL</t>
  </si>
  <si>
    <t xml:space="preserve">INSTITUTO MUNICIPAL DE LAS MUJERES REGIAS </t>
  </si>
  <si>
    <t>Sexta Modificación al Presupuesto de Egresos para el Ejercicio Fiscal 2019</t>
  </si>
  <si>
    <t>MODIFICACION</t>
  </si>
  <si>
    <t xml:space="preserve">SEXTA  MODIFICADO </t>
  </si>
  <si>
    <t>IMPORTE</t>
  </si>
  <si>
    <t>Núm. de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</si>
</sst>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1" applyFont="1" applyAlignment="1">
      <alignment horizontal="center" vertical="top" wrapText="1"/>
    </xf>
    <xf numFmtId="43" fontId="4" fillId="0" borderId="0" xfId="2" applyFont="1"/>
    <xf numFmtId="0" fontId="4" fillId="0" borderId="0" xfId="1" applyFont="1"/>
    <xf numFmtId="0" fontId="2" fillId="0" borderId="1" xfId="1" applyFont="1" applyBorder="1" applyAlignment="1">
      <alignment horizontal="left" vertical="top" indent="4"/>
    </xf>
    <xf numFmtId="0" fontId="2" fillId="0" borderId="2" xfId="1" applyFont="1" applyBorder="1" applyAlignment="1">
      <alignment vertical="top"/>
    </xf>
    <xf numFmtId="0" fontId="2" fillId="0" borderId="3" xfId="1" applyFont="1" applyBorder="1" applyAlignment="1">
      <alignment horizontal="left" vertical="top" wrapText="1" indent="4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43" fontId="4" fillId="0" borderId="6" xfId="2" applyFont="1" applyBorder="1"/>
    <xf numFmtId="0" fontId="5" fillId="0" borderId="7" xfId="1" applyFont="1" applyBorder="1" applyAlignment="1">
      <alignment horizontal="center" vertical="top" wrapText="1"/>
    </xf>
    <xf numFmtId="43" fontId="6" fillId="0" borderId="8" xfId="2" applyFont="1" applyFill="1" applyBorder="1" applyAlignment="1">
      <alignment horizontal="center" vertical="top" wrapText="1"/>
    </xf>
    <xf numFmtId="0" fontId="4" fillId="0" borderId="0" xfId="1" applyFont="1" applyAlignment="1">
      <alignment vertical="top" wrapText="1"/>
    </xf>
    <xf numFmtId="43" fontId="5" fillId="0" borderId="9" xfId="2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43" fontId="2" fillId="0" borderId="11" xfId="2" applyFont="1" applyBorder="1" applyAlignment="1">
      <alignment horizontal="center" vertical="top" wrapText="1"/>
    </xf>
    <xf numFmtId="43" fontId="4" fillId="0" borderId="11" xfId="2" applyFont="1" applyBorder="1" applyAlignment="1">
      <alignment horizontal="center" vertical="top" wrapText="1"/>
    </xf>
    <xf numFmtId="0" fontId="2" fillId="0" borderId="10" xfId="1" applyFont="1" applyBorder="1" applyAlignment="1">
      <alignment horizontal="justify" vertical="top" wrapText="1"/>
    </xf>
    <xf numFmtId="0" fontId="2" fillId="0" borderId="0" xfId="1" applyFont="1"/>
    <xf numFmtId="0" fontId="4" fillId="0" borderId="10" xfId="1" applyFont="1" applyBorder="1" applyAlignment="1">
      <alignment horizontal="justify" vertical="top" wrapText="1"/>
    </xf>
    <xf numFmtId="0" fontId="4" fillId="0" borderId="12" xfId="1" applyFont="1" applyBorder="1" applyAlignment="1">
      <alignment horizontal="justify" vertical="top" wrapText="1"/>
    </xf>
    <xf numFmtId="43" fontId="4" fillId="0" borderId="13" xfId="2" applyFont="1" applyBorder="1" applyAlignment="1">
      <alignment horizontal="center" vertical="top" wrapText="1"/>
    </xf>
    <xf numFmtId="0" fontId="4" fillId="0" borderId="10" xfId="3" applyFont="1" applyBorder="1" applyAlignment="1">
      <alignment horizontal="center" vertical="center" wrapText="1"/>
    </xf>
    <xf numFmtId="0" fontId="4" fillId="0" borderId="11" xfId="1" applyFont="1" applyBorder="1"/>
    <xf numFmtId="43" fontId="4" fillId="0" borderId="11" xfId="0" applyNumberFormat="1" applyFont="1" applyBorder="1" applyAlignment="1">
      <alignment horizontal="center" vertical="center" wrapText="1"/>
    </xf>
    <xf numFmtId="0" fontId="4" fillId="0" borderId="10" xfId="3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3" applyFont="1" applyBorder="1" applyAlignment="1">
      <alignment horizontal="justify" vertical="center" wrapText="1"/>
    </xf>
    <xf numFmtId="43" fontId="4" fillId="0" borderId="13" xfId="0" applyNumberFormat="1" applyFont="1" applyBorder="1" applyAlignment="1">
      <alignment horizontal="justify" vertical="center" wrapText="1"/>
    </xf>
    <xf numFmtId="0" fontId="4" fillId="0" borderId="0" xfId="3" applyFont="1" applyAlignment="1">
      <alignment horizontal="justify" vertical="center"/>
    </xf>
    <xf numFmtId="43" fontId="7" fillId="0" borderId="0" xfId="2" applyFont="1"/>
    <xf numFmtId="0" fontId="4" fillId="0" borderId="11" xfId="0" applyFont="1" applyBorder="1" applyAlignment="1">
      <alignment horizontal="center" vertical="center" wrapText="1"/>
    </xf>
    <xf numFmtId="43" fontId="4" fillId="0" borderId="11" xfId="0" applyNumberFormat="1" applyFont="1" applyBorder="1" applyAlignment="1">
      <alignment horizontal="justify" vertical="center" wrapText="1"/>
    </xf>
    <xf numFmtId="43" fontId="4" fillId="0" borderId="13" xfId="2" applyFont="1" applyBorder="1" applyAlignment="1">
      <alignment horizontal="justify" vertical="center" wrapText="1"/>
    </xf>
    <xf numFmtId="0" fontId="4" fillId="0" borderId="0" xfId="3" applyFont="1" applyAlignment="1">
      <alignment horizontal="justify" vertical="center" wrapText="1"/>
    </xf>
    <xf numFmtId="0" fontId="4" fillId="0" borderId="16" xfId="3" applyFont="1" applyBorder="1" applyAlignment="1">
      <alignment horizontal="justify" vertical="center" wrapText="1"/>
    </xf>
    <xf numFmtId="43" fontId="4" fillId="0" borderId="17" xfId="0" applyNumberFormat="1" applyFont="1" applyBorder="1" applyAlignment="1">
      <alignment horizontal="justify" vertical="center" wrapText="1"/>
    </xf>
    <xf numFmtId="0" fontId="2" fillId="0" borderId="10" xfId="3" applyFont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 wrapText="1"/>
    </xf>
    <xf numFmtId="44" fontId="2" fillId="0" borderId="13" xfId="4" applyFont="1" applyFill="1" applyBorder="1" applyAlignment="1">
      <alignment horizontal="center" vertical="center" wrapText="1"/>
    </xf>
    <xf numFmtId="43" fontId="4" fillId="0" borderId="19" xfId="2" applyFont="1" applyBorder="1" applyAlignment="1">
      <alignment horizontal="center" vertical="center" wrapText="1"/>
    </xf>
    <xf numFmtId="43" fontId="4" fillId="0" borderId="13" xfId="2" applyFont="1" applyBorder="1" applyAlignment="1">
      <alignment horizontal="center" vertical="center" wrapText="1"/>
    </xf>
    <xf numFmtId="0" fontId="4" fillId="0" borderId="20" xfId="3" applyFont="1" applyBorder="1" applyAlignment="1">
      <alignment horizontal="left" vertical="center" wrapText="1" indent="1"/>
    </xf>
    <xf numFmtId="43" fontId="4" fillId="0" borderId="21" xfId="2" applyFont="1" applyBorder="1" applyAlignment="1">
      <alignment horizontal="center" vertical="center" wrapText="1"/>
    </xf>
    <xf numFmtId="43" fontId="4" fillId="0" borderId="9" xfId="2" applyFont="1" applyBorder="1" applyAlignment="1">
      <alignment horizontal="center" vertical="center" wrapText="1"/>
    </xf>
    <xf numFmtId="0" fontId="4" fillId="0" borderId="10" xfId="3" applyFont="1" applyBorder="1" applyAlignment="1">
      <alignment horizontal="left" vertical="center" wrapText="1" indent="1"/>
    </xf>
    <xf numFmtId="43" fontId="4" fillId="0" borderId="22" xfId="2" applyFont="1" applyBorder="1" applyAlignment="1">
      <alignment horizontal="justify" vertical="center" wrapText="1"/>
    </xf>
    <xf numFmtId="43" fontId="4" fillId="0" borderId="11" xfId="2" applyFont="1" applyBorder="1" applyAlignment="1">
      <alignment horizontal="justify" vertical="center" wrapText="1"/>
    </xf>
    <xf numFmtId="0" fontId="4" fillId="0" borderId="12" xfId="3" applyFont="1" applyBorder="1" applyAlignment="1">
      <alignment horizontal="left" vertical="center" wrapText="1" indent="1"/>
    </xf>
    <xf numFmtId="43" fontId="4" fillId="0" borderId="19" xfId="2" applyFont="1" applyBorder="1" applyAlignment="1">
      <alignment horizontal="justify" vertical="center" wrapText="1"/>
    </xf>
    <xf numFmtId="0" fontId="4" fillId="0" borderId="0" xfId="3" applyFont="1" applyAlignment="1">
      <alignment horizontal="left" vertical="center" wrapText="1" indent="1"/>
    </xf>
    <xf numFmtId="43" fontId="4" fillId="0" borderId="0" xfId="2" applyFont="1" applyAlignment="1">
      <alignment horizontal="justify" vertical="center" wrapText="1"/>
    </xf>
    <xf numFmtId="0" fontId="7" fillId="0" borderId="0" xfId="3" applyFont="1"/>
    <xf numFmtId="0" fontId="4" fillId="3" borderId="10" xfId="1" applyFont="1" applyFill="1" applyBorder="1" applyAlignment="1">
      <alignment horizontal="justify" vertical="top" wrapText="1"/>
    </xf>
    <xf numFmtId="43" fontId="4" fillId="3" borderId="11" xfId="2" applyFont="1" applyFill="1" applyBorder="1" applyAlignment="1">
      <alignment horizontal="center" vertical="top" wrapText="1"/>
    </xf>
    <xf numFmtId="0" fontId="4" fillId="3" borderId="0" xfId="1" applyFont="1" applyFill="1"/>
    <xf numFmtId="49" fontId="4" fillId="0" borderId="21" xfId="2" applyNumberFormat="1" applyFont="1" applyFill="1" applyBorder="1" applyAlignment="1">
      <alignment horizontal="center" vertical="center" wrapText="1"/>
    </xf>
    <xf numFmtId="49" fontId="4" fillId="0" borderId="22" xfId="2" applyNumberFormat="1" applyFont="1" applyFill="1" applyBorder="1" applyAlignment="1">
      <alignment horizontal="center" vertical="center" wrapText="1"/>
    </xf>
    <xf numFmtId="49" fontId="4" fillId="0" borderId="19" xfId="2" applyNumberFormat="1" applyFont="1" applyFill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2" fillId="0" borderId="0" xfId="1" applyFont="1" applyAlignment="1">
      <alignment horizontal="center"/>
    </xf>
  </cellXfs>
  <cellStyles count="17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Millares 2" xfId="2"/>
    <cellStyle name="Moneda 2" xf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41411</xdr:colOff>
      <xdr:row>0</xdr:row>
      <xdr:rowOff>0</xdr:rowOff>
    </xdr:from>
    <xdr:to>
      <xdr:col>0</xdr:col>
      <xdr:colOff>1731064</xdr:colOff>
      <xdr:row>0</xdr:row>
      <xdr:rowOff>679174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11" y="0"/>
          <a:ext cx="1689653" cy="67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%20QUINTA%20MODIFICACION%202019%20REVISADA%20CON%20ARGE%20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quinta MODIFIC"/>
      <sheetName val="POE (2)"/>
    </sheetNames>
    <sheetDataSet>
      <sheetData sheetId="0" refreshError="1"/>
      <sheetData sheetId="1" refreshError="1">
        <row r="11">
          <cell r="E11">
            <v>4924000</v>
          </cell>
        </row>
        <row r="12">
          <cell r="E12">
            <v>15000</v>
          </cell>
        </row>
        <row r="13">
          <cell r="E13">
            <v>1005000</v>
          </cell>
        </row>
        <row r="14">
          <cell r="E14">
            <v>0</v>
          </cell>
        </row>
        <row r="15">
          <cell r="E15">
            <v>650000</v>
          </cell>
        </row>
        <row r="16">
          <cell r="E16">
            <v>0</v>
          </cell>
        </row>
        <row r="17">
          <cell r="E17">
            <v>0</v>
          </cell>
        </row>
        <row r="19">
          <cell r="E19">
            <v>381500</v>
          </cell>
        </row>
        <row r="20">
          <cell r="E20">
            <v>167788.37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180000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30000</v>
          </cell>
        </row>
        <row r="29">
          <cell r="E29">
            <v>10500</v>
          </cell>
        </row>
        <row r="30">
          <cell r="E30">
            <v>0</v>
          </cell>
        </row>
        <row r="31">
          <cell r="E31">
            <v>1768925.53</v>
          </cell>
        </row>
        <row r="32">
          <cell r="E32">
            <v>133245.74</v>
          </cell>
        </row>
        <row r="33">
          <cell r="E33">
            <v>122480.65</v>
          </cell>
        </row>
        <row r="34">
          <cell r="E34">
            <v>925066.58</v>
          </cell>
        </row>
        <row r="35">
          <cell r="E35">
            <v>20000</v>
          </cell>
        </row>
        <row r="36">
          <cell r="E36">
            <v>4749484.1900000004</v>
          </cell>
        </row>
        <row r="37">
          <cell r="E37">
            <v>106090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FF33"/>
  </sheetPr>
  <dimension ref="A1:E160"/>
  <sheetViews>
    <sheetView zoomScale="85" zoomScaleNormal="85" zoomScalePageLayoutView="85" workbookViewId="0">
      <selection activeCell="E6" sqref="E6"/>
    </sheetView>
  </sheetViews>
  <sheetFormatPr baseColWidth="10" defaultRowHeight="13" x14ac:dyDescent="0"/>
  <cols>
    <col min="1" max="1" width="67.5" style="3" customWidth="1"/>
    <col min="2" max="2" width="19.33203125" style="2" customWidth="1"/>
    <col min="3" max="3" width="4" style="3" customWidth="1"/>
    <col min="4" max="5" width="19.33203125" style="2" customWidth="1"/>
    <col min="6" max="256" width="10.83203125" style="3"/>
    <col min="257" max="257" width="88.1640625" style="3" customWidth="1"/>
    <col min="258" max="258" width="19.33203125" style="3" customWidth="1"/>
    <col min="259" max="512" width="10.83203125" style="3"/>
    <col min="513" max="513" width="88.1640625" style="3" customWidth="1"/>
    <col min="514" max="514" width="19.33203125" style="3" customWidth="1"/>
    <col min="515" max="768" width="10.83203125" style="3"/>
    <col min="769" max="769" width="88.1640625" style="3" customWidth="1"/>
    <col min="770" max="770" width="19.33203125" style="3" customWidth="1"/>
    <col min="771" max="1024" width="10.83203125" style="3"/>
    <col min="1025" max="1025" width="88.1640625" style="3" customWidth="1"/>
    <col min="1026" max="1026" width="19.33203125" style="3" customWidth="1"/>
    <col min="1027" max="1280" width="10.83203125" style="3"/>
    <col min="1281" max="1281" width="88.1640625" style="3" customWidth="1"/>
    <col min="1282" max="1282" width="19.33203125" style="3" customWidth="1"/>
    <col min="1283" max="1536" width="10.83203125" style="3"/>
    <col min="1537" max="1537" width="88.1640625" style="3" customWidth="1"/>
    <col min="1538" max="1538" width="19.33203125" style="3" customWidth="1"/>
    <col min="1539" max="1792" width="10.83203125" style="3"/>
    <col min="1793" max="1793" width="88.1640625" style="3" customWidth="1"/>
    <col min="1794" max="1794" width="19.33203125" style="3" customWidth="1"/>
    <col min="1795" max="2048" width="10.83203125" style="3"/>
    <col min="2049" max="2049" width="88.1640625" style="3" customWidth="1"/>
    <col min="2050" max="2050" width="19.33203125" style="3" customWidth="1"/>
    <col min="2051" max="2304" width="10.83203125" style="3"/>
    <col min="2305" max="2305" width="88.1640625" style="3" customWidth="1"/>
    <col min="2306" max="2306" width="19.33203125" style="3" customWidth="1"/>
    <col min="2307" max="2560" width="10.83203125" style="3"/>
    <col min="2561" max="2561" width="88.1640625" style="3" customWidth="1"/>
    <col min="2562" max="2562" width="19.33203125" style="3" customWidth="1"/>
    <col min="2563" max="2816" width="10.83203125" style="3"/>
    <col min="2817" max="2817" width="88.1640625" style="3" customWidth="1"/>
    <col min="2818" max="2818" width="19.33203125" style="3" customWidth="1"/>
    <col min="2819" max="3072" width="10.83203125" style="3"/>
    <col min="3073" max="3073" width="88.1640625" style="3" customWidth="1"/>
    <col min="3074" max="3074" width="19.33203125" style="3" customWidth="1"/>
    <col min="3075" max="3328" width="10.83203125" style="3"/>
    <col min="3329" max="3329" width="88.1640625" style="3" customWidth="1"/>
    <col min="3330" max="3330" width="19.33203125" style="3" customWidth="1"/>
    <col min="3331" max="3584" width="10.83203125" style="3"/>
    <col min="3585" max="3585" width="88.1640625" style="3" customWidth="1"/>
    <col min="3586" max="3586" width="19.33203125" style="3" customWidth="1"/>
    <col min="3587" max="3840" width="10.83203125" style="3"/>
    <col min="3841" max="3841" width="88.1640625" style="3" customWidth="1"/>
    <col min="3842" max="3842" width="19.33203125" style="3" customWidth="1"/>
    <col min="3843" max="4096" width="10.83203125" style="3"/>
    <col min="4097" max="4097" width="88.1640625" style="3" customWidth="1"/>
    <col min="4098" max="4098" width="19.33203125" style="3" customWidth="1"/>
    <col min="4099" max="4352" width="10.83203125" style="3"/>
    <col min="4353" max="4353" width="88.1640625" style="3" customWidth="1"/>
    <col min="4354" max="4354" width="19.33203125" style="3" customWidth="1"/>
    <col min="4355" max="4608" width="10.83203125" style="3"/>
    <col min="4609" max="4609" width="88.1640625" style="3" customWidth="1"/>
    <col min="4610" max="4610" width="19.33203125" style="3" customWidth="1"/>
    <col min="4611" max="4864" width="10.83203125" style="3"/>
    <col min="4865" max="4865" width="88.1640625" style="3" customWidth="1"/>
    <col min="4866" max="4866" width="19.33203125" style="3" customWidth="1"/>
    <col min="4867" max="5120" width="10.83203125" style="3"/>
    <col min="5121" max="5121" width="88.1640625" style="3" customWidth="1"/>
    <col min="5122" max="5122" width="19.33203125" style="3" customWidth="1"/>
    <col min="5123" max="5376" width="10.83203125" style="3"/>
    <col min="5377" max="5377" width="88.1640625" style="3" customWidth="1"/>
    <col min="5378" max="5378" width="19.33203125" style="3" customWidth="1"/>
    <col min="5379" max="5632" width="10.83203125" style="3"/>
    <col min="5633" max="5633" width="88.1640625" style="3" customWidth="1"/>
    <col min="5634" max="5634" width="19.33203125" style="3" customWidth="1"/>
    <col min="5635" max="5888" width="10.83203125" style="3"/>
    <col min="5889" max="5889" width="88.1640625" style="3" customWidth="1"/>
    <col min="5890" max="5890" width="19.33203125" style="3" customWidth="1"/>
    <col min="5891" max="6144" width="10.83203125" style="3"/>
    <col min="6145" max="6145" width="88.1640625" style="3" customWidth="1"/>
    <col min="6146" max="6146" width="19.33203125" style="3" customWidth="1"/>
    <col min="6147" max="6400" width="10.83203125" style="3"/>
    <col min="6401" max="6401" width="88.1640625" style="3" customWidth="1"/>
    <col min="6402" max="6402" width="19.33203125" style="3" customWidth="1"/>
    <col min="6403" max="6656" width="10.83203125" style="3"/>
    <col min="6657" max="6657" width="88.1640625" style="3" customWidth="1"/>
    <col min="6658" max="6658" width="19.33203125" style="3" customWidth="1"/>
    <col min="6659" max="6912" width="10.83203125" style="3"/>
    <col min="6913" max="6913" width="88.1640625" style="3" customWidth="1"/>
    <col min="6914" max="6914" width="19.33203125" style="3" customWidth="1"/>
    <col min="6915" max="7168" width="10.83203125" style="3"/>
    <col min="7169" max="7169" width="88.1640625" style="3" customWidth="1"/>
    <col min="7170" max="7170" width="19.33203125" style="3" customWidth="1"/>
    <col min="7171" max="7424" width="10.83203125" style="3"/>
    <col min="7425" max="7425" width="88.1640625" style="3" customWidth="1"/>
    <col min="7426" max="7426" width="19.33203125" style="3" customWidth="1"/>
    <col min="7427" max="7680" width="10.83203125" style="3"/>
    <col min="7681" max="7681" width="88.1640625" style="3" customWidth="1"/>
    <col min="7682" max="7682" width="19.33203125" style="3" customWidth="1"/>
    <col min="7683" max="7936" width="10.83203125" style="3"/>
    <col min="7937" max="7937" width="88.1640625" style="3" customWidth="1"/>
    <col min="7938" max="7938" width="19.33203125" style="3" customWidth="1"/>
    <col min="7939" max="8192" width="10.83203125" style="3"/>
    <col min="8193" max="8193" width="88.1640625" style="3" customWidth="1"/>
    <col min="8194" max="8194" width="19.33203125" style="3" customWidth="1"/>
    <col min="8195" max="8448" width="10.83203125" style="3"/>
    <col min="8449" max="8449" width="88.1640625" style="3" customWidth="1"/>
    <col min="8450" max="8450" width="19.33203125" style="3" customWidth="1"/>
    <col min="8451" max="8704" width="10.83203125" style="3"/>
    <col min="8705" max="8705" width="88.1640625" style="3" customWidth="1"/>
    <col min="8706" max="8706" width="19.33203125" style="3" customWidth="1"/>
    <col min="8707" max="8960" width="10.83203125" style="3"/>
    <col min="8961" max="8961" width="88.1640625" style="3" customWidth="1"/>
    <col min="8962" max="8962" width="19.33203125" style="3" customWidth="1"/>
    <col min="8963" max="9216" width="10.83203125" style="3"/>
    <col min="9217" max="9217" width="88.1640625" style="3" customWidth="1"/>
    <col min="9218" max="9218" width="19.33203125" style="3" customWidth="1"/>
    <col min="9219" max="9472" width="10.83203125" style="3"/>
    <col min="9473" max="9473" width="88.1640625" style="3" customWidth="1"/>
    <col min="9474" max="9474" width="19.33203125" style="3" customWidth="1"/>
    <col min="9475" max="9728" width="10.83203125" style="3"/>
    <col min="9729" max="9729" width="88.1640625" style="3" customWidth="1"/>
    <col min="9730" max="9730" width="19.33203125" style="3" customWidth="1"/>
    <col min="9731" max="9984" width="10.83203125" style="3"/>
    <col min="9985" max="9985" width="88.1640625" style="3" customWidth="1"/>
    <col min="9986" max="9986" width="19.33203125" style="3" customWidth="1"/>
    <col min="9987" max="10240" width="10.83203125" style="3"/>
    <col min="10241" max="10241" width="88.1640625" style="3" customWidth="1"/>
    <col min="10242" max="10242" width="19.33203125" style="3" customWidth="1"/>
    <col min="10243" max="10496" width="10.83203125" style="3"/>
    <col min="10497" max="10497" width="88.1640625" style="3" customWidth="1"/>
    <col min="10498" max="10498" width="19.33203125" style="3" customWidth="1"/>
    <col min="10499" max="10752" width="10.83203125" style="3"/>
    <col min="10753" max="10753" width="88.1640625" style="3" customWidth="1"/>
    <col min="10754" max="10754" width="19.33203125" style="3" customWidth="1"/>
    <col min="10755" max="11008" width="10.83203125" style="3"/>
    <col min="11009" max="11009" width="88.1640625" style="3" customWidth="1"/>
    <col min="11010" max="11010" width="19.33203125" style="3" customWidth="1"/>
    <col min="11011" max="11264" width="10.83203125" style="3"/>
    <col min="11265" max="11265" width="88.1640625" style="3" customWidth="1"/>
    <col min="11266" max="11266" width="19.33203125" style="3" customWidth="1"/>
    <col min="11267" max="11520" width="10.83203125" style="3"/>
    <col min="11521" max="11521" width="88.1640625" style="3" customWidth="1"/>
    <col min="11522" max="11522" width="19.33203125" style="3" customWidth="1"/>
    <col min="11523" max="11776" width="10.83203125" style="3"/>
    <col min="11777" max="11777" width="88.1640625" style="3" customWidth="1"/>
    <col min="11778" max="11778" width="19.33203125" style="3" customWidth="1"/>
    <col min="11779" max="12032" width="10.83203125" style="3"/>
    <col min="12033" max="12033" width="88.1640625" style="3" customWidth="1"/>
    <col min="12034" max="12034" width="19.33203125" style="3" customWidth="1"/>
    <col min="12035" max="12288" width="10.83203125" style="3"/>
    <col min="12289" max="12289" width="88.1640625" style="3" customWidth="1"/>
    <col min="12290" max="12290" width="19.33203125" style="3" customWidth="1"/>
    <col min="12291" max="12544" width="10.83203125" style="3"/>
    <col min="12545" max="12545" width="88.1640625" style="3" customWidth="1"/>
    <col min="12546" max="12546" width="19.33203125" style="3" customWidth="1"/>
    <col min="12547" max="12800" width="10.83203125" style="3"/>
    <col min="12801" max="12801" width="88.1640625" style="3" customWidth="1"/>
    <col min="12802" max="12802" width="19.33203125" style="3" customWidth="1"/>
    <col min="12803" max="13056" width="10.83203125" style="3"/>
    <col min="13057" max="13057" width="88.1640625" style="3" customWidth="1"/>
    <col min="13058" max="13058" width="19.33203125" style="3" customWidth="1"/>
    <col min="13059" max="13312" width="10.83203125" style="3"/>
    <col min="13313" max="13313" width="88.1640625" style="3" customWidth="1"/>
    <col min="13314" max="13314" width="19.33203125" style="3" customWidth="1"/>
    <col min="13315" max="13568" width="10.83203125" style="3"/>
    <col min="13569" max="13569" width="88.1640625" style="3" customWidth="1"/>
    <col min="13570" max="13570" width="19.33203125" style="3" customWidth="1"/>
    <col min="13571" max="13824" width="10.83203125" style="3"/>
    <col min="13825" max="13825" width="88.1640625" style="3" customWidth="1"/>
    <col min="13826" max="13826" width="19.33203125" style="3" customWidth="1"/>
    <col min="13827" max="14080" width="10.83203125" style="3"/>
    <col min="14081" max="14081" width="88.1640625" style="3" customWidth="1"/>
    <col min="14082" max="14082" width="19.33203125" style="3" customWidth="1"/>
    <col min="14083" max="14336" width="10.83203125" style="3"/>
    <col min="14337" max="14337" width="88.1640625" style="3" customWidth="1"/>
    <col min="14338" max="14338" width="19.33203125" style="3" customWidth="1"/>
    <col min="14339" max="14592" width="10.83203125" style="3"/>
    <col min="14593" max="14593" width="88.1640625" style="3" customWidth="1"/>
    <col min="14594" max="14594" width="19.33203125" style="3" customWidth="1"/>
    <col min="14595" max="14848" width="10.83203125" style="3"/>
    <col min="14849" max="14849" width="88.1640625" style="3" customWidth="1"/>
    <col min="14850" max="14850" width="19.33203125" style="3" customWidth="1"/>
    <col min="14851" max="15104" width="10.83203125" style="3"/>
    <col min="15105" max="15105" width="88.1640625" style="3" customWidth="1"/>
    <col min="15106" max="15106" width="19.33203125" style="3" customWidth="1"/>
    <col min="15107" max="15360" width="10.83203125" style="3"/>
    <col min="15361" max="15361" width="88.1640625" style="3" customWidth="1"/>
    <col min="15362" max="15362" width="19.33203125" style="3" customWidth="1"/>
    <col min="15363" max="15616" width="10.83203125" style="3"/>
    <col min="15617" max="15617" width="88.1640625" style="3" customWidth="1"/>
    <col min="15618" max="15618" width="19.33203125" style="3" customWidth="1"/>
    <col min="15619" max="15872" width="10.83203125" style="3"/>
    <col min="15873" max="15873" width="88.1640625" style="3" customWidth="1"/>
    <col min="15874" max="15874" width="19.33203125" style="3" customWidth="1"/>
    <col min="15875" max="16128" width="10.83203125" style="3"/>
    <col min="16129" max="16129" width="88.1640625" style="3" customWidth="1"/>
    <col min="16130" max="16130" width="19.33203125" style="3" customWidth="1"/>
    <col min="16131" max="16384" width="10.83203125" style="3"/>
  </cols>
  <sheetData>
    <row r="1" spans="1:5" ht="14" thickBot="1">
      <c r="A1" s="1"/>
    </row>
    <row r="2" spans="1:5">
      <c r="A2" s="4" t="s">
        <v>0</v>
      </c>
      <c r="B2" s="5"/>
      <c r="D2" s="5"/>
      <c r="E2" s="5"/>
    </row>
    <row r="3" spans="1:5" ht="15" customHeight="1">
      <c r="A3" s="6" t="s">
        <v>1</v>
      </c>
      <c r="B3" s="7"/>
      <c r="D3" s="7"/>
      <c r="E3" s="7"/>
    </row>
    <row r="4" spans="1:5" ht="14" thickBot="1">
      <c r="A4" s="8"/>
      <c r="B4" s="9"/>
      <c r="D4" s="9"/>
      <c r="E4" s="9"/>
    </row>
    <row r="5" spans="1:5" s="12" customFormat="1" ht="31" thickBot="1">
      <c r="A5" s="10" t="s">
        <v>2</v>
      </c>
      <c r="B5" s="11" t="s">
        <v>3</v>
      </c>
      <c r="D5" s="11" t="s">
        <v>127</v>
      </c>
      <c r="E5" s="11" t="s">
        <v>128</v>
      </c>
    </row>
    <row r="6" spans="1:5">
      <c r="B6" s="13"/>
      <c r="D6" s="13"/>
      <c r="E6" s="13"/>
    </row>
    <row r="7" spans="1:5">
      <c r="A7" s="14" t="s">
        <v>4</v>
      </c>
      <c r="B7" s="15">
        <f>+B9+B17+B27+B37+B57+B66+B47</f>
        <v>28803654.920000002</v>
      </c>
      <c r="D7" s="15">
        <f t="shared" ref="D7" si="0">+D9+D17+D27+D37+D57+D66+D47</f>
        <v>0</v>
      </c>
      <c r="E7" s="15">
        <f t="shared" ref="E7" si="1">+E9+E17+E27+E37+E57+E66+E47</f>
        <v>28803654.920000002</v>
      </c>
    </row>
    <row r="8" spans="1:5">
      <c r="A8" s="14"/>
      <c r="B8" s="16"/>
      <c r="D8" s="16"/>
      <c r="E8" s="16"/>
    </row>
    <row r="9" spans="1:5" s="18" customFormat="1">
      <c r="A9" s="17" t="s">
        <v>5</v>
      </c>
      <c r="B9" s="15">
        <f>SUM(B10:B16)</f>
        <v>6594000</v>
      </c>
      <c r="D9" s="15">
        <f t="shared" ref="D9:E9" si="2">SUM(D10:D16)</f>
        <v>0</v>
      </c>
      <c r="E9" s="15">
        <f t="shared" si="2"/>
        <v>6594000</v>
      </c>
    </row>
    <row r="10" spans="1:5" s="55" customFormat="1">
      <c r="A10" s="53" t="s">
        <v>6</v>
      </c>
      <c r="B10" s="54">
        <f>+'[1]quinta MODIFIC'!E11</f>
        <v>4924000</v>
      </c>
      <c r="D10" s="54">
        <v>0</v>
      </c>
      <c r="E10" s="54">
        <f>+B10+D10</f>
        <v>4924000</v>
      </c>
    </row>
    <row r="11" spans="1:5" s="55" customFormat="1">
      <c r="A11" s="53" t="s">
        <v>7</v>
      </c>
      <c r="B11" s="54">
        <f>+'[1]quinta MODIFIC'!E12</f>
        <v>15000</v>
      </c>
      <c r="D11" s="54">
        <v>0</v>
      </c>
      <c r="E11" s="54">
        <f t="shared" ref="E11:E65" si="3">+B11+D11</f>
        <v>15000</v>
      </c>
    </row>
    <row r="12" spans="1:5" s="55" customFormat="1">
      <c r="A12" s="53" t="s">
        <v>8</v>
      </c>
      <c r="B12" s="54">
        <f>+'[1]quinta MODIFIC'!E13</f>
        <v>1005000</v>
      </c>
      <c r="D12" s="54">
        <v>0</v>
      </c>
      <c r="E12" s="54">
        <f t="shared" si="3"/>
        <v>1005000</v>
      </c>
    </row>
    <row r="13" spans="1:5" s="55" customFormat="1">
      <c r="A13" s="53" t="s">
        <v>9</v>
      </c>
      <c r="B13" s="54">
        <f>+'[1]quinta MODIFIC'!E14</f>
        <v>0</v>
      </c>
      <c r="D13" s="54">
        <v>0</v>
      </c>
      <c r="E13" s="54">
        <f t="shared" si="3"/>
        <v>0</v>
      </c>
    </row>
    <row r="14" spans="1:5" s="55" customFormat="1">
      <c r="A14" s="53" t="s">
        <v>10</v>
      </c>
      <c r="B14" s="54">
        <f>+'[1]quinta MODIFIC'!E15</f>
        <v>650000</v>
      </c>
      <c r="D14" s="54">
        <v>0</v>
      </c>
      <c r="E14" s="54">
        <f t="shared" si="3"/>
        <v>650000</v>
      </c>
    </row>
    <row r="15" spans="1:5" s="55" customFormat="1">
      <c r="A15" s="53" t="s">
        <v>11</v>
      </c>
      <c r="B15" s="54">
        <f>+'[1]quinta MODIFIC'!E16</f>
        <v>0</v>
      </c>
      <c r="D15" s="54">
        <v>0</v>
      </c>
      <c r="E15" s="54">
        <f t="shared" si="3"/>
        <v>0</v>
      </c>
    </row>
    <row r="16" spans="1:5" s="55" customFormat="1">
      <c r="A16" s="53" t="s">
        <v>12</v>
      </c>
      <c r="B16" s="54">
        <f>+'[1]quinta MODIFIC'!E17</f>
        <v>0</v>
      </c>
      <c r="D16" s="54">
        <v>0</v>
      </c>
      <c r="E16" s="54">
        <f t="shared" si="3"/>
        <v>0</v>
      </c>
    </row>
    <row r="17" spans="1:5" s="18" customFormat="1">
      <c r="A17" s="17" t="s">
        <v>13</v>
      </c>
      <c r="B17" s="15">
        <f>SUM(B18:B26)</f>
        <v>759288.37</v>
      </c>
      <c r="D17" s="15">
        <f t="shared" ref="D17:E17" si="4">SUM(D18:D26)</f>
        <v>0</v>
      </c>
      <c r="E17" s="15">
        <f t="shared" si="4"/>
        <v>759288.37</v>
      </c>
    </row>
    <row r="18" spans="1:5" s="55" customFormat="1">
      <c r="A18" s="53" t="s">
        <v>14</v>
      </c>
      <c r="B18" s="54">
        <f>+'[1]quinta MODIFIC'!E19</f>
        <v>381500</v>
      </c>
      <c r="D18" s="54">
        <v>0</v>
      </c>
      <c r="E18" s="54">
        <f t="shared" si="3"/>
        <v>381500</v>
      </c>
    </row>
    <row r="19" spans="1:5" s="55" customFormat="1">
      <c r="A19" s="53" t="s">
        <v>15</v>
      </c>
      <c r="B19" s="54">
        <f>+'[1]quinta MODIFIC'!E20</f>
        <v>167788.37</v>
      </c>
      <c r="D19" s="54">
        <v>0</v>
      </c>
      <c r="E19" s="54">
        <f t="shared" si="3"/>
        <v>167788.37</v>
      </c>
    </row>
    <row r="20" spans="1:5" s="55" customFormat="1">
      <c r="A20" s="53" t="s">
        <v>16</v>
      </c>
      <c r="B20" s="54">
        <f>+'[1]quinta MODIFIC'!E21</f>
        <v>0</v>
      </c>
      <c r="D20" s="54">
        <v>0</v>
      </c>
      <c r="E20" s="54">
        <f t="shared" si="3"/>
        <v>0</v>
      </c>
    </row>
    <row r="21" spans="1:5" s="55" customFormat="1">
      <c r="A21" s="53" t="s">
        <v>17</v>
      </c>
      <c r="B21" s="54">
        <f>+'[1]quinta MODIFIC'!E22</f>
        <v>0</v>
      </c>
      <c r="D21" s="54">
        <v>0</v>
      </c>
      <c r="E21" s="54">
        <f t="shared" si="3"/>
        <v>0</v>
      </c>
    </row>
    <row r="22" spans="1:5" s="55" customFormat="1">
      <c r="A22" s="53" t="s">
        <v>18</v>
      </c>
      <c r="B22" s="54">
        <f>+'[1]quinta MODIFIC'!E23</f>
        <v>0</v>
      </c>
      <c r="D22" s="54">
        <v>0</v>
      </c>
      <c r="E22" s="54">
        <f t="shared" si="3"/>
        <v>0</v>
      </c>
    </row>
    <row r="23" spans="1:5" s="55" customFormat="1">
      <c r="A23" s="53" t="s">
        <v>19</v>
      </c>
      <c r="B23" s="54">
        <f>+'[1]quinta MODIFIC'!E24</f>
        <v>180000</v>
      </c>
      <c r="D23" s="54">
        <v>0</v>
      </c>
      <c r="E23" s="54">
        <f t="shared" si="3"/>
        <v>180000</v>
      </c>
    </row>
    <row r="24" spans="1:5" s="55" customFormat="1">
      <c r="A24" s="53" t="s">
        <v>20</v>
      </c>
      <c r="B24" s="54">
        <f>+'[1]quinta MODIFIC'!E25</f>
        <v>0</v>
      </c>
      <c r="D24" s="54">
        <v>0</v>
      </c>
      <c r="E24" s="54">
        <f t="shared" si="3"/>
        <v>0</v>
      </c>
    </row>
    <row r="25" spans="1:5" s="55" customFormat="1">
      <c r="A25" s="53" t="s">
        <v>21</v>
      </c>
      <c r="B25" s="54">
        <f>+'[1]quinta MODIFIC'!E26</f>
        <v>0</v>
      </c>
      <c r="D25" s="54">
        <v>0</v>
      </c>
      <c r="E25" s="54">
        <f t="shared" si="3"/>
        <v>0</v>
      </c>
    </row>
    <row r="26" spans="1:5" s="55" customFormat="1">
      <c r="A26" s="53" t="s">
        <v>22</v>
      </c>
      <c r="B26" s="54">
        <f>+'[1]quinta MODIFIC'!E27</f>
        <v>30000</v>
      </c>
      <c r="D26" s="54">
        <v>0</v>
      </c>
      <c r="E26" s="54">
        <f t="shared" si="3"/>
        <v>30000</v>
      </c>
    </row>
    <row r="27" spans="1:5" s="18" customFormat="1">
      <c r="A27" s="17" t="s">
        <v>23</v>
      </c>
      <c r="B27" s="15">
        <f>SUM(B28:B36)</f>
        <v>7835792.6900000004</v>
      </c>
      <c r="D27" s="15">
        <f t="shared" ref="D27:E27" si="5">SUM(D28:D36)</f>
        <v>0</v>
      </c>
      <c r="E27" s="15">
        <f t="shared" si="5"/>
        <v>7835792.6900000004</v>
      </c>
    </row>
    <row r="28" spans="1:5" s="55" customFormat="1">
      <c r="A28" s="53" t="s">
        <v>24</v>
      </c>
      <c r="B28" s="54">
        <f>+'[1]quinta MODIFIC'!E29</f>
        <v>10500</v>
      </c>
      <c r="D28" s="54">
        <v>0</v>
      </c>
      <c r="E28" s="54">
        <f t="shared" si="3"/>
        <v>10500</v>
      </c>
    </row>
    <row r="29" spans="1:5" s="55" customFormat="1">
      <c r="A29" s="53" t="s">
        <v>25</v>
      </c>
      <c r="B29" s="54">
        <f>+'[1]quinta MODIFIC'!E30</f>
        <v>0</v>
      </c>
      <c r="D29" s="54">
        <v>0</v>
      </c>
      <c r="E29" s="54">
        <f t="shared" si="3"/>
        <v>0</v>
      </c>
    </row>
    <row r="30" spans="1:5" s="55" customFormat="1">
      <c r="A30" s="53" t="s">
        <v>26</v>
      </c>
      <c r="B30" s="54">
        <f>+'[1]quinta MODIFIC'!E31</f>
        <v>1768925.53</v>
      </c>
      <c r="D30" s="54">
        <v>0</v>
      </c>
      <c r="E30" s="54">
        <f t="shared" si="3"/>
        <v>1768925.53</v>
      </c>
    </row>
    <row r="31" spans="1:5" s="55" customFormat="1">
      <c r="A31" s="53" t="s">
        <v>27</v>
      </c>
      <c r="B31" s="54">
        <f>+'[1]quinta MODIFIC'!E32</f>
        <v>133245.74</v>
      </c>
      <c r="D31" s="54">
        <v>0</v>
      </c>
      <c r="E31" s="54">
        <f t="shared" si="3"/>
        <v>133245.74</v>
      </c>
    </row>
    <row r="32" spans="1:5" s="55" customFormat="1">
      <c r="A32" s="53" t="s">
        <v>28</v>
      </c>
      <c r="B32" s="54">
        <f>+'[1]quinta MODIFIC'!E33</f>
        <v>122480.65</v>
      </c>
      <c r="D32" s="54">
        <v>0</v>
      </c>
      <c r="E32" s="54">
        <f t="shared" si="3"/>
        <v>122480.65</v>
      </c>
    </row>
    <row r="33" spans="1:5" s="55" customFormat="1">
      <c r="A33" s="53" t="s">
        <v>29</v>
      </c>
      <c r="B33" s="54">
        <f>+'[1]quinta MODIFIC'!E34</f>
        <v>925066.58</v>
      </c>
      <c r="D33" s="54">
        <v>0</v>
      </c>
      <c r="E33" s="54">
        <f t="shared" si="3"/>
        <v>925066.58</v>
      </c>
    </row>
    <row r="34" spans="1:5" s="55" customFormat="1">
      <c r="A34" s="53" t="s">
        <v>30</v>
      </c>
      <c r="B34" s="54">
        <f>+'[1]quinta MODIFIC'!E35</f>
        <v>20000</v>
      </c>
      <c r="D34" s="54">
        <v>0</v>
      </c>
      <c r="E34" s="54">
        <f t="shared" si="3"/>
        <v>20000</v>
      </c>
    </row>
    <row r="35" spans="1:5" s="55" customFormat="1">
      <c r="A35" s="53" t="s">
        <v>31</v>
      </c>
      <c r="B35" s="54">
        <f>+'[1]quinta MODIFIC'!E36</f>
        <v>4749484.1900000004</v>
      </c>
      <c r="D35" s="54">
        <v>0</v>
      </c>
      <c r="E35" s="54">
        <f t="shared" si="3"/>
        <v>4749484.1900000004</v>
      </c>
    </row>
    <row r="36" spans="1:5" s="55" customFormat="1">
      <c r="A36" s="53" t="s">
        <v>32</v>
      </c>
      <c r="B36" s="54">
        <f>+'[1]quinta MODIFIC'!E37</f>
        <v>106090</v>
      </c>
      <c r="D36" s="54">
        <v>0</v>
      </c>
      <c r="E36" s="54">
        <f t="shared" si="3"/>
        <v>106090</v>
      </c>
    </row>
    <row r="37" spans="1:5" s="18" customFormat="1">
      <c r="A37" s="17" t="s">
        <v>33</v>
      </c>
      <c r="B37" s="15">
        <f>SUM(B38:B46)</f>
        <v>57500</v>
      </c>
      <c r="D37" s="15">
        <f t="shared" ref="D37:E37" si="6">SUM(D38:D46)</f>
        <v>0</v>
      </c>
      <c r="E37" s="15">
        <f t="shared" si="6"/>
        <v>57500</v>
      </c>
    </row>
    <row r="38" spans="1:5" s="55" customFormat="1">
      <c r="A38" s="53" t="s">
        <v>34</v>
      </c>
      <c r="B38" s="54">
        <v>0</v>
      </c>
      <c r="D38" s="54">
        <v>0</v>
      </c>
      <c r="E38" s="54">
        <f t="shared" si="3"/>
        <v>0</v>
      </c>
    </row>
    <row r="39" spans="1:5" s="55" customFormat="1">
      <c r="A39" s="53" t="s">
        <v>35</v>
      </c>
      <c r="B39" s="54">
        <v>0</v>
      </c>
      <c r="D39" s="54">
        <v>0</v>
      </c>
      <c r="E39" s="54">
        <f t="shared" si="3"/>
        <v>0</v>
      </c>
    </row>
    <row r="40" spans="1:5" s="55" customFormat="1">
      <c r="A40" s="53" t="s">
        <v>36</v>
      </c>
      <c r="B40" s="54">
        <v>0</v>
      </c>
      <c r="D40" s="54">
        <v>0</v>
      </c>
      <c r="E40" s="54">
        <f t="shared" si="3"/>
        <v>0</v>
      </c>
    </row>
    <row r="41" spans="1:5" s="55" customFormat="1">
      <c r="A41" s="53" t="s">
        <v>37</v>
      </c>
      <c r="B41" s="54">
        <v>0</v>
      </c>
      <c r="D41" s="54">
        <v>0</v>
      </c>
      <c r="E41" s="54">
        <f t="shared" si="3"/>
        <v>0</v>
      </c>
    </row>
    <row r="42" spans="1:5" s="55" customFormat="1">
      <c r="A42" s="53" t="s">
        <v>38</v>
      </c>
      <c r="B42" s="54">
        <v>0</v>
      </c>
      <c r="D42" s="54">
        <v>0</v>
      </c>
      <c r="E42" s="54">
        <f t="shared" si="3"/>
        <v>0</v>
      </c>
    </row>
    <row r="43" spans="1:5" s="55" customFormat="1">
      <c r="A43" s="53" t="s">
        <v>39</v>
      </c>
      <c r="B43" s="54">
        <v>0</v>
      </c>
      <c r="D43" s="54">
        <v>0</v>
      </c>
      <c r="E43" s="54">
        <f t="shared" si="3"/>
        <v>0</v>
      </c>
    </row>
    <row r="44" spans="1:5" s="55" customFormat="1">
      <c r="A44" s="53" t="s">
        <v>40</v>
      </c>
      <c r="B44" s="54">
        <v>0</v>
      </c>
      <c r="D44" s="54">
        <v>0</v>
      </c>
      <c r="E44" s="54">
        <f t="shared" si="3"/>
        <v>0</v>
      </c>
    </row>
    <row r="45" spans="1:5" s="55" customFormat="1">
      <c r="A45" s="53" t="s">
        <v>41</v>
      </c>
      <c r="B45" s="54">
        <v>57500</v>
      </c>
      <c r="D45" s="54">
        <v>0</v>
      </c>
      <c r="E45" s="54">
        <f t="shared" si="3"/>
        <v>57500</v>
      </c>
    </row>
    <row r="46" spans="1:5" s="55" customFormat="1">
      <c r="A46" s="53" t="s">
        <v>42</v>
      </c>
      <c r="B46" s="54">
        <v>0</v>
      </c>
      <c r="D46" s="54">
        <v>0</v>
      </c>
      <c r="E46" s="54">
        <f t="shared" si="3"/>
        <v>0</v>
      </c>
    </row>
    <row r="47" spans="1:5" s="18" customFormat="1">
      <c r="A47" s="17" t="s">
        <v>43</v>
      </c>
      <c r="B47" s="15">
        <f>SUM(B48:B56)</f>
        <v>1080674.29</v>
      </c>
      <c r="D47" s="15">
        <f t="shared" ref="D47" si="7">SUM(D48:D56)</f>
        <v>-702300</v>
      </c>
      <c r="E47" s="15">
        <f>SUM(E48:E56)</f>
        <v>378374.29000000004</v>
      </c>
    </row>
    <row r="48" spans="1:5" s="55" customFormat="1">
      <c r="A48" s="53" t="s">
        <v>44</v>
      </c>
      <c r="B48" s="54">
        <v>922674.29</v>
      </c>
      <c r="D48" s="54">
        <f>-D59</f>
        <v>-702300</v>
      </c>
      <c r="E48" s="54">
        <f>+B48+D48</f>
        <v>220374.29000000004</v>
      </c>
    </row>
    <row r="49" spans="1:5" s="55" customFormat="1">
      <c r="A49" s="53" t="s">
        <v>45</v>
      </c>
      <c r="B49" s="54">
        <v>8000</v>
      </c>
      <c r="D49" s="54">
        <v>0</v>
      </c>
      <c r="E49" s="54">
        <f t="shared" si="3"/>
        <v>8000</v>
      </c>
    </row>
    <row r="50" spans="1:5" s="55" customFormat="1">
      <c r="A50" s="53" t="s">
        <v>46</v>
      </c>
      <c r="B50" s="54">
        <v>0</v>
      </c>
      <c r="D50" s="54">
        <v>0</v>
      </c>
      <c r="E50" s="54">
        <f t="shared" si="3"/>
        <v>0</v>
      </c>
    </row>
    <row r="51" spans="1:5" s="55" customFormat="1">
      <c r="A51" s="53" t="s">
        <v>47</v>
      </c>
      <c r="B51" s="54">
        <v>0</v>
      </c>
      <c r="D51" s="54">
        <v>0</v>
      </c>
      <c r="E51" s="54">
        <f t="shared" si="3"/>
        <v>0</v>
      </c>
    </row>
    <row r="52" spans="1:5" s="55" customFormat="1">
      <c r="A52" s="53" t="s">
        <v>48</v>
      </c>
      <c r="B52" s="54">
        <v>0</v>
      </c>
      <c r="D52" s="54">
        <v>0</v>
      </c>
      <c r="E52" s="54">
        <f t="shared" si="3"/>
        <v>0</v>
      </c>
    </row>
    <row r="53" spans="1:5" s="55" customFormat="1">
      <c r="A53" s="53" t="s">
        <v>49</v>
      </c>
      <c r="B53" s="54">
        <v>150000</v>
      </c>
      <c r="D53" s="54">
        <v>0</v>
      </c>
      <c r="E53" s="54">
        <f t="shared" si="3"/>
        <v>150000</v>
      </c>
    </row>
    <row r="54" spans="1:5" s="55" customFormat="1">
      <c r="A54" s="53" t="s">
        <v>50</v>
      </c>
      <c r="B54" s="54">
        <v>0</v>
      </c>
      <c r="D54" s="54">
        <v>0</v>
      </c>
      <c r="E54" s="54">
        <f t="shared" si="3"/>
        <v>0</v>
      </c>
    </row>
    <row r="55" spans="1:5" s="55" customFormat="1">
      <c r="A55" s="53" t="s">
        <v>51</v>
      </c>
      <c r="B55" s="54">
        <v>0</v>
      </c>
      <c r="D55" s="54">
        <v>0</v>
      </c>
      <c r="E55" s="54">
        <f t="shared" si="3"/>
        <v>0</v>
      </c>
    </row>
    <row r="56" spans="1:5" s="55" customFormat="1">
      <c r="A56" s="53" t="s">
        <v>52</v>
      </c>
      <c r="B56" s="54">
        <v>0</v>
      </c>
      <c r="D56" s="54">
        <v>0</v>
      </c>
      <c r="E56" s="54">
        <f t="shared" si="3"/>
        <v>0</v>
      </c>
    </row>
    <row r="57" spans="1:5" s="18" customFormat="1">
      <c r="A57" s="17" t="s">
        <v>53</v>
      </c>
      <c r="B57" s="15">
        <f>SUM(B58:B65)</f>
        <v>12476399.57</v>
      </c>
      <c r="D57" s="15">
        <f>SUM(D58:D65)</f>
        <v>702300</v>
      </c>
      <c r="E57" s="15">
        <f>SUM(E58:E65)</f>
        <v>13178699.57</v>
      </c>
    </row>
    <row r="58" spans="1:5" s="55" customFormat="1">
      <c r="A58" s="53" t="s">
        <v>54</v>
      </c>
      <c r="B58" s="54">
        <v>0</v>
      </c>
      <c r="D58" s="54">
        <v>0</v>
      </c>
      <c r="E58" s="54">
        <f t="shared" si="3"/>
        <v>0</v>
      </c>
    </row>
    <row r="59" spans="1:5" s="55" customFormat="1">
      <c r="A59" s="53" t="s">
        <v>55</v>
      </c>
      <c r="B59" s="54">
        <v>12476399.57</v>
      </c>
      <c r="D59" s="54">
        <v>702300</v>
      </c>
      <c r="E59" s="54">
        <f>+B59+D59</f>
        <v>13178699.57</v>
      </c>
    </row>
    <row r="60" spans="1:5" s="55" customFormat="1">
      <c r="A60" s="53" t="s">
        <v>56</v>
      </c>
      <c r="B60" s="54">
        <v>0</v>
      </c>
      <c r="D60" s="54">
        <v>0</v>
      </c>
      <c r="E60" s="54">
        <f t="shared" si="3"/>
        <v>0</v>
      </c>
    </row>
    <row r="61" spans="1:5" s="55" customFormat="1">
      <c r="A61" s="53" t="s">
        <v>57</v>
      </c>
      <c r="B61" s="54">
        <v>0</v>
      </c>
      <c r="D61" s="54">
        <v>0</v>
      </c>
      <c r="E61" s="54">
        <f t="shared" si="3"/>
        <v>0</v>
      </c>
    </row>
    <row r="62" spans="1:5" s="55" customFormat="1">
      <c r="A62" s="53" t="s">
        <v>58</v>
      </c>
      <c r="B62" s="54">
        <v>0</v>
      </c>
      <c r="D62" s="54">
        <v>0</v>
      </c>
      <c r="E62" s="54">
        <f t="shared" si="3"/>
        <v>0</v>
      </c>
    </row>
    <row r="63" spans="1:5" s="55" customFormat="1">
      <c r="A63" s="53" t="s">
        <v>59</v>
      </c>
      <c r="B63" s="54">
        <v>0</v>
      </c>
      <c r="D63" s="54">
        <v>0</v>
      </c>
      <c r="E63" s="54">
        <f t="shared" si="3"/>
        <v>0</v>
      </c>
    </row>
    <row r="64" spans="1:5" s="55" customFormat="1">
      <c r="A64" s="53" t="s">
        <v>60</v>
      </c>
      <c r="B64" s="54">
        <v>0</v>
      </c>
      <c r="D64" s="54">
        <v>0</v>
      </c>
      <c r="E64" s="54">
        <f t="shared" si="3"/>
        <v>0</v>
      </c>
    </row>
    <row r="65" spans="1:5" s="55" customFormat="1">
      <c r="A65" s="53" t="s">
        <v>61</v>
      </c>
      <c r="B65" s="54">
        <v>0</v>
      </c>
      <c r="D65" s="54">
        <v>0</v>
      </c>
      <c r="E65" s="54">
        <f t="shared" si="3"/>
        <v>0</v>
      </c>
    </row>
    <row r="66" spans="1:5" s="18" customFormat="1">
      <c r="A66" s="17" t="s">
        <v>62</v>
      </c>
      <c r="B66" s="15">
        <v>0</v>
      </c>
      <c r="D66" s="15">
        <v>0</v>
      </c>
      <c r="E66" s="15">
        <v>0</v>
      </c>
    </row>
    <row r="67" spans="1:5">
      <c r="A67" s="19" t="s">
        <v>63</v>
      </c>
      <c r="B67" s="16">
        <v>0</v>
      </c>
      <c r="D67" s="16">
        <v>0</v>
      </c>
      <c r="E67" s="16">
        <v>0</v>
      </c>
    </row>
    <row r="68" spans="1:5">
      <c r="A68" s="19" t="s">
        <v>64</v>
      </c>
      <c r="B68" s="16">
        <v>0</v>
      </c>
      <c r="D68" s="16">
        <v>0</v>
      </c>
      <c r="E68" s="16">
        <v>0</v>
      </c>
    </row>
    <row r="69" spans="1:5">
      <c r="A69" s="19" t="s">
        <v>65</v>
      </c>
      <c r="B69" s="16">
        <v>0</v>
      </c>
      <c r="D69" s="16">
        <v>0</v>
      </c>
      <c r="E69" s="16">
        <v>0</v>
      </c>
    </row>
    <row r="70" spans="1:5">
      <c r="A70" s="19" t="s">
        <v>66</v>
      </c>
      <c r="B70" s="16">
        <v>0</v>
      </c>
      <c r="D70" s="16">
        <v>0</v>
      </c>
      <c r="E70" s="16">
        <v>0</v>
      </c>
    </row>
    <row r="71" spans="1:5">
      <c r="A71" s="19" t="s">
        <v>67</v>
      </c>
      <c r="B71" s="16">
        <v>0</v>
      </c>
      <c r="D71" s="16">
        <v>0</v>
      </c>
      <c r="E71" s="16">
        <v>0</v>
      </c>
    </row>
    <row r="72" spans="1:5">
      <c r="A72" s="19" t="s">
        <v>68</v>
      </c>
      <c r="B72" s="16">
        <v>0</v>
      </c>
      <c r="D72" s="16">
        <v>0</v>
      </c>
      <c r="E72" s="16">
        <v>0</v>
      </c>
    </row>
    <row r="73" spans="1:5">
      <c r="A73" s="19" t="s">
        <v>69</v>
      </c>
      <c r="B73" s="16">
        <v>0</v>
      </c>
      <c r="D73" s="16">
        <v>0</v>
      </c>
      <c r="E73" s="16">
        <v>0</v>
      </c>
    </row>
    <row r="74" spans="1:5">
      <c r="A74" s="19" t="s">
        <v>70</v>
      </c>
      <c r="B74" s="16">
        <v>0</v>
      </c>
      <c r="D74" s="16">
        <v>0</v>
      </c>
      <c r="E74" s="16">
        <v>0</v>
      </c>
    </row>
    <row r="75" spans="1:5">
      <c r="A75" s="19" t="s">
        <v>71</v>
      </c>
      <c r="B75" s="16">
        <v>0</v>
      </c>
      <c r="D75" s="16">
        <v>0</v>
      </c>
      <c r="E75" s="16">
        <v>0</v>
      </c>
    </row>
    <row r="76" spans="1:5">
      <c r="A76" s="19" t="s">
        <v>72</v>
      </c>
      <c r="B76" s="16">
        <v>0</v>
      </c>
      <c r="D76" s="16">
        <v>0</v>
      </c>
      <c r="E76" s="16">
        <v>0</v>
      </c>
    </row>
    <row r="77" spans="1:5">
      <c r="A77" s="19" t="s">
        <v>73</v>
      </c>
      <c r="B77" s="16">
        <v>0</v>
      </c>
      <c r="D77" s="16">
        <v>0</v>
      </c>
      <c r="E77" s="16">
        <v>0</v>
      </c>
    </row>
    <row r="78" spans="1:5">
      <c r="A78" s="19" t="s">
        <v>74</v>
      </c>
      <c r="B78" s="16">
        <v>0</v>
      </c>
      <c r="D78" s="16">
        <v>0</v>
      </c>
      <c r="E78" s="16">
        <v>0</v>
      </c>
    </row>
    <row r="79" spans="1:5">
      <c r="A79" s="19" t="s">
        <v>75</v>
      </c>
      <c r="B79" s="16">
        <v>0</v>
      </c>
      <c r="D79" s="16">
        <v>0</v>
      </c>
      <c r="E79" s="16">
        <v>0</v>
      </c>
    </row>
    <row r="80" spans="1:5" ht="14" thickBot="1">
      <c r="A80" s="20" t="s">
        <v>76</v>
      </c>
      <c r="B80" s="21">
        <v>0</v>
      </c>
      <c r="D80" s="21">
        <v>0</v>
      </c>
      <c r="E80" s="21">
        <v>0</v>
      </c>
    </row>
    <row r="82" spans="1:5" ht="14" thickBot="1"/>
    <row r="83" spans="1:5">
      <c r="A83" s="61" t="str">
        <f>+A2</f>
        <v>INSTITUTO MUNICIPAL DE LAS MUJERES REGIAS</v>
      </c>
      <c r="B83" s="62"/>
      <c r="D83" s="3"/>
      <c r="E83" s="3"/>
    </row>
    <row r="84" spans="1:5" ht="30" customHeight="1">
      <c r="A84" s="63" t="str">
        <f>+A3</f>
        <v>Quinta Modificación al Presupuesto de Egresos para el Ejercicio Fiscal 2019</v>
      </c>
      <c r="B84" s="64"/>
      <c r="D84" s="3"/>
      <c r="E84" s="3"/>
    </row>
    <row r="85" spans="1:5">
      <c r="A85" s="22" t="s">
        <v>77</v>
      </c>
      <c r="B85" s="23"/>
      <c r="D85" s="23"/>
      <c r="E85" s="23"/>
    </row>
    <row r="86" spans="1:5">
      <c r="A86" s="22" t="s">
        <v>4</v>
      </c>
      <c r="B86" s="24">
        <f>+B92</f>
        <v>28803654.920000002</v>
      </c>
      <c r="D86" s="24">
        <f t="shared" ref="D86" si="8">+D92</f>
        <v>0</v>
      </c>
      <c r="E86" s="24">
        <f t="shared" ref="E86" si="9">+E92</f>
        <v>28803654.920000002</v>
      </c>
    </row>
    <row r="87" spans="1:5">
      <c r="A87" s="25" t="s">
        <v>78</v>
      </c>
      <c r="B87" s="26"/>
      <c r="D87" s="26"/>
      <c r="E87" s="26"/>
    </row>
    <row r="88" spans="1:5">
      <c r="A88" s="25" t="s">
        <v>79</v>
      </c>
      <c r="B88" s="26"/>
      <c r="D88" s="26"/>
      <c r="E88" s="26"/>
    </row>
    <row r="89" spans="1:5">
      <c r="A89" s="25" t="s">
        <v>80</v>
      </c>
      <c r="B89" s="26"/>
      <c r="D89" s="26"/>
      <c r="E89" s="26"/>
    </row>
    <row r="90" spans="1:5">
      <c r="A90" s="25" t="s">
        <v>81</v>
      </c>
      <c r="B90" s="26"/>
      <c r="D90" s="26"/>
      <c r="E90" s="26"/>
    </row>
    <row r="91" spans="1:5">
      <c r="A91" s="25" t="s">
        <v>82</v>
      </c>
      <c r="B91" s="26"/>
      <c r="D91" s="26"/>
      <c r="E91" s="26"/>
    </row>
    <row r="92" spans="1:5" ht="14" thickBot="1">
      <c r="A92" s="27" t="str">
        <f>+A83</f>
        <v>INSTITUTO MUNICIPAL DE LAS MUJERES REGIAS</v>
      </c>
      <c r="B92" s="28">
        <f>+B7</f>
        <v>28803654.920000002</v>
      </c>
      <c r="D92" s="28">
        <f t="shared" ref="D92" si="10">+D7</f>
        <v>0</v>
      </c>
      <c r="E92" s="28">
        <f t="shared" ref="E92" si="11">+E7</f>
        <v>28803654.920000002</v>
      </c>
    </row>
    <row r="93" spans="1:5" ht="14" thickBot="1">
      <c r="A93" s="29"/>
      <c r="B93" s="30"/>
      <c r="D93" s="30"/>
      <c r="E93" s="30"/>
    </row>
    <row r="94" spans="1:5">
      <c r="A94" s="65" t="str">
        <f>+A83</f>
        <v>INSTITUTO MUNICIPAL DE LAS MUJERES REGIAS</v>
      </c>
      <c r="B94" s="66"/>
      <c r="D94" s="3"/>
      <c r="E94" s="3"/>
    </row>
    <row r="95" spans="1:5">
      <c r="A95" s="59" t="str">
        <f>+A84</f>
        <v>Quinta Modificación al Presupuesto de Egresos para el Ejercicio Fiscal 2019</v>
      </c>
      <c r="B95" s="60"/>
      <c r="D95" s="3"/>
      <c r="E95" s="3"/>
    </row>
    <row r="96" spans="1:5">
      <c r="A96" s="22" t="s">
        <v>77</v>
      </c>
      <c r="B96" s="31" t="s">
        <v>83</v>
      </c>
      <c r="D96" s="31" t="s">
        <v>83</v>
      </c>
      <c r="E96" s="31" t="s">
        <v>83</v>
      </c>
    </row>
    <row r="97" spans="1:5">
      <c r="A97" s="22" t="s">
        <v>4</v>
      </c>
      <c r="B97" s="24">
        <f>+B100</f>
        <v>28803654.920000002</v>
      </c>
      <c r="D97" s="24">
        <f t="shared" ref="D97" si="12">+D100</f>
        <v>0</v>
      </c>
      <c r="E97" s="24">
        <f t="shared" ref="E97" si="13">+E100</f>
        <v>28803654.920000002</v>
      </c>
    </row>
    <row r="98" spans="1:5">
      <c r="A98" s="25" t="s">
        <v>84</v>
      </c>
      <c r="B98" s="26"/>
      <c r="D98" s="26"/>
      <c r="E98" s="26"/>
    </row>
    <row r="99" spans="1:5">
      <c r="A99" s="25" t="s">
        <v>82</v>
      </c>
      <c r="B99" s="26"/>
      <c r="D99" s="26"/>
      <c r="E99" s="26"/>
    </row>
    <row r="100" spans="1:5" ht="14" thickBot="1">
      <c r="A100" s="27" t="str">
        <f>+A92</f>
        <v>INSTITUTO MUNICIPAL DE LAS MUJERES REGIAS</v>
      </c>
      <c r="B100" s="28">
        <f>+B92</f>
        <v>28803654.920000002</v>
      </c>
      <c r="D100" s="28">
        <f t="shared" ref="D100" si="14">+D92</f>
        <v>0</v>
      </c>
      <c r="E100" s="28">
        <f t="shared" ref="E100" si="15">+E92</f>
        <v>28803654.920000002</v>
      </c>
    </row>
    <row r="101" spans="1:5" ht="14" thickBot="1">
      <c r="A101" s="29"/>
      <c r="B101" s="30"/>
      <c r="D101" s="30"/>
      <c r="E101" s="30"/>
    </row>
    <row r="102" spans="1:5">
      <c r="A102" s="65" t="str">
        <f>+A94</f>
        <v>INSTITUTO MUNICIPAL DE LAS MUJERES REGIAS</v>
      </c>
      <c r="B102" s="66"/>
      <c r="D102" s="3"/>
      <c r="E102" s="3"/>
    </row>
    <row r="103" spans="1:5" ht="15.75" customHeight="1">
      <c r="A103" s="67" t="str">
        <f>+A95</f>
        <v>Quinta Modificación al Presupuesto de Egresos para el Ejercicio Fiscal 2019</v>
      </c>
      <c r="B103" s="68"/>
      <c r="D103" s="3"/>
      <c r="E103" s="3"/>
    </row>
    <row r="104" spans="1:5">
      <c r="A104" s="22" t="s">
        <v>85</v>
      </c>
      <c r="B104" s="31" t="s">
        <v>83</v>
      </c>
      <c r="D104" s="31" t="s">
        <v>83</v>
      </c>
      <c r="E104" s="31" t="s">
        <v>83</v>
      </c>
    </row>
    <row r="105" spans="1:5">
      <c r="A105" s="22" t="s">
        <v>4</v>
      </c>
      <c r="B105" s="24">
        <f>+B110</f>
        <v>28803654.920000002</v>
      </c>
      <c r="D105" s="24">
        <f t="shared" ref="D105" si="16">+D110</f>
        <v>0</v>
      </c>
      <c r="E105" s="24">
        <f t="shared" ref="E105" si="17">+E110</f>
        <v>28803654.920000002</v>
      </c>
    </row>
    <row r="106" spans="1:5">
      <c r="A106" s="25" t="s">
        <v>86</v>
      </c>
      <c r="B106" s="26"/>
      <c r="D106" s="26"/>
      <c r="E106" s="26"/>
    </row>
    <row r="107" spans="1:5">
      <c r="A107" s="25" t="s">
        <v>87</v>
      </c>
      <c r="B107" s="26"/>
      <c r="D107" s="26"/>
      <c r="E107" s="26"/>
    </row>
    <row r="108" spans="1:5">
      <c r="A108" s="25" t="s">
        <v>88</v>
      </c>
      <c r="B108" s="26"/>
      <c r="D108" s="26"/>
      <c r="E108" s="26"/>
    </row>
    <row r="109" spans="1:5">
      <c r="A109" s="25" t="s">
        <v>89</v>
      </c>
      <c r="B109" s="26"/>
      <c r="D109" s="26"/>
      <c r="E109" s="26"/>
    </row>
    <row r="110" spans="1:5" ht="14" thickBot="1">
      <c r="A110" s="27" t="str">
        <f>+A100</f>
        <v>INSTITUTO MUNICIPAL DE LAS MUJERES REGIAS</v>
      </c>
      <c r="B110" s="28">
        <f>+B100</f>
        <v>28803654.920000002</v>
      </c>
      <c r="D110" s="28">
        <f t="shared" ref="D110" si="18">+D100</f>
        <v>0</v>
      </c>
      <c r="E110" s="28">
        <f t="shared" ref="E110" si="19">+E100</f>
        <v>28803654.920000002</v>
      </c>
    </row>
    <row r="111" spans="1:5" ht="14" thickBot="1">
      <c r="A111" s="29"/>
      <c r="B111" s="30"/>
      <c r="D111" s="30"/>
      <c r="E111" s="30"/>
    </row>
    <row r="112" spans="1:5">
      <c r="A112" s="65" t="str">
        <f>+A102</f>
        <v>INSTITUTO MUNICIPAL DE LAS MUJERES REGIAS</v>
      </c>
      <c r="B112" s="66"/>
      <c r="D112" s="3"/>
      <c r="E112" s="3"/>
    </row>
    <row r="113" spans="1:5">
      <c r="A113" s="59" t="str">
        <f>+A103</f>
        <v>Quinta Modificación al Presupuesto de Egresos para el Ejercicio Fiscal 2019</v>
      </c>
      <c r="B113" s="60"/>
      <c r="D113" s="3"/>
      <c r="E113" s="3"/>
    </row>
    <row r="114" spans="1:5">
      <c r="A114" s="22" t="s">
        <v>90</v>
      </c>
      <c r="B114" s="31" t="s">
        <v>83</v>
      </c>
      <c r="D114" s="31" t="s">
        <v>83</v>
      </c>
      <c r="E114" s="31" t="s">
        <v>83</v>
      </c>
    </row>
    <row r="115" spans="1:5">
      <c r="A115" s="22" t="s">
        <v>4</v>
      </c>
      <c r="B115" s="24">
        <f>SUM(B116:B117)</f>
        <v>28746154.920000002</v>
      </c>
      <c r="D115" s="24">
        <f t="shared" ref="D115:E115" si="20">SUM(D116:D117)</f>
        <v>0</v>
      </c>
      <c r="E115" s="24">
        <f t="shared" si="20"/>
        <v>28746154.920000002</v>
      </c>
    </row>
    <row r="116" spans="1:5">
      <c r="A116" s="25" t="s">
        <v>91</v>
      </c>
      <c r="B116" s="32">
        <f>+B9+B17+B27</f>
        <v>15189081.060000001</v>
      </c>
      <c r="D116" s="32">
        <f t="shared" ref="D116" si="21">+D9+D17+D27</f>
        <v>0</v>
      </c>
      <c r="E116" s="32">
        <f t="shared" ref="E116" si="22">+E9+E17+E27</f>
        <v>15189081.060000001</v>
      </c>
    </row>
    <row r="117" spans="1:5">
      <c r="A117" s="25" t="s">
        <v>92</v>
      </c>
      <c r="B117" s="32">
        <f>+B47+B57</f>
        <v>13557073.859999999</v>
      </c>
      <c r="D117" s="32">
        <f t="shared" ref="D117" si="23">+D47+D57</f>
        <v>0</v>
      </c>
      <c r="E117" s="32">
        <f t="shared" ref="E117" si="24">+E47+E57</f>
        <v>13557073.859999999</v>
      </c>
    </row>
    <row r="118" spans="1:5" ht="14" thickBot="1">
      <c r="A118" s="27" t="s">
        <v>93</v>
      </c>
      <c r="B118" s="33">
        <v>0</v>
      </c>
      <c r="D118" s="33">
        <v>0</v>
      </c>
      <c r="E118" s="33">
        <v>0</v>
      </c>
    </row>
    <row r="119" spans="1:5" ht="14" thickBot="1">
      <c r="A119" s="34"/>
      <c r="B119" s="30"/>
      <c r="D119" s="30"/>
      <c r="E119" s="30"/>
    </row>
    <row r="120" spans="1:5">
      <c r="A120" s="65" t="str">
        <f>+A112</f>
        <v>INSTITUTO MUNICIPAL DE LAS MUJERES REGIAS</v>
      </c>
      <c r="B120" s="66"/>
      <c r="D120" s="3"/>
      <c r="E120" s="3"/>
    </row>
    <row r="121" spans="1:5" ht="21" customHeight="1">
      <c r="A121" s="67" t="str">
        <f>+A113</f>
        <v>Quinta Modificación al Presupuesto de Egresos para el Ejercicio Fiscal 2019</v>
      </c>
      <c r="B121" s="68"/>
      <c r="D121" s="3"/>
      <c r="E121" s="3"/>
    </row>
    <row r="122" spans="1:5">
      <c r="A122" s="22" t="s">
        <v>94</v>
      </c>
      <c r="B122" s="24">
        <f>SUM(B123:B126)</f>
        <v>28746154.920000002</v>
      </c>
      <c r="D122" s="24">
        <f t="shared" ref="D122:E122" si="25">SUM(D123:D126)</f>
        <v>0</v>
      </c>
      <c r="E122" s="24">
        <f t="shared" si="25"/>
        <v>28746154.920000002</v>
      </c>
    </row>
    <row r="123" spans="1:5">
      <c r="A123" s="25" t="s">
        <v>95</v>
      </c>
      <c r="B123" s="24">
        <f>+B9</f>
        <v>6594000</v>
      </c>
      <c r="D123" s="24">
        <f t="shared" ref="D123" si="26">+D9</f>
        <v>0</v>
      </c>
      <c r="E123" s="24">
        <f t="shared" ref="E123" si="27">+E9</f>
        <v>6594000</v>
      </c>
    </row>
    <row r="124" spans="1:5">
      <c r="A124" s="25" t="s">
        <v>96</v>
      </c>
      <c r="B124" s="32">
        <f>+B35</f>
        <v>4749484.1900000004</v>
      </c>
      <c r="D124" s="32">
        <f t="shared" ref="D124" si="28">+D35</f>
        <v>0</v>
      </c>
      <c r="E124" s="32">
        <f t="shared" ref="E124" si="29">+E35</f>
        <v>4749484.1900000004</v>
      </c>
    </row>
    <row r="125" spans="1:5">
      <c r="A125" s="35" t="s">
        <v>97</v>
      </c>
      <c r="B125" s="36">
        <f>+B117</f>
        <v>13557073.859999999</v>
      </c>
      <c r="D125" s="36">
        <f t="shared" ref="D125" si="30">+D117</f>
        <v>0</v>
      </c>
      <c r="E125" s="36">
        <f t="shared" ref="E125" si="31">+E117</f>
        <v>13557073.859999999</v>
      </c>
    </row>
    <row r="126" spans="1:5" ht="14" thickBot="1">
      <c r="A126" s="27" t="s">
        <v>98</v>
      </c>
      <c r="B126" s="28">
        <f>+B115-B123-B124-B125</f>
        <v>3845596.870000001</v>
      </c>
      <c r="D126" s="28">
        <f t="shared" ref="D126:E126" si="32">+D115-D123-D124-D125</f>
        <v>0</v>
      </c>
      <c r="E126" s="28">
        <f t="shared" si="32"/>
        <v>3845596.870000001</v>
      </c>
    </row>
    <row r="127" spans="1:5" ht="14" thickBot="1">
      <c r="A127" s="34"/>
      <c r="B127" s="30"/>
      <c r="D127" s="30"/>
      <c r="E127" s="30"/>
    </row>
    <row r="128" spans="1:5">
      <c r="A128" s="65" t="str">
        <f>+A120</f>
        <v>INSTITUTO MUNICIPAL DE LAS MUJERES REGIAS</v>
      </c>
      <c r="B128" s="66"/>
      <c r="D128" s="3"/>
      <c r="E128" s="3"/>
    </row>
    <row r="129" spans="1:5">
      <c r="A129" s="59" t="str">
        <f>+A121</f>
        <v>Quinta Modificación al Presupuesto de Egresos para el Ejercicio Fiscal 2019</v>
      </c>
      <c r="B129" s="60"/>
      <c r="D129" s="3"/>
      <c r="E129" s="3"/>
    </row>
    <row r="130" spans="1:5">
      <c r="A130" s="37" t="s">
        <v>99</v>
      </c>
      <c r="B130" s="31" t="s">
        <v>83</v>
      </c>
      <c r="D130" s="31" t="s">
        <v>83</v>
      </c>
      <c r="E130" s="31" t="s">
        <v>83</v>
      </c>
    </row>
    <row r="131" spans="1:5">
      <c r="A131" s="25" t="s">
        <v>100</v>
      </c>
      <c r="B131" s="24">
        <v>9540.19</v>
      </c>
      <c r="D131" s="24">
        <v>9540.19</v>
      </c>
      <c r="E131" s="24">
        <v>9540.19</v>
      </c>
    </row>
    <row r="132" spans="1:5">
      <c r="A132" s="25" t="s">
        <v>101</v>
      </c>
      <c r="B132" s="24">
        <v>1250000</v>
      </c>
      <c r="D132" s="24">
        <v>1250000</v>
      </c>
      <c r="E132" s="24">
        <v>1250000</v>
      </c>
    </row>
    <row r="133" spans="1:5">
      <c r="A133" s="25" t="s">
        <v>102</v>
      </c>
      <c r="B133" s="24">
        <v>600000</v>
      </c>
      <c r="D133" s="24">
        <v>600000</v>
      </c>
      <c r="E133" s="24">
        <v>600000</v>
      </c>
    </row>
    <row r="134" spans="1:5">
      <c r="A134" s="25" t="s">
        <v>103</v>
      </c>
      <c r="B134" s="24">
        <v>650000</v>
      </c>
      <c r="D134" s="24">
        <v>650000</v>
      </c>
      <c r="E134" s="24">
        <v>650000</v>
      </c>
    </row>
    <row r="135" spans="1:5">
      <c r="A135" s="25" t="s">
        <v>104</v>
      </c>
      <c r="B135" s="24">
        <v>600000</v>
      </c>
      <c r="D135" s="24">
        <v>600000</v>
      </c>
      <c r="E135" s="24">
        <v>600000</v>
      </c>
    </row>
    <row r="136" spans="1:5">
      <c r="A136" s="25" t="s">
        <v>105</v>
      </c>
      <c r="B136" s="24">
        <v>600000</v>
      </c>
      <c r="D136" s="24">
        <v>600000</v>
      </c>
      <c r="E136" s="24">
        <v>600000</v>
      </c>
    </row>
    <row r="137" spans="1:5">
      <c r="A137" s="25" t="s">
        <v>106</v>
      </c>
      <c r="B137" s="24">
        <v>300000</v>
      </c>
      <c r="D137" s="24">
        <v>300000</v>
      </c>
      <c r="E137" s="24">
        <v>300000</v>
      </c>
    </row>
    <row r="138" spans="1:5">
      <c r="A138" s="25" t="s">
        <v>107</v>
      </c>
      <c r="B138" s="24">
        <v>739944</v>
      </c>
      <c r="D138" s="24">
        <v>739944</v>
      </c>
      <c r="E138" s="24">
        <v>739944</v>
      </c>
    </row>
    <row r="139" spans="1:5" ht="14" thickBot="1">
      <c r="A139" s="38" t="s">
        <v>108</v>
      </c>
      <c r="B139" s="39">
        <f>SUM(B131:B138)</f>
        <v>4749484.1899999995</v>
      </c>
      <c r="D139" s="39">
        <f t="shared" ref="D139:E139" si="33">SUM(D131:D138)</f>
        <v>4749484.1899999995</v>
      </c>
      <c r="E139" s="39">
        <f t="shared" si="33"/>
        <v>4749484.1899999995</v>
      </c>
    </row>
    <row r="140" spans="1:5" ht="14" thickBot="1">
      <c r="A140" s="29"/>
      <c r="B140" s="30"/>
      <c r="D140" s="30"/>
      <c r="E140" s="30"/>
    </row>
    <row r="141" spans="1:5">
      <c r="A141" s="65" t="str">
        <f>+A128</f>
        <v>INSTITUTO MUNICIPAL DE LAS MUJERES REGIAS</v>
      </c>
      <c r="B141" s="69"/>
      <c r="C141" s="69"/>
      <c r="D141" s="66"/>
      <c r="E141" s="3"/>
    </row>
    <row r="142" spans="1:5">
      <c r="A142" s="70" t="s">
        <v>109</v>
      </c>
      <c r="B142" s="71"/>
      <c r="C142" s="71"/>
      <c r="D142" s="72"/>
      <c r="E142" s="3"/>
    </row>
    <row r="143" spans="1:5" ht="27" thickBot="1">
      <c r="A143" s="22" t="s">
        <v>110</v>
      </c>
      <c r="B143" s="40" t="s">
        <v>111</v>
      </c>
      <c r="C143" s="40" t="s">
        <v>112</v>
      </c>
      <c r="D143" s="40" t="s">
        <v>111</v>
      </c>
      <c r="E143" s="40" t="s">
        <v>111</v>
      </c>
    </row>
    <row r="144" spans="1:5">
      <c r="A144" s="42" t="s">
        <v>113</v>
      </c>
      <c r="B144" s="43">
        <v>70000</v>
      </c>
      <c r="C144" s="43">
        <v>70000</v>
      </c>
      <c r="D144" s="43">
        <v>70000</v>
      </c>
      <c r="E144" s="43">
        <v>70000</v>
      </c>
    </row>
    <row r="145" spans="1:5">
      <c r="A145" s="45" t="s">
        <v>114</v>
      </c>
      <c r="B145" s="46">
        <v>50000</v>
      </c>
      <c r="C145" s="46">
        <v>20000</v>
      </c>
      <c r="D145" s="46">
        <v>50000</v>
      </c>
      <c r="E145" s="46">
        <v>50000</v>
      </c>
    </row>
    <row r="146" spans="1:5">
      <c r="A146" s="45" t="s">
        <v>115</v>
      </c>
      <c r="B146" s="46">
        <v>50000</v>
      </c>
      <c r="C146" s="46">
        <v>30000</v>
      </c>
      <c r="D146" s="46">
        <v>50000</v>
      </c>
      <c r="E146" s="46">
        <v>50000</v>
      </c>
    </row>
    <row r="147" spans="1:5">
      <c r="A147" s="45" t="s">
        <v>116</v>
      </c>
      <c r="B147" s="46">
        <v>30000</v>
      </c>
      <c r="C147" s="46">
        <v>17000</v>
      </c>
      <c r="D147" s="46">
        <v>30000</v>
      </c>
      <c r="E147" s="46">
        <v>30000</v>
      </c>
    </row>
    <row r="148" spans="1:5">
      <c r="A148" s="45" t="s">
        <v>117</v>
      </c>
      <c r="B148" s="46">
        <v>22000</v>
      </c>
      <c r="C148" s="46">
        <v>11000</v>
      </c>
      <c r="D148" s="46">
        <v>22000</v>
      </c>
      <c r="E148" s="46">
        <v>22000</v>
      </c>
    </row>
    <row r="149" spans="1:5">
      <c r="A149" s="45" t="s">
        <v>118</v>
      </c>
      <c r="B149" s="46">
        <v>22000</v>
      </c>
      <c r="C149" s="46">
        <v>11000</v>
      </c>
      <c r="D149" s="46">
        <v>22000</v>
      </c>
      <c r="E149" s="46">
        <v>22000</v>
      </c>
    </row>
    <row r="150" spans="1:5">
      <c r="A150" s="45" t="s">
        <v>119</v>
      </c>
      <c r="B150" s="46">
        <v>15000</v>
      </c>
      <c r="C150" s="46">
        <v>7000</v>
      </c>
      <c r="D150" s="46">
        <v>15000</v>
      </c>
      <c r="E150" s="46">
        <v>15000</v>
      </c>
    </row>
    <row r="151" spans="1:5">
      <c r="A151" s="45" t="s">
        <v>120</v>
      </c>
      <c r="B151" s="46">
        <v>15000</v>
      </c>
      <c r="C151" s="46">
        <v>7000</v>
      </c>
      <c r="D151" s="46">
        <v>15000</v>
      </c>
      <c r="E151" s="46">
        <v>15000</v>
      </c>
    </row>
    <row r="152" spans="1:5">
      <c r="A152" s="45" t="s">
        <v>121</v>
      </c>
      <c r="B152" s="46">
        <v>15000</v>
      </c>
      <c r="C152" s="46">
        <v>7000</v>
      </c>
      <c r="D152" s="46">
        <v>15000</v>
      </c>
      <c r="E152" s="46">
        <v>15000</v>
      </c>
    </row>
    <row r="153" spans="1:5" ht="14" thickBot="1">
      <c r="A153" s="48" t="s">
        <v>122</v>
      </c>
      <c r="B153" s="49">
        <v>10000</v>
      </c>
      <c r="C153" s="49">
        <v>4000</v>
      </c>
      <c r="D153" s="49">
        <v>10000</v>
      </c>
      <c r="E153" s="49">
        <v>10000</v>
      </c>
    </row>
    <row r="154" spans="1:5">
      <c r="A154" s="50"/>
      <c r="B154" s="51"/>
      <c r="C154" s="51"/>
      <c r="D154" s="51"/>
      <c r="E154" s="51"/>
    </row>
    <row r="155" spans="1:5">
      <c r="A155" s="50"/>
      <c r="B155" s="51"/>
      <c r="D155" s="51"/>
      <c r="E155" s="51"/>
    </row>
    <row r="156" spans="1:5">
      <c r="A156" s="50"/>
      <c r="B156" s="51"/>
      <c r="D156" s="51"/>
      <c r="E156" s="51"/>
    </row>
    <row r="157" spans="1:5">
      <c r="A157" s="52"/>
      <c r="B157" s="30"/>
      <c r="D157" s="30"/>
      <c r="E157" s="30"/>
    </row>
    <row r="158" spans="1:5">
      <c r="A158" s="73" t="s">
        <v>123</v>
      </c>
      <c r="B158" s="73"/>
      <c r="D158" s="3"/>
      <c r="E158" s="3"/>
    </row>
    <row r="159" spans="1:5">
      <c r="A159" s="73" t="s">
        <v>124</v>
      </c>
      <c r="B159" s="73"/>
      <c r="D159" s="3"/>
      <c r="E159" s="3"/>
    </row>
    <row r="160" spans="1:5">
      <c r="A160" s="73" t="s">
        <v>125</v>
      </c>
      <c r="B160" s="73"/>
      <c r="D160" s="3"/>
      <c r="E160" s="3"/>
    </row>
  </sheetData>
  <mergeCells count="17">
    <mergeCell ref="A141:D141"/>
    <mergeCell ref="A142:D142"/>
    <mergeCell ref="A158:B158"/>
    <mergeCell ref="A159:B159"/>
    <mergeCell ref="A160:B160"/>
    <mergeCell ref="A129:B129"/>
    <mergeCell ref="A83:B83"/>
    <mergeCell ref="A84:B84"/>
    <mergeCell ref="A94:B94"/>
    <mergeCell ref="A95:B95"/>
    <mergeCell ref="A102:B102"/>
    <mergeCell ref="A103:B103"/>
    <mergeCell ref="A112:B112"/>
    <mergeCell ref="A113:B113"/>
    <mergeCell ref="A120:B120"/>
    <mergeCell ref="A121:B121"/>
    <mergeCell ref="A128:B128"/>
  </mergeCells>
  <pageMargins left="0.34" right="0.25" top="0.24" bottom="0.56000000000000005" header="0.24" footer="0.3"/>
  <pageSetup paperSize="9" scale="82" orientation="portrait"/>
  <rowBreaks count="2" manualBreakCount="2">
    <brk id="65" max="16383" man="1"/>
    <brk id="127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FF33"/>
  </sheetPr>
  <dimension ref="A1:D160"/>
  <sheetViews>
    <sheetView tabSelected="1" view="pageLayout" topLeftCell="A127" zoomScale="75" zoomScaleNormal="75" zoomScalePageLayoutView="75" workbookViewId="0">
      <selection activeCell="A141" sqref="A141:D153"/>
    </sheetView>
  </sheetViews>
  <sheetFormatPr baseColWidth="10" defaultRowHeight="13" x14ac:dyDescent="0"/>
  <cols>
    <col min="1" max="1" width="69.6640625" style="3" customWidth="1"/>
    <col min="2" max="2" width="15.83203125" style="2" customWidth="1"/>
    <col min="3" max="256" width="10.83203125" style="3"/>
    <col min="257" max="257" width="88.1640625" style="3" customWidth="1"/>
    <col min="258" max="258" width="19.33203125" style="3" customWidth="1"/>
    <col min="259" max="512" width="10.83203125" style="3"/>
    <col min="513" max="513" width="88.1640625" style="3" customWidth="1"/>
    <col min="514" max="514" width="19.33203125" style="3" customWidth="1"/>
    <col min="515" max="768" width="10.83203125" style="3"/>
    <col min="769" max="769" width="88.1640625" style="3" customWidth="1"/>
    <col min="770" max="770" width="19.33203125" style="3" customWidth="1"/>
    <col min="771" max="1024" width="10.83203125" style="3"/>
    <col min="1025" max="1025" width="88.1640625" style="3" customWidth="1"/>
    <col min="1026" max="1026" width="19.33203125" style="3" customWidth="1"/>
    <col min="1027" max="1280" width="10.83203125" style="3"/>
    <col min="1281" max="1281" width="88.1640625" style="3" customWidth="1"/>
    <col min="1282" max="1282" width="19.33203125" style="3" customWidth="1"/>
    <col min="1283" max="1536" width="10.83203125" style="3"/>
    <col min="1537" max="1537" width="88.1640625" style="3" customWidth="1"/>
    <col min="1538" max="1538" width="19.33203125" style="3" customWidth="1"/>
    <col min="1539" max="1792" width="10.83203125" style="3"/>
    <col min="1793" max="1793" width="88.1640625" style="3" customWidth="1"/>
    <col min="1794" max="1794" width="19.33203125" style="3" customWidth="1"/>
    <col min="1795" max="2048" width="10.83203125" style="3"/>
    <col min="2049" max="2049" width="88.1640625" style="3" customWidth="1"/>
    <col min="2050" max="2050" width="19.33203125" style="3" customWidth="1"/>
    <col min="2051" max="2304" width="10.83203125" style="3"/>
    <col min="2305" max="2305" width="88.1640625" style="3" customWidth="1"/>
    <col min="2306" max="2306" width="19.33203125" style="3" customWidth="1"/>
    <col min="2307" max="2560" width="10.83203125" style="3"/>
    <col min="2561" max="2561" width="88.1640625" style="3" customWidth="1"/>
    <col min="2562" max="2562" width="19.33203125" style="3" customWidth="1"/>
    <col min="2563" max="2816" width="10.83203125" style="3"/>
    <col min="2817" max="2817" width="88.1640625" style="3" customWidth="1"/>
    <col min="2818" max="2818" width="19.33203125" style="3" customWidth="1"/>
    <col min="2819" max="3072" width="10.83203125" style="3"/>
    <col min="3073" max="3073" width="88.1640625" style="3" customWidth="1"/>
    <col min="3074" max="3074" width="19.33203125" style="3" customWidth="1"/>
    <col min="3075" max="3328" width="10.83203125" style="3"/>
    <col min="3329" max="3329" width="88.1640625" style="3" customWidth="1"/>
    <col min="3330" max="3330" width="19.33203125" style="3" customWidth="1"/>
    <col min="3331" max="3584" width="10.83203125" style="3"/>
    <col min="3585" max="3585" width="88.1640625" style="3" customWidth="1"/>
    <col min="3586" max="3586" width="19.33203125" style="3" customWidth="1"/>
    <col min="3587" max="3840" width="10.83203125" style="3"/>
    <col min="3841" max="3841" width="88.1640625" style="3" customWidth="1"/>
    <col min="3842" max="3842" width="19.33203125" style="3" customWidth="1"/>
    <col min="3843" max="4096" width="10.83203125" style="3"/>
    <col min="4097" max="4097" width="88.1640625" style="3" customWidth="1"/>
    <col min="4098" max="4098" width="19.33203125" style="3" customWidth="1"/>
    <col min="4099" max="4352" width="10.83203125" style="3"/>
    <col min="4353" max="4353" width="88.1640625" style="3" customWidth="1"/>
    <col min="4354" max="4354" width="19.33203125" style="3" customWidth="1"/>
    <col min="4355" max="4608" width="10.83203125" style="3"/>
    <col min="4609" max="4609" width="88.1640625" style="3" customWidth="1"/>
    <col min="4610" max="4610" width="19.33203125" style="3" customWidth="1"/>
    <col min="4611" max="4864" width="10.83203125" style="3"/>
    <col min="4865" max="4865" width="88.1640625" style="3" customWidth="1"/>
    <col min="4866" max="4866" width="19.33203125" style="3" customWidth="1"/>
    <col min="4867" max="5120" width="10.83203125" style="3"/>
    <col min="5121" max="5121" width="88.1640625" style="3" customWidth="1"/>
    <col min="5122" max="5122" width="19.33203125" style="3" customWidth="1"/>
    <col min="5123" max="5376" width="10.83203125" style="3"/>
    <col min="5377" max="5377" width="88.1640625" style="3" customWidth="1"/>
    <col min="5378" max="5378" width="19.33203125" style="3" customWidth="1"/>
    <col min="5379" max="5632" width="10.83203125" style="3"/>
    <col min="5633" max="5633" width="88.1640625" style="3" customWidth="1"/>
    <col min="5634" max="5634" width="19.33203125" style="3" customWidth="1"/>
    <col min="5635" max="5888" width="10.83203125" style="3"/>
    <col min="5889" max="5889" width="88.1640625" style="3" customWidth="1"/>
    <col min="5890" max="5890" width="19.33203125" style="3" customWidth="1"/>
    <col min="5891" max="6144" width="10.83203125" style="3"/>
    <col min="6145" max="6145" width="88.1640625" style="3" customWidth="1"/>
    <col min="6146" max="6146" width="19.33203125" style="3" customWidth="1"/>
    <col min="6147" max="6400" width="10.83203125" style="3"/>
    <col min="6401" max="6401" width="88.1640625" style="3" customWidth="1"/>
    <col min="6402" max="6402" width="19.33203125" style="3" customWidth="1"/>
    <col min="6403" max="6656" width="10.83203125" style="3"/>
    <col min="6657" max="6657" width="88.1640625" style="3" customWidth="1"/>
    <col min="6658" max="6658" width="19.33203125" style="3" customWidth="1"/>
    <col min="6659" max="6912" width="10.83203125" style="3"/>
    <col min="6913" max="6913" width="88.1640625" style="3" customWidth="1"/>
    <col min="6914" max="6914" width="19.33203125" style="3" customWidth="1"/>
    <col min="6915" max="7168" width="10.83203125" style="3"/>
    <col min="7169" max="7169" width="88.1640625" style="3" customWidth="1"/>
    <col min="7170" max="7170" width="19.33203125" style="3" customWidth="1"/>
    <col min="7171" max="7424" width="10.83203125" style="3"/>
    <col min="7425" max="7425" width="88.1640625" style="3" customWidth="1"/>
    <col min="7426" max="7426" width="19.33203125" style="3" customWidth="1"/>
    <col min="7427" max="7680" width="10.83203125" style="3"/>
    <col min="7681" max="7681" width="88.1640625" style="3" customWidth="1"/>
    <col min="7682" max="7682" width="19.33203125" style="3" customWidth="1"/>
    <col min="7683" max="7936" width="10.83203125" style="3"/>
    <col min="7937" max="7937" width="88.1640625" style="3" customWidth="1"/>
    <col min="7938" max="7938" width="19.33203125" style="3" customWidth="1"/>
    <col min="7939" max="8192" width="10.83203125" style="3"/>
    <col min="8193" max="8193" width="88.1640625" style="3" customWidth="1"/>
    <col min="8194" max="8194" width="19.33203125" style="3" customWidth="1"/>
    <col min="8195" max="8448" width="10.83203125" style="3"/>
    <col min="8449" max="8449" width="88.1640625" style="3" customWidth="1"/>
    <col min="8450" max="8450" width="19.33203125" style="3" customWidth="1"/>
    <col min="8451" max="8704" width="10.83203125" style="3"/>
    <col min="8705" max="8705" width="88.1640625" style="3" customWidth="1"/>
    <col min="8706" max="8706" width="19.33203125" style="3" customWidth="1"/>
    <col min="8707" max="8960" width="10.83203125" style="3"/>
    <col min="8961" max="8961" width="88.1640625" style="3" customWidth="1"/>
    <col min="8962" max="8962" width="19.33203125" style="3" customWidth="1"/>
    <col min="8963" max="9216" width="10.83203125" style="3"/>
    <col min="9217" max="9217" width="88.1640625" style="3" customWidth="1"/>
    <col min="9218" max="9218" width="19.33203125" style="3" customWidth="1"/>
    <col min="9219" max="9472" width="10.83203125" style="3"/>
    <col min="9473" max="9473" width="88.1640625" style="3" customWidth="1"/>
    <col min="9474" max="9474" width="19.33203125" style="3" customWidth="1"/>
    <col min="9475" max="9728" width="10.83203125" style="3"/>
    <col min="9729" max="9729" width="88.1640625" style="3" customWidth="1"/>
    <col min="9730" max="9730" width="19.33203125" style="3" customWidth="1"/>
    <col min="9731" max="9984" width="10.83203125" style="3"/>
    <col min="9985" max="9985" width="88.1640625" style="3" customWidth="1"/>
    <col min="9986" max="9986" width="19.33203125" style="3" customWidth="1"/>
    <col min="9987" max="10240" width="10.83203125" style="3"/>
    <col min="10241" max="10241" width="88.1640625" style="3" customWidth="1"/>
    <col min="10242" max="10242" width="19.33203125" style="3" customWidth="1"/>
    <col min="10243" max="10496" width="10.83203125" style="3"/>
    <col min="10497" max="10497" width="88.1640625" style="3" customWidth="1"/>
    <col min="10498" max="10498" width="19.33203125" style="3" customWidth="1"/>
    <col min="10499" max="10752" width="10.83203125" style="3"/>
    <col min="10753" max="10753" width="88.1640625" style="3" customWidth="1"/>
    <col min="10754" max="10754" width="19.33203125" style="3" customWidth="1"/>
    <col min="10755" max="11008" width="10.83203125" style="3"/>
    <col min="11009" max="11009" width="88.1640625" style="3" customWidth="1"/>
    <col min="11010" max="11010" width="19.33203125" style="3" customWidth="1"/>
    <col min="11011" max="11264" width="10.83203125" style="3"/>
    <col min="11265" max="11265" width="88.1640625" style="3" customWidth="1"/>
    <col min="11266" max="11266" width="19.33203125" style="3" customWidth="1"/>
    <col min="11267" max="11520" width="10.83203125" style="3"/>
    <col min="11521" max="11521" width="88.1640625" style="3" customWidth="1"/>
    <col min="11522" max="11522" width="19.33203125" style="3" customWidth="1"/>
    <col min="11523" max="11776" width="10.83203125" style="3"/>
    <col min="11777" max="11777" width="88.1640625" style="3" customWidth="1"/>
    <col min="11778" max="11778" width="19.33203125" style="3" customWidth="1"/>
    <col min="11779" max="12032" width="10.83203125" style="3"/>
    <col min="12033" max="12033" width="88.1640625" style="3" customWidth="1"/>
    <col min="12034" max="12034" width="19.33203125" style="3" customWidth="1"/>
    <col min="12035" max="12288" width="10.83203125" style="3"/>
    <col min="12289" max="12289" width="88.1640625" style="3" customWidth="1"/>
    <col min="12290" max="12290" width="19.33203125" style="3" customWidth="1"/>
    <col min="12291" max="12544" width="10.83203125" style="3"/>
    <col min="12545" max="12545" width="88.1640625" style="3" customWidth="1"/>
    <col min="12546" max="12546" width="19.33203125" style="3" customWidth="1"/>
    <col min="12547" max="12800" width="10.83203125" style="3"/>
    <col min="12801" max="12801" width="88.1640625" style="3" customWidth="1"/>
    <col min="12802" max="12802" width="19.33203125" style="3" customWidth="1"/>
    <col min="12803" max="13056" width="10.83203125" style="3"/>
    <col min="13057" max="13057" width="88.1640625" style="3" customWidth="1"/>
    <col min="13058" max="13058" width="19.33203125" style="3" customWidth="1"/>
    <col min="13059" max="13312" width="10.83203125" style="3"/>
    <col min="13313" max="13313" width="88.1640625" style="3" customWidth="1"/>
    <col min="13314" max="13314" width="19.33203125" style="3" customWidth="1"/>
    <col min="13315" max="13568" width="10.83203125" style="3"/>
    <col min="13569" max="13569" width="88.1640625" style="3" customWidth="1"/>
    <col min="13570" max="13570" width="19.33203125" style="3" customWidth="1"/>
    <col min="13571" max="13824" width="10.83203125" style="3"/>
    <col min="13825" max="13825" width="88.1640625" style="3" customWidth="1"/>
    <col min="13826" max="13826" width="19.33203125" style="3" customWidth="1"/>
    <col min="13827" max="14080" width="10.83203125" style="3"/>
    <col min="14081" max="14081" width="88.1640625" style="3" customWidth="1"/>
    <col min="14082" max="14082" width="19.33203125" style="3" customWidth="1"/>
    <col min="14083" max="14336" width="10.83203125" style="3"/>
    <col min="14337" max="14337" width="88.1640625" style="3" customWidth="1"/>
    <col min="14338" max="14338" width="19.33203125" style="3" customWidth="1"/>
    <col min="14339" max="14592" width="10.83203125" style="3"/>
    <col min="14593" max="14593" width="88.1640625" style="3" customWidth="1"/>
    <col min="14594" max="14594" width="19.33203125" style="3" customWidth="1"/>
    <col min="14595" max="14848" width="10.83203125" style="3"/>
    <col min="14849" max="14849" width="88.1640625" style="3" customWidth="1"/>
    <col min="14850" max="14850" width="19.33203125" style="3" customWidth="1"/>
    <col min="14851" max="15104" width="10.83203125" style="3"/>
    <col min="15105" max="15105" width="88.1640625" style="3" customWidth="1"/>
    <col min="15106" max="15106" width="19.33203125" style="3" customWidth="1"/>
    <col min="15107" max="15360" width="10.83203125" style="3"/>
    <col min="15361" max="15361" width="88.1640625" style="3" customWidth="1"/>
    <col min="15362" max="15362" width="19.33203125" style="3" customWidth="1"/>
    <col min="15363" max="15616" width="10.83203125" style="3"/>
    <col min="15617" max="15617" width="88.1640625" style="3" customWidth="1"/>
    <col min="15618" max="15618" width="19.33203125" style="3" customWidth="1"/>
    <col min="15619" max="15872" width="10.83203125" style="3"/>
    <col min="15873" max="15873" width="88.1640625" style="3" customWidth="1"/>
    <col min="15874" max="15874" width="19.33203125" style="3" customWidth="1"/>
    <col min="15875" max="16128" width="10.83203125" style="3"/>
    <col min="16129" max="16129" width="88.1640625" style="3" customWidth="1"/>
    <col min="16130" max="16130" width="19.33203125" style="3" customWidth="1"/>
    <col min="16131" max="16384" width="10.83203125" style="3"/>
  </cols>
  <sheetData>
    <row r="1" spans="1:2" ht="64.5" customHeight="1" thickBot="1">
      <c r="A1" s="1"/>
    </row>
    <row r="2" spans="1:2">
      <c r="A2" s="4" t="s">
        <v>0</v>
      </c>
      <c r="B2" s="5"/>
    </row>
    <row r="3" spans="1:2" ht="15" customHeight="1">
      <c r="A3" s="6" t="s">
        <v>126</v>
      </c>
      <c r="B3" s="7"/>
    </row>
    <row r="4" spans="1:2" ht="14" thickBot="1">
      <c r="A4" s="8"/>
      <c r="B4" s="9"/>
    </row>
    <row r="5" spans="1:2" s="12" customFormat="1" ht="16" thickBot="1">
      <c r="A5" s="10" t="s">
        <v>2</v>
      </c>
      <c r="B5" s="11" t="s">
        <v>129</v>
      </c>
    </row>
    <row r="6" spans="1:2">
      <c r="B6" s="13"/>
    </row>
    <row r="7" spans="1:2">
      <c r="A7" s="14" t="s">
        <v>4</v>
      </c>
      <c r="B7" s="15">
        <f>+B9+B17+B27+B37+B57+B66+B47</f>
        <v>28803654.920000002</v>
      </c>
    </row>
    <row r="8" spans="1:2">
      <c r="A8" s="14"/>
      <c r="B8" s="16"/>
    </row>
    <row r="9" spans="1:2" s="18" customFormat="1">
      <c r="A9" s="17" t="s">
        <v>5</v>
      </c>
      <c r="B9" s="15">
        <f>SUM(B10:B16)</f>
        <v>6594000</v>
      </c>
    </row>
    <row r="10" spans="1:2">
      <c r="A10" s="19" t="s">
        <v>6</v>
      </c>
      <c r="B10" s="16">
        <v>4924000</v>
      </c>
    </row>
    <row r="11" spans="1:2">
      <c r="A11" s="19" t="s">
        <v>7</v>
      </c>
      <c r="B11" s="16">
        <v>15000</v>
      </c>
    </row>
    <row r="12" spans="1:2">
      <c r="A12" s="19" t="s">
        <v>8</v>
      </c>
      <c r="B12" s="16">
        <v>1005000</v>
      </c>
    </row>
    <row r="13" spans="1:2">
      <c r="A13" s="19" t="s">
        <v>9</v>
      </c>
      <c r="B13" s="16">
        <v>0</v>
      </c>
    </row>
    <row r="14" spans="1:2">
      <c r="A14" s="19" t="s">
        <v>10</v>
      </c>
      <c r="B14" s="16">
        <v>650000</v>
      </c>
    </row>
    <row r="15" spans="1:2">
      <c r="A15" s="19" t="s">
        <v>11</v>
      </c>
      <c r="B15" s="16">
        <v>0</v>
      </c>
    </row>
    <row r="16" spans="1:2">
      <c r="A16" s="19" t="s">
        <v>12</v>
      </c>
      <c r="B16" s="16">
        <v>0</v>
      </c>
    </row>
    <row r="17" spans="1:2" s="18" customFormat="1">
      <c r="A17" s="17" t="s">
        <v>13</v>
      </c>
      <c r="B17" s="15">
        <f>SUM(B18:B26)</f>
        <v>759288.37</v>
      </c>
    </row>
    <row r="18" spans="1:2">
      <c r="A18" s="19" t="s">
        <v>14</v>
      </c>
      <c r="B18" s="16">
        <v>381500</v>
      </c>
    </row>
    <row r="19" spans="1:2">
      <c r="A19" s="19" t="s">
        <v>15</v>
      </c>
      <c r="B19" s="16">
        <v>167788.37</v>
      </c>
    </row>
    <row r="20" spans="1:2">
      <c r="A20" s="19" t="s">
        <v>16</v>
      </c>
      <c r="B20" s="16">
        <v>0</v>
      </c>
    </row>
    <row r="21" spans="1:2">
      <c r="A21" s="19" t="s">
        <v>17</v>
      </c>
      <c r="B21" s="16">
        <v>0</v>
      </c>
    </row>
    <row r="22" spans="1:2">
      <c r="A22" s="19" t="s">
        <v>18</v>
      </c>
      <c r="B22" s="16">
        <v>0</v>
      </c>
    </row>
    <row r="23" spans="1:2">
      <c r="A23" s="19" t="s">
        <v>19</v>
      </c>
      <c r="B23" s="16">
        <v>180000</v>
      </c>
    </row>
    <row r="24" spans="1:2">
      <c r="A24" s="19" t="s">
        <v>20</v>
      </c>
      <c r="B24" s="16">
        <v>0</v>
      </c>
    </row>
    <row r="25" spans="1:2">
      <c r="A25" s="19" t="s">
        <v>21</v>
      </c>
      <c r="B25" s="16">
        <v>0</v>
      </c>
    </row>
    <row r="26" spans="1:2">
      <c r="A26" s="19" t="s">
        <v>22</v>
      </c>
      <c r="B26" s="16">
        <v>30000</v>
      </c>
    </row>
    <row r="27" spans="1:2" s="18" customFormat="1">
      <c r="A27" s="17" t="s">
        <v>23</v>
      </c>
      <c r="B27" s="15">
        <f>SUM(B28:B36)</f>
        <v>7835792.6900000004</v>
      </c>
    </row>
    <row r="28" spans="1:2">
      <c r="A28" s="19" t="s">
        <v>24</v>
      </c>
      <c r="B28" s="16">
        <v>10500</v>
      </c>
    </row>
    <row r="29" spans="1:2">
      <c r="A29" s="19" t="s">
        <v>25</v>
      </c>
      <c r="B29" s="16">
        <v>0</v>
      </c>
    </row>
    <row r="30" spans="1:2">
      <c r="A30" s="19" t="s">
        <v>26</v>
      </c>
      <c r="B30" s="16">
        <v>1768925.53</v>
      </c>
    </row>
    <row r="31" spans="1:2">
      <c r="A31" s="19" t="s">
        <v>27</v>
      </c>
      <c r="B31" s="16">
        <v>133245.74</v>
      </c>
    </row>
    <row r="32" spans="1:2">
      <c r="A32" s="19" t="s">
        <v>28</v>
      </c>
      <c r="B32" s="16">
        <v>122480.65</v>
      </c>
    </row>
    <row r="33" spans="1:2">
      <c r="A33" s="19" t="s">
        <v>29</v>
      </c>
      <c r="B33" s="16">
        <v>925066.58</v>
      </c>
    </row>
    <row r="34" spans="1:2">
      <c r="A34" s="19" t="s">
        <v>30</v>
      </c>
      <c r="B34" s="16">
        <v>20000</v>
      </c>
    </row>
    <row r="35" spans="1:2">
      <c r="A35" s="19" t="s">
        <v>31</v>
      </c>
      <c r="B35" s="16">
        <v>4749484.1900000004</v>
      </c>
    </row>
    <row r="36" spans="1:2">
      <c r="A36" s="19" t="s">
        <v>32</v>
      </c>
      <c r="B36" s="16">
        <v>106090</v>
      </c>
    </row>
    <row r="37" spans="1:2" s="18" customFormat="1">
      <c r="A37" s="17" t="s">
        <v>33</v>
      </c>
      <c r="B37" s="15">
        <f>SUM(B38:B46)</f>
        <v>57500</v>
      </c>
    </row>
    <row r="38" spans="1:2">
      <c r="A38" s="19" t="s">
        <v>34</v>
      </c>
      <c r="B38" s="16">
        <v>0</v>
      </c>
    </row>
    <row r="39" spans="1:2">
      <c r="A39" s="19" t="s">
        <v>35</v>
      </c>
      <c r="B39" s="16">
        <v>0</v>
      </c>
    </row>
    <row r="40" spans="1:2">
      <c r="A40" s="19" t="s">
        <v>36</v>
      </c>
      <c r="B40" s="16">
        <v>0</v>
      </c>
    </row>
    <row r="41" spans="1:2">
      <c r="A41" s="19" t="s">
        <v>37</v>
      </c>
      <c r="B41" s="16">
        <v>0</v>
      </c>
    </row>
    <row r="42" spans="1:2">
      <c r="A42" s="19" t="s">
        <v>38</v>
      </c>
      <c r="B42" s="16">
        <v>0</v>
      </c>
    </row>
    <row r="43" spans="1:2">
      <c r="A43" s="19" t="s">
        <v>39</v>
      </c>
      <c r="B43" s="16">
        <v>0</v>
      </c>
    </row>
    <row r="44" spans="1:2">
      <c r="A44" s="19" t="s">
        <v>40</v>
      </c>
      <c r="B44" s="16">
        <v>0</v>
      </c>
    </row>
    <row r="45" spans="1:2">
      <c r="A45" s="19" t="s">
        <v>41</v>
      </c>
      <c r="B45" s="16">
        <v>57500</v>
      </c>
    </row>
    <row r="46" spans="1:2">
      <c r="A46" s="19" t="s">
        <v>42</v>
      </c>
      <c r="B46" s="16">
        <v>0</v>
      </c>
    </row>
    <row r="47" spans="1:2" s="18" customFormat="1">
      <c r="A47" s="17" t="s">
        <v>43</v>
      </c>
      <c r="B47" s="15">
        <f>SUM(B48:B56)</f>
        <v>378374.29000000004</v>
      </c>
    </row>
    <row r="48" spans="1:2">
      <c r="A48" s="19" t="s">
        <v>44</v>
      </c>
      <c r="B48" s="16">
        <v>220374.29000000004</v>
      </c>
    </row>
    <row r="49" spans="1:2">
      <c r="A49" s="19" t="s">
        <v>45</v>
      </c>
      <c r="B49" s="16">
        <v>8000</v>
      </c>
    </row>
    <row r="50" spans="1:2">
      <c r="A50" s="19" t="s">
        <v>46</v>
      </c>
      <c r="B50" s="16">
        <v>0</v>
      </c>
    </row>
    <row r="51" spans="1:2">
      <c r="A51" s="19" t="s">
        <v>47</v>
      </c>
      <c r="B51" s="16">
        <v>0</v>
      </c>
    </row>
    <row r="52" spans="1:2">
      <c r="A52" s="19" t="s">
        <v>48</v>
      </c>
      <c r="B52" s="16">
        <v>0</v>
      </c>
    </row>
    <row r="53" spans="1:2">
      <c r="A53" s="19" t="s">
        <v>49</v>
      </c>
      <c r="B53" s="16">
        <v>150000</v>
      </c>
    </row>
    <row r="54" spans="1:2">
      <c r="A54" s="19" t="s">
        <v>50</v>
      </c>
      <c r="B54" s="16">
        <v>0</v>
      </c>
    </row>
    <row r="55" spans="1:2">
      <c r="A55" s="19" t="s">
        <v>51</v>
      </c>
      <c r="B55" s="16">
        <v>0</v>
      </c>
    </row>
    <row r="56" spans="1:2">
      <c r="A56" s="19" t="s">
        <v>52</v>
      </c>
      <c r="B56" s="16">
        <v>0</v>
      </c>
    </row>
    <row r="57" spans="1:2" s="18" customFormat="1">
      <c r="A57" s="17" t="s">
        <v>53</v>
      </c>
      <c r="B57" s="15">
        <f>SUM(B58:B65)</f>
        <v>13178699.57</v>
      </c>
    </row>
    <row r="58" spans="1:2">
      <c r="A58" s="19" t="s">
        <v>54</v>
      </c>
      <c r="B58" s="16">
        <v>0</v>
      </c>
    </row>
    <row r="59" spans="1:2">
      <c r="A59" s="19" t="s">
        <v>55</v>
      </c>
      <c r="B59" s="16">
        <v>13178699.57</v>
      </c>
    </row>
    <row r="60" spans="1:2">
      <c r="A60" s="19" t="s">
        <v>56</v>
      </c>
      <c r="B60" s="16">
        <v>0</v>
      </c>
    </row>
    <row r="61" spans="1:2">
      <c r="A61" s="19" t="s">
        <v>57</v>
      </c>
      <c r="B61" s="16">
        <v>0</v>
      </c>
    </row>
    <row r="62" spans="1:2">
      <c r="A62" s="19" t="s">
        <v>58</v>
      </c>
      <c r="B62" s="16">
        <v>0</v>
      </c>
    </row>
    <row r="63" spans="1:2">
      <c r="A63" s="19" t="s">
        <v>59</v>
      </c>
      <c r="B63" s="16">
        <v>0</v>
      </c>
    </row>
    <row r="64" spans="1:2">
      <c r="A64" s="19" t="s">
        <v>60</v>
      </c>
      <c r="B64" s="16">
        <v>0</v>
      </c>
    </row>
    <row r="65" spans="1:2">
      <c r="A65" s="19" t="s">
        <v>61</v>
      </c>
      <c r="B65" s="16">
        <v>0</v>
      </c>
    </row>
    <row r="66" spans="1:2" s="18" customFormat="1">
      <c r="A66" s="17" t="s">
        <v>62</v>
      </c>
      <c r="B66" s="15">
        <f>SUM(B67:B80)</f>
        <v>0</v>
      </c>
    </row>
    <row r="67" spans="1:2">
      <c r="A67" s="19" t="s">
        <v>63</v>
      </c>
      <c r="B67" s="16">
        <v>0</v>
      </c>
    </row>
    <row r="68" spans="1:2">
      <c r="A68" s="19" t="s">
        <v>64</v>
      </c>
      <c r="B68" s="16">
        <v>0</v>
      </c>
    </row>
    <row r="69" spans="1:2">
      <c r="A69" s="19" t="s">
        <v>65</v>
      </c>
      <c r="B69" s="16">
        <v>0</v>
      </c>
    </row>
    <row r="70" spans="1:2">
      <c r="A70" s="19" t="s">
        <v>66</v>
      </c>
      <c r="B70" s="16">
        <v>0</v>
      </c>
    </row>
    <row r="71" spans="1:2">
      <c r="A71" s="19" t="s">
        <v>67</v>
      </c>
      <c r="B71" s="16">
        <v>0</v>
      </c>
    </row>
    <row r="72" spans="1:2">
      <c r="A72" s="19" t="s">
        <v>68</v>
      </c>
      <c r="B72" s="16">
        <v>0</v>
      </c>
    </row>
    <row r="73" spans="1:2">
      <c r="A73" s="19" t="s">
        <v>69</v>
      </c>
      <c r="B73" s="16">
        <v>0</v>
      </c>
    </row>
    <row r="74" spans="1:2">
      <c r="A74" s="19" t="s">
        <v>70</v>
      </c>
      <c r="B74" s="16">
        <v>0</v>
      </c>
    </row>
    <row r="75" spans="1:2">
      <c r="A75" s="19" t="s">
        <v>71</v>
      </c>
      <c r="B75" s="16">
        <v>0</v>
      </c>
    </row>
    <row r="76" spans="1:2">
      <c r="A76" s="19" t="s">
        <v>72</v>
      </c>
      <c r="B76" s="16">
        <v>0</v>
      </c>
    </row>
    <row r="77" spans="1:2">
      <c r="A77" s="19" t="s">
        <v>73</v>
      </c>
      <c r="B77" s="16">
        <v>0</v>
      </c>
    </row>
    <row r="78" spans="1:2">
      <c r="A78" s="19" t="s">
        <v>74</v>
      </c>
      <c r="B78" s="16">
        <v>0</v>
      </c>
    </row>
    <row r="79" spans="1:2">
      <c r="A79" s="19" t="s">
        <v>75</v>
      </c>
      <c r="B79" s="16">
        <v>0</v>
      </c>
    </row>
    <row r="80" spans="1:2" ht="14" thickBot="1">
      <c r="A80" s="20" t="s">
        <v>76</v>
      </c>
      <c r="B80" s="21">
        <v>0</v>
      </c>
    </row>
    <row r="82" spans="1:2" ht="14" thickBot="1"/>
    <row r="83" spans="1:2">
      <c r="A83" s="61" t="str">
        <f>+A2</f>
        <v>INSTITUTO MUNICIPAL DE LAS MUJERES REGIAS</v>
      </c>
      <c r="B83" s="62"/>
    </row>
    <row r="84" spans="1:2" ht="30" customHeight="1">
      <c r="A84" s="63" t="str">
        <f>+A3</f>
        <v>Sexta Modificación al Presupuesto de Egresos para el Ejercicio Fiscal 2019</v>
      </c>
      <c r="B84" s="64"/>
    </row>
    <row r="85" spans="1:2">
      <c r="A85" s="22" t="s">
        <v>77</v>
      </c>
      <c r="B85" s="23"/>
    </row>
    <row r="86" spans="1:2">
      <c r="A86" s="22" t="s">
        <v>4</v>
      </c>
      <c r="B86" s="24">
        <f>+B92</f>
        <v>28803654.920000002</v>
      </c>
    </row>
    <row r="87" spans="1:2">
      <c r="A87" s="25" t="s">
        <v>78</v>
      </c>
      <c r="B87" s="26"/>
    </row>
    <row r="88" spans="1:2">
      <c r="A88" s="25" t="s">
        <v>79</v>
      </c>
      <c r="B88" s="26"/>
    </row>
    <row r="89" spans="1:2">
      <c r="A89" s="25" t="s">
        <v>80</v>
      </c>
      <c r="B89" s="26"/>
    </row>
    <row r="90" spans="1:2">
      <c r="A90" s="25" t="s">
        <v>81</v>
      </c>
      <c r="B90" s="26"/>
    </row>
    <row r="91" spans="1:2">
      <c r="A91" s="25" t="s">
        <v>82</v>
      </c>
      <c r="B91" s="26"/>
    </row>
    <row r="92" spans="1:2" ht="14" thickBot="1">
      <c r="A92" s="27" t="str">
        <f>+A83</f>
        <v>INSTITUTO MUNICIPAL DE LAS MUJERES REGIAS</v>
      </c>
      <c r="B92" s="28">
        <f>+B7</f>
        <v>28803654.920000002</v>
      </c>
    </row>
    <row r="93" spans="1:2" ht="14" thickBot="1">
      <c r="A93" s="29"/>
      <c r="B93" s="30"/>
    </row>
    <row r="94" spans="1:2">
      <c r="A94" s="65" t="str">
        <f>+A83</f>
        <v>INSTITUTO MUNICIPAL DE LAS MUJERES REGIAS</v>
      </c>
      <c r="B94" s="66"/>
    </row>
    <row r="95" spans="1:2">
      <c r="A95" s="59" t="str">
        <f>+A84</f>
        <v>Sexta Modificación al Presupuesto de Egresos para el Ejercicio Fiscal 2019</v>
      </c>
      <c r="B95" s="60"/>
    </row>
    <row r="96" spans="1:2">
      <c r="A96" s="22" t="s">
        <v>77</v>
      </c>
      <c r="B96" s="31" t="s">
        <v>83</v>
      </c>
    </row>
    <row r="97" spans="1:2">
      <c r="A97" s="22" t="s">
        <v>4</v>
      </c>
      <c r="B97" s="24">
        <f>+B100</f>
        <v>28803654.920000002</v>
      </c>
    </row>
    <row r="98" spans="1:2">
      <c r="A98" s="25" t="s">
        <v>84</v>
      </c>
      <c r="B98" s="26"/>
    </row>
    <row r="99" spans="1:2">
      <c r="A99" s="25" t="s">
        <v>82</v>
      </c>
      <c r="B99" s="26"/>
    </row>
    <row r="100" spans="1:2" ht="14" thickBot="1">
      <c r="A100" s="27" t="str">
        <f>+A92</f>
        <v>INSTITUTO MUNICIPAL DE LAS MUJERES REGIAS</v>
      </c>
      <c r="B100" s="28">
        <f>+B92</f>
        <v>28803654.920000002</v>
      </c>
    </row>
    <row r="101" spans="1:2" ht="14" thickBot="1">
      <c r="A101" s="29"/>
      <c r="B101" s="30"/>
    </row>
    <row r="102" spans="1:2">
      <c r="A102" s="65" t="str">
        <f>+A94</f>
        <v>INSTITUTO MUNICIPAL DE LAS MUJERES REGIAS</v>
      </c>
      <c r="B102" s="66"/>
    </row>
    <row r="103" spans="1:2" ht="15.75" customHeight="1">
      <c r="A103" s="67" t="str">
        <f>+A95</f>
        <v>Sexta Modificación al Presupuesto de Egresos para el Ejercicio Fiscal 2019</v>
      </c>
      <c r="B103" s="68"/>
    </row>
    <row r="104" spans="1:2">
      <c r="A104" s="22" t="s">
        <v>85</v>
      </c>
      <c r="B104" s="31" t="s">
        <v>83</v>
      </c>
    </row>
    <row r="105" spans="1:2">
      <c r="A105" s="22" t="s">
        <v>4</v>
      </c>
      <c r="B105" s="24">
        <f>+B110</f>
        <v>28803654.920000002</v>
      </c>
    </row>
    <row r="106" spans="1:2">
      <c r="A106" s="25" t="s">
        <v>86</v>
      </c>
      <c r="B106" s="26"/>
    </row>
    <row r="107" spans="1:2">
      <c r="A107" s="25" t="s">
        <v>87</v>
      </c>
      <c r="B107" s="26"/>
    </row>
    <row r="108" spans="1:2">
      <c r="A108" s="25" t="s">
        <v>88</v>
      </c>
      <c r="B108" s="26"/>
    </row>
    <row r="109" spans="1:2">
      <c r="A109" s="25" t="s">
        <v>89</v>
      </c>
      <c r="B109" s="26"/>
    </row>
    <row r="110" spans="1:2" ht="14" thickBot="1">
      <c r="A110" s="27" t="str">
        <f>+A100</f>
        <v>INSTITUTO MUNICIPAL DE LAS MUJERES REGIAS</v>
      </c>
      <c r="B110" s="28">
        <f>+B100</f>
        <v>28803654.920000002</v>
      </c>
    </row>
    <row r="111" spans="1:2" ht="14" thickBot="1">
      <c r="A111" s="29"/>
      <c r="B111" s="30"/>
    </row>
    <row r="112" spans="1:2">
      <c r="A112" s="65" t="str">
        <f>+A102</f>
        <v>INSTITUTO MUNICIPAL DE LAS MUJERES REGIAS</v>
      </c>
      <c r="B112" s="66"/>
    </row>
    <row r="113" spans="1:2">
      <c r="A113" s="59" t="str">
        <f>+A103</f>
        <v>Sexta Modificación al Presupuesto de Egresos para el Ejercicio Fiscal 2019</v>
      </c>
      <c r="B113" s="60"/>
    </row>
    <row r="114" spans="1:2">
      <c r="A114" s="22" t="s">
        <v>90</v>
      </c>
      <c r="B114" s="31" t="s">
        <v>83</v>
      </c>
    </row>
    <row r="115" spans="1:2">
      <c r="A115" s="22" t="s">
        <v>4</v>
      </c>
      <c r="B115" s="24">
        <f>SUM(B116:B117)</f>
        <v>28803654.920000002</v>
      </c>
    </row>
    <row r="116" spans="1:2">
      <c r="A116" s="25" t="s">
        <v>91</v>
      </c>
      <c r="B116" s="32">
        <f>+B9+B17+B27+B37</f>
        <v>15246581.060000001</v>
      </c>
    </row>
    <row r="117" spans="1:2">
      <c r="A117" s="25" t="s">
        <v>92</v>
      </c>
      <c r="B117" s="32">
        <f>+B47+B57</f>
        <v>13557073.859999999</v>
      </c>
    </row>
    <row r="118" spans="1:2" ht="14" thickBot="1">
      <c r="A118" s="27" t="s">
        <v>93</v>
      </c>
      <c r="B118" s="33">
        <v>0</v>
      </c>
    </row>
    <row r="119" spans="1:2" ht="14" thickBot="1">
      <c r="A119" s="34"/>
      <c r="B119" s="30"/>
    </row>
    <row r="120" spans="1:2">
      <c r="A120" s="65" t="str">
        <f>+A112</f>
        <v>INSTITUTO MUNICIPAL DE LAS MUJERES REGIAS</v>
      </c>
      <c r="B120" s="66"/>
    </row>
    <row r="121" spans="1:2" ht="21" customHeight="1">
      <c r="A121" s="67" t="str">
        <f>+A113</f>
        <v>Sexta Modificación al Presupuesto de Egresos para el Ejercicio Fiscal 2019</v>
      </c>
      <c r="B121" s="68"/>
    </row>
    <row r="122" spans="1:2">
      <c r="A122" s="22" t="s">
        <v>94</v>
      </c>
      <c r="B122" s="24">
        <f>SUM(B123:B126)</f>
        <v>28803654.920000002</v>
      </c>
    </row>
    <row r="123" spans="1:2">
      <c r="A123" s="25" t="s">
        <v>95</v>
      </c>
      <c r="B123" s="24">
        <f>+B9</f>
        <v>6594000</v>
      </c>
    </row>
    <row r="124" spans="1:2">
      <c r="A124" s="25" t="s">
        <v>96</v>
      </c>
      <c r="B124" s="32">
        <f>+B35</f>
        <v>4749484.1900000004</v>
      </c>
    </row>
    <row r="125" spans="1:2">
      <c r="A125" s="35" t="s">
        <v>97</v>
      </c>
      <c r="B125" s="36">
        <f>+B117</f>
        <v>13557073.859999999</v>
      </c>
    </row>
    <row r="126" spans="1:2" ht="14" thickBot="1">
      <c r="A126" s="27" t="s">
        <v>98</v>
      </c>
      <c r="B126" s="28">
        <f>+B115-B123-B124-B125</f>
        <v>3903096.870000001</v>
      </c>
    </row>
    <row r="127" spans="1:2" ht="14" thickBot="1">
      <c r="A127" s="34"/>
      <c r="B127" s="30"/>
    </row>
    <row r="128" spans="1:2">
      <c r="A128" s="65" t="str">
        <f>+A120</f>
        <v>INSTITUTO MUNICIPAL DE LAS MUJERES REGIAS</v>
      </c>
      <c r="B128" s="66"/>
    </row>
    <row r="129" spans="1:4">
      <c r="A129" s="59" t="str">
        <f>+A121</f>
        <v>Sexta Modificación al Presupuesto de Egresos para el Ejercicio Fiscal 2019</v>
      </c>
      <c r="B129" s="60"/>
    </row>
    <row r="130" spans="1:4">
      <c r="A130" s="37" t="s">
        <v>99</v>
      </c>
      <c r="B130" s="31" t="s">
        <v>83</v>
      </c>
    </row>
    <row r="131" spans="1:4">
      <c r="A131" s="25" t="s">
        <v>100</v>
      </c>
      <c r="B131" s="24">
        <v>9540.19</v>
      </c>
    </row>
    <row r="132" spans="1:4">
      <c r="A132" s="25" t="s">
        <v>101</v>
      </c>
      <c r="B132" s="24">
        <v>1250000</v>
      </c>
    </row>
    <row r="133" spans="1:4">
      <c r="A133" s="25" t="s">
        <v>102</v>
      </c>
      <c r="B133" s="24">
        <v>600000</v>
      </c>
    </row>
    <row r="134" spans="1:4">
      <c r="A134" s="25" t="s">
        <v>103</v>
      </c>
      <c r="B134" s="24">
        <v>650000</v>
      </c>
    </row>
    <row r="135" spans="1:4">
      <c r="A135" s="25" t="s">
        <v>104</v>
      </c>
      <c r="B135" s="24">
        <v>600000</v>
      </c>
    </row>
    <row r="136" spans="1:4">
      <c r="A136" s="25" t="s">
        <v>105</v>
      </c>
      <c r="B136" s="24">
        <v>600000</v>
      </c>
    </row>
    <row r="137" spans="1:4">
      <c r="A137" s="25" t="s">
        <v>106</v>
      </c>
      <c r="B137" s="24">
        <v>300000</v>
      </c>
    </row>
    <row r="138" spans="1:4">
      <c r="A138" s="25" t="s">
        <v>107</v>
      </c>
      <c r="B138" s="24">
        <v>739944</v>
      </c>
    </row>
    <row r="139" spans="1:4" ht="14" thickBot="1">
      <c r="A139" s="38" t="s">
        <v>108</v>
      </c>
      <c r="B139" s="39">
        <f>SUM(B131:B138)</f>
        <v>4749484.1899999995</v>
      </c>
    </row>
    <row r="140" spans="1:4" ht="14" thickBot="1">
      <c r="A140" s="29"/>
      <c r="B140" s="30"/>
    </row>
    <row r="141" spans="1:4">
      <c r="A141" s="65" t="str">
        <f>+A128</f>
        <v>INSTITUTO MUNICIPAL DE LAS MUJERES REGIAS</v>
      </c>
      <c r="B141" s="69"/>
      <c r="C141" s="69"/>
      <c r="D141" s="66"/>
    </row>
    <row r="142" spans="1:4">
      <c r="A142" s="70" t="s">
        <v>109</v>
      </c>
      <c r="B142" s="71"/>
      <c r="C142" s="71"/>
      <c r="D142" s="72"/>
    </row>
    <row r="143" spans="1:4" ht="14" thickBot="1">
      <c r="A143" s="22" t="s">
        <v>110</v>
      </c>
      <c r="B143" s="40" t="s">
        <v>130</v>
      </c>
      <c r="C143" s="40" t="s">
        <v>112</v>
      </c>
      <c r="D143" s="41" t="s">
        <v>111</v>
      </c>
    </row>
    <row r="144" spans="1:4">
      <c r="A144" s="42" t="s">
        <v>113</v>
      </c>
      <c r="B144" s="56">
        <v>1</v>
      </c>
      <c r="C144" s="43">
        <v>70000</v>
      </c>
      <c r="D144" s="44">
        <v>70000</v>
      </c>
    </row>
    <row r="145" spans="1:4">
      <c r="A145" s="45" t="s">
        <v>114</v>
      </c>
      <c r="B145" s="57">
        <v>1</v>
      </c>
      <c r="C145" s="46">
        <v>20000</v>
      </c>
      <c r="D145" s="47">
        <v>50000</v>
      </c>
    </row>
    <row r="146" spans="1:4">
      <c r="A146" s="45" t="s">
        <v>115</v>
      </c>
      <c r="B146" s="57">
        <v>3</v>
      </c>
      <c r="C146" s="46">
        <v>30000</v>
      </c>
      <c r="D146" s="47">
        <v>50000</v>
      </c>
    </row>
    <row r="147" spans="1:4">
      <c r="A147" s="45" t="s">
        <v>116</v>
      </c>
      <c r="B147" s="57">
        <v>4</v>
      </c>
      <c r="C147" s="46">
        <v>17000</v>
      </c>
      <c r="D147" s="47">
        <v>30000</v>
      </c>
    </row>
    <row r="148" spans="1:4">
      <c r="A148" s="45" t="s">
        <v>117</v>
      </c>
      <c r="B148" s="57">
        <v>1</v>
      </c>
      <c r="C148" s="46">
        <v>11000</v>
      </c>
      <c r="D148" s="47">
        <v>22000</v>
      </c>
    </row>
    <row r="149" spans="1:4">
      <c r="A149" s="45" t="s">
        <v>118</v>
      </c>
      <c r="B149" s="57">
        <v>1</v>
      </c>
      <c r="C149" s="46">
        <v>11000</v>
      </c>
      <c r="D149" s="47">
        <v>22000</v>
      </c>
    </row>
    <row r="150" spans="1:4">
      <c r="A150" s="45" t="s">
        <v>119</v>
      </c>
      <c r="B150" s="57">
        <v>1</v>
      </c>
      <c r="C150" s="46">
        <v>7000</v>
      </c>
      <c r="D150" s="47">
        <v>15000</v>
      </c>
    </row>
    <row r="151" spans="1:4">
      <c r="A151" s="45" t="s">
        <v>120</v>
      </c>
      <c r="B151" s="57">
        <v>1</v>
      </c>
      <c r="C151" s="46">
        <v>7000</v>
      </c>
      <c r="D151" s="47">
        <v>15000</v>
      </c>
    </row>
    <row r="152" spans="1:4">
      <c r="A152" s="45" t="s">
        <v>121</v>
      </c>
      <c r="B152" s="57">
        <v>4</v>
      </c>
      <c r="C152" s="46">
        <v>7000</v>
      </c>
      <c r="D152" s="47">
        <v>15000</v>
      </c>
    </row>
    <row r="153" spans="1:4" ht="14" thickBot="1">
      <c r="A153" s="48" t="s">
        <v>122</v>
      </c>
      <c r="B153" s="58">
        <v>1</v>
      </c>
      <c r="C153" s="49">
        <v>4000</v>
      </c>
      <c r="D153" s="33">
        <v>10000</v>
      </c>
    </row>
    <row r="154" spans="1:4">
      <c r="A154" s="50"/>
      <c r="B154" s="51"/>
      <c r="C154" s="51"/>
      <c r="D154" s="51"/>
    </row>
    <row r="155" spans="1:4">
      <c r="A155" s="50"/>
      <c r="B155" s="51"/>
    </row>
    <row r="156" spans="1:4">
      <c r="A156" s="50"/>
      <c r="B156" s="51"/>
    </row>
    <row r="157" spans="1:4">
      <c r="A157" s="52"/>
      <c r="B157" s="30"/>
    </row>
    <row r="158" spans="1:4">
      <c r="A158" s="73" t="s">
        <v>123</v>
      </c>
      <c r="B158" s="73"/>
    </row>
    <row r="159" spans="1:4">
      <c r="A159" s="73" t="s">
        <v>124</v>
      </c>
      <c r="B159" s="73"/>
    </row>
    <row r="160" spans="1:4">
      <c r="A160" s="73" t="s">
        <v>125</v>
      </c>
      <c r="B160" s="73"/>
    </row>
  </sheetData>
  <mergeCells count="17">
    <mergeCell ref="A129:B129"/>
    <mergeCell ref="A83:B83"/>
    <mergeCell ref="A84:B84"/>
    <mergeCell ref="A94:B94"/>
    <mergeCell ref="A95:B95"/>
    <mergeCell ref="A102:B102"/>
    <mergeCell ref="A103:B103"/>
    <mergeCell ref="A112:B112"/>
    <mergeCell ref="A113:B113"/>
    <mergeCell ref="A120:B120"/>
    <mergeCell ref="A121:B121"/>
    <mergeCell ref="A128:B128"/>
    <mergeCell ref="A141:D141"/>
    <mergeCell ref="A142:D142"/>
    <mergeCell ref="A158:B158"/>
    <mergeCell ref="A159:B159"/>
    <mergeCell ref="A160:B160"/>
  </mergeCells>
  <phoneticPr fontId="9" type="noConversion"/>
  <pageMargins left="0.34" right="0.25" top="0.24" bottom="0.56000000000000005" header="0.24" footer="0.3"/>
  <pageSetup paperSize="9" scale="82" orientation="portrait"/>
  <rowBreaks count="2" manualBreakCount="2">
    <brk id="65" max="16383" man="1"/>
    <brk id="127" max="16383" man="1"/>
  </rowBreaks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MODIFICACION </vt:lpstr>
      <vt:lpstr>POE 6TA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Fyfcon</dc:creator>
  <cp:lastModifiedBy>Jonathan Gutiérrez</cp:lastModifiedBy>
  <dcterms:created xsi:type="dcterms:W3CDTF">2019-12-13T21:20:33Z</dcterms:created>
  <dcterms:modified xsi:type="dcterms:W3CDTF">2020-01-22T21:54:48Z</dcterms:modified>
</cp:coreProperties>
</file>