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260" activeTab="12"/>
  </bookViews>
  <sheets>
    <sheet name="Diciembre 2016 Predial" sheetId="31" r:id="rId1"/>
    <sheet name="Enero Predial" sheetId="19" r:id="rId2"/>
    <sheet name="Febrero Predial" sheetId="20" r:id="rId3"/>
    <sheet name="Marzo Predial" sheetId="21" r:id="rId4"/>
    <sheet name="Abril Predial" sheetId="22" r:id="rId5"/>
    <sheet name="Mayo Predial" sheetId="23" r:id="rId6"/>
    <sheet name="Junio Predial" sheetId="24" r:id="rId7"/>
    <sheet name="Julio Predial" sheetId="25" r:id="rId8"/>
    <sheet name="Agosto Predial" sheetId="26" r:id="rId9"/>
    <sheet name="Septiembre Predial" sheetId="27" r:id="rId10"/>
    <sheet name="Octubre Predial" sheetId="28" r:id="rId11"/>
    <sheet name="Noviembre Predial" sheetId="29" r:id="rId12"/>
    <sheet name="Diciembre 2016 Predial." sheetId="30" r:id="rId13"/>
    <sheet name="Enero ISAI" sheetId="32" r:id="rId14"/>
    <sheet name="Febrero ISAI" sheetId="33" r:id="rId15"/>
    <sheet name="Marzo ISAI" sheetId="34" r:id="rId16"/>
    <sheet name="Abril ISAI" sheetId="35" r:id="rId17"/>
    <sheet name="Mayo ISAI" sheetId="36" r:id="rId18"/>
    <sheet name="Junio ISAI" sheetId="37" r:id="rId19"/>
    <sheet name="Julio ISAI" sheetId="38" r:id="rId20"/>
    <sheet name="Agosto ISAI" sheetId="39" r:id="rId21"/>
    <sheet name="Septiembre ISAI" sheetId="40" r:id="rId22"/>
    <sheet name="Octubre ISAI" sheetId="41" r:id="rId23"/>
    <sheet name="Noviembre ISAI" sheetId="42" r:id="rId24"/>
    <sheet name="Diciembre 2016 ISAI" sheetId="43" r:id="rId25"/>
  </sheets>
  <calcPr calcId="145621"/>
</workbook>
</file>

<file path=xl/calcChain.xml><?xml version="1.0" encoding="utf-8"?>
<calcChain xmlns="http://schemas.openxmlformats.org/spreadsheetml/2006/main">
  <c r="D40" i="43" l="1"/>
  <c r="E40" i="43"/>
  <c r="D38" i="42"/>
  <c r="E38" i="42"/>
  <c r="C38" i="41"/>
  <c r="D38" i="41"/>
  <c r="B37" i="40"/>
  <c r="C37" i="40"/>
  <c r="E60" i="40"/>
  <c r="G60" i="40"/>
  <c r="H60" i="40"/>
  <c r="I60" i="40" s="1"/>
  <c r="K60" i="40"/>
  <c r="L60" i="40"/>
  <c r="M60" i="40" s="1"/>
  <c r="E61" i="40"/>
  <c r="G61" i="40"/>
  <c r="H61" i="40"/>
  <c r="I61" i="40" s="1"/>
  <c r="K61" i="40"/>
  <c r="K62" i="40" s="1"/>
  <c r="K63" i="40" s="1"/>
  <c r="K64" i="40" s="1"/>
  <c r="K65" i="40" s="1"/>
  <c r="K66" i="40" s="1"/>
  <c r="K67" i="40" s="1"/>
  <c r="K68" i="40" s="1"/>
  <c r="K69" i="40" s="1"/>
  <c r="K70" i="40" s="1"/>
  <c r="K71" i="40" s="1"/>
  <c r="K72" i="40" s="1"/>
  <c r="K73" i="40" s="1"/>
  <c r="K74" i="40" s="1"/>
  <c r="K75" i="40" s="1"/>
  <c r="K76" i="40" s="1"/>
  <c r="K77" i="40" s="1"/>
  <c r="K78" i="40" s="1"/>
  <c r="E62" i="40"/>
  <c r="G62" i="40"/>
  <c r="G63" i="40" s="1"/>
  <c r="G64" i="40" s="1"/>
  <c r="G65" i="40" s="1"/>
  <c r="G66" i="40" s="1"/>
  <c r="G67" i="40" s="1"/>
  <c r="G68" i="40" s="1"/>
  <c r="G69" i="40" s="1"/>
  <c r="G70" i="40" s="1"/>
  <c r="G71" i="40" s="1"/>
  <c r="G72" i="40" s="1"/>
  <c r="G73" i="40" s="1"/>
  <c r="G74" i="40" s="1"/>
  <c r="G75" i="40" s="1"/>
  <c r="G76" i="40" s="1"/>
  <c r="G77" i="40" s="1"/>
  <c r="G78" i="40" s="1"/>
  <c r="G79" i="40" s="1"/>
  <c r="G80" i="40" s="1"/>
  <c r="G81" i="40" s="1"/>
  <c r="G82" i="40" s="1"/>
  <c r="G83" i="40" s="1"/>
  <c r="G84" i="40" s="1"/>
  <c r="G85" i="40" s="1"/>
  <c r="G86" i="40" s="1"/>
  <c r="G87" i="40" s="1"/>
  <c r="G88" i="40" s="1"/>
  <c r="G89" i="40" s="1"/>
  <c r="G90" i="40" s="1"/>
  <c r="E63" i="40"/>
  <c r="E64" i="40"/>
  <c r="E65" i="40"/>
  <c r="E66" i="40"/>
  <c r="E67" i="40"/>
  <c r="E68" i="40"/>
  <c r="E69" i="40"/>
  <c r="E70" i="40"/>
  <c r="E71" i="40"/>
  <c r="E72" i="40"/>
  <c r="E73" i="40"/>
  <c r="E74" i="40"/>
  <c r="E75" i="40"/>
  <c r="E76" i="40"/>
  <c r="E77" i="40"/>
  <c r="E78" i="40"/>
  <c r="E79" i="40"/>
  <c r="K79" i="40"/>
  <c r="K80" i="40" s="1"/>
  <c r="E80" i="40"/>
  <c r="E81" i="40"/>
  <c r="K81" i="40"/>
  <c r="K82" i="40" s="1"/>
  <c r="E82" i="40"/>
  <c r="E83" i="40"/>
  <c r="K83" i="40"/>
  <c r="K84" i="40" s="1"/>
  <c r="E84" i="40"/>
  <c r="E85" i="40"/>
  <c r="K85" i="40"/>
  <c r="K86" i="40" s="1"/>
  <c r="E86" i="40"/>
  <c r="E87" i="40"/>
  <c r="K87" i="40"/>
  <c r="K88" i="40" s="1"/>
  <c r="K89" i="40" s="1"/>
  <c r="K90" i="40" s="1"/>
  <c r="E88" i="40"/>
  <c r="E89" i="40"/>
  <c r="E90" i="40"/>
  <c r="C91" i="40"/>
  <c r="D91" i="40"/>
  <c r="E91" i="40" s="1"/>
  <c r="B38" i="39"/>
  <c r="C38" i="39"/>
  <c r="E61" i="39"/>
  <c r="G61" i="39"/>
  <c r="H61" i="39"/>
  <c r="I61" i="39" s="1"/>
  <c r="K61" i="39"/>
  <c r="K62" i="39" s="1"/>
  <c r="K63" i="39" s="1"/>
  <c r="K64" i="39" s="1"/>
  <c r="K65" i="39" s="1"/>
  <c r="K66" i="39" s="1"/>
  <c r="K67" i="39" s="1"/>
  <c r="K68" i="39" s="1"/>
  <c r="K69" i="39" s="1"/>
  <c r="K70" i="39" s="1"/>
  <c r="K71" i="39" s="1"/>
  <c r="K72" i="39" s="1"/>
  <c r="K73" i="39" s="1"/>
  <c r="K74" i="39" s="1"/>
  <c r="L61" i="39"/>
  <c r="M61" i="39"/>
  <c r="E62" i="39"/>
  <c r="G62" i="39"/>
  <c r="G63" i="39" s="1"/>
  <c r="G64" i="39" s="1"/>
  <c r="G65" i="39" s="1"/>
  <c r="G66" i="39" s="1"/>
  <c r="G67" i="39" s="1"/>
  <c r="G68" i="39" s="1"/>
  <c r="G69" i="39" s="1"/>
  <c r="G70" i="39" s="1"/>
  <c r="G71" i="39" s="1"/>
  <c r="G72" i="39" s="1"/>
  <c r="G73" i="39" s="1"/>
  <c r="L62" i="39"/>
  <c r="M62" i="39" s="1"/>
  <c r="E63" i="39"/>
  <c r="E64" i="39"/>
  <c r="E65" i="39"/>
  <c r="E66" i="39"/>
  <c r="E67" i="39"/>
  <c r="E68" i="39"/>
  <c r="E69" i="39"/>
  <c r="E70" i="39"/>
  <c r="E71" i="39"/>
  <c r="E72" i="39"/>
  <c r="E73" i="39"/>
  <c r="E74" i="39"/>
  <c r="G74" i="39"/>
  <c r="G75" i="39" s="1"/>
  <c r="E75" i="39"/>
  <c r="K75" i="39"/>
  <c r="K76" i="39" s="1"/>
  <c r="E76" i="39"/>
  <c r="G76" i="39"/>
  <c r="G77" i="39" s="1"/>
  <c r="E77" i="39"/>
  <c r="K77" i="39"/>
  <c r="K78" i="39" s="1"/>
  <c r="E78" i="39"/>
  <c r="G78" i="39"/>
  <c r="G79" i="39" s="1"/>
  <c r="E79" i="39"/>
  <c r="K79" i="39"/>
  <c r="K80" i="39" s="1"/>
  <c r="K81" i="39" s="1"/>
  <c r="K82" i="39" s="1"/>
  <c r="K83" i="39" s="1"/>
  <c r="K84" i="39" s="1"/>
  <c r="K85" i="39" s="1"/>
  <c r="K86" i="39" s="1"/>
  <c r="K87" i="39" s="1"/>
  <c r="K88" i="39" s="1"/>
  <c r="K89" i="39" s="1"/>
  <c r="K90" i="39" s="1"/>
  <c r="K91" i="39" s="1"/>
  <c r="E80" i="39"/>
  <c r="G80" i="39"/>
  <c r="E81" i="39"/>
  <c r="G81" i="39"/>
  <c r="E82" i="39"/>
  <c r="G82" i="39"/>
  <c r="G83" i="39" s="1"/>
  <c r="G84" i="39" s="1"/>
  <c r="G85" i="39" s="1"/>
  <c r="G86" i="39" s="1"/>
  <c r="G87" i="39" s="1"/>
  <c r="G88" i="39" s="1"/>
  <c r="G89" i="39" s="1"/>
  <c r="G90" i="39" s="1"/>
  <c r="G91" i="39" s="1"/>
  <c r="E83" i="39"/>
  <c r="E84" i="39"/>
  <c r="E85" i="39"/>
  <c r="E86" i="39"/>
  <c r="E87" i="39"/>
  <c r="E88" i="39"/>
  <c r="E89" i="39"/>
  <c r="E90" i="39"/>
  <c r="E91" i="39"/>
  <c r="C92" i="39"/>
  <c r="D92" i="39"/>
  <c r="E92" i="39" s="1"/>
  <c r="B38" i="38"/>
  <c r="C38" i="38"/>
  <c r="E61" i="38"/>
  <c r="G61" i="38"/>
  <c r="H61" i="38"/>
  <c r="I61" i="38" s="1"/>
  <c r="K61" i="38"/>
  <c r="K62" i="38" s="1"/>
  <c r="K63" i="38" s="1"/>
  <c r="K64" i="38" s="1"/>
  <c r="K65" i="38" s="1"/>
  <c r="K66" i="38" s="1"/>
  <c r="K67" i="38" s="1"/>
  <c r="K68" i="38" s="1"/>
  <c r="K69" i="38" s="1"/>
  <c r="K70" i="38" s="1"/>
  <c r="K71" i="38" s="1"/>
  <c r="K72" i="38" s="1"/>
  <c r="K73" i="38" s="1"/>
  <c r="K74" i="38" s="1"/>
  <c r="K75" i="38" s="1"/>
  <c r="K76" i="38" s="1"/>
  <c r="K77" i="38" s="1"/>
  <c r="K78" i="38" s="1"/>
  <c r="K79" i="38" s="1"/>
  <c r="K80" i="38" s="1"/>
  <c r="K81" i="38" s="1"/>
  <c r="K82" i="38" s="1"/>
  <c r="K83" i="38" s="1"/>
  <c r="K84" i="38" s="1"/>
  <c r="K85" i="38" s="1"/>
  <c r="K86" i="38" s="1"/>
  <c r="K87" i="38" s="1"/>
  <c r="K88" i="38" s="1"/>
  <c r="K89" i="38" s="1"/>
  <c r="K90" i="38" s="1"/>
  <c r="K91" i="38" s="1"/>
  <c r="L61" i="38"/>
  <c r="M61" i="38"/>
  <c r="E62" i="38"/>
  <c r="G62" i="38"/>
  <c r="G63" i="38" s="1"/>
  <c r="G64" i="38" s="1"/>
  <c r="G65" i="38" s="1"/>
  <c r="G66" i="38" s="1"/>
  <c r="G67" i="38" s="1"/>
  <c r="G68" i="38" s="1"/>
  <c r="G69" i="38" s="1"/>
  <c r="G70" i="38" s="1"/>
  <c r="G71" i="38" s="1"/>
  <c r="G72" i="38" s="1"/>
  <c r="G73" i="38" s="1"/>
  <c r="G74" i="38" s="1"/>
  <c r="G75" i="38" s="1"/>
  <c r="G76" i="38" s="1"/>
  <c r="G77" i="38" s="1"/>
  <c r="G78" i="38" s="1"/>
  <c r="G79" i="38" s="1"/>
  <c r="G80" i="38" s="1"/>
  <c r="G81" i="38" s="1"/>
  <c r="G82" i="38" s="1"/>
  <c r="G83" i="38" s="1"/>
  <c r="G84" i="38" s="1"/>
  <c r="G85" i="38" s="1"/>
  <c r="G86" i="38" s="1"/>
  <c r="G87" i="38" s="1"/>
  <c r="G88" i="38" s="1"/>
  <c r="G89" i="38" s="1"/>
  <c r="G90" i="38" s="1"/>
  <c r="G91" i="38" s="1"/>
  <c r="L62" i="38"/>
  <c r="M62" i="38" s="1"/>
  <c r="E63" i="38"/>
  <c r="E64" i="38"/>
  <c r="E65" i="38"/>
  <c r="E66" i="38"/>
  <c r="E67" i="38"/>
  <c r="E68" i="38"/>
  <c r="E69" i="38"/>
  <c r="E70" i="38"/>
  <c r="E71" i="38"/>
  <c r="E72" i="38"/>
  <c r="E73" i="38"/>
  <c r="E74" i="38"/>
  <c r="E75" i="38"/>
  <c r="E76" i="38"/>
  <c r="E77" i="38"/>
  <c r="E78" i="38"/>
  <c r="E79" i="38"/>
  <c r="E80" i="38"/>
  <c r="E81" i="38"/>
  <c r="E82" i="38"/>
  <c r="E83" i="38"/>
  <c r="E84" i="38"/>
  <c r="E85" i="38"/>
  <c r="E86" i="38"/>
  <c r="E87" i="38"/>
  <c r="E88" i="38"/>
  <c r="E89" i="38"/>
  <c r="E90" i="38"/>
  <c r="E91" i="38"/>
  <c r="C92" i="38"/>
  <c r="D92" i="38"/>
  <c r="E92" i="38" s="1"/>
  <c r="B37" i="37"/>
  <c r="C37" i="37"/>
  <c r="E60" i="37"/>
  <c r="G60" i="37"/>
  <c r="H60" i="37"/>
  <c r="I60" i="37" s="1"/>
  <c r="K60" i="37"/>
  <c r="K61" i="37" s="1"/>
  <c r="K62" i="37" s="1"/>
  <c r="K63" i="37" s="1"/>
  <c r="K64" i="37" s="1"/>
  <c r="K65" i="37" s="1"/>
  <c r="K66" i="37" s="1"/>
  <c r="K67" i="37" s="1"/>
  <c r="L60" i="37"/>
  <c r="M60" i="37"/>
  <c r="E61" i="37"/>
  <c r="G61" i="37"/>
  <c r="G62" i="37" s="1"/>
  <c r="G63" i="37" s="1"/>
  <c r="G64" i="37" s="1"/>
  <c r="G65" i="37" s="1"/>
  <c r="G66" i="37" s="1"/>
  <c r="G67" i="37" s="1"/>
  <c r="G68" i="37" s="1"/>
  <c r="G69" i="37" s="1"/>
  <c r="G70" i="37" s="1"/>
  <c r="G71" i="37" s="1"/>
  <c r="G72" i="37" s="1"/>
  <c r="G73" i="37" s="1"/>
  <c r="G74" i="37" s="1"/>
  <c r="G75" i="37" s="1"/>
  <c r="G76" i="37" s="1"/>
  <c r="G77" i="37" s="1"/>
  <c r="G78" i="37" s="1"/>
  <c r="G79" i="37" s="1"/>
  <c r="G80" i="37" s="1"/>
  <c r="G81" i="37" s="1"/>
  <c r="G82" i="37" s="1"/>
  <c r="G83" i="37" s="1"/>
  <c r="G84" i="37" s="1"/>
  <c r="G85" i="37" s="1"/>
  <c r="G86" i="37" s="1"/>
  <c r="G87" i="37" s="1"/>
  <c r="G88" i="37" s="1"/>
  <c r="G89" i="37" s="1"/>
  <c r="G90" i="37" s="1"/>
  <c r="L61" i="37"/>
  <c r="E62" i="37"/>
  <c r="E63" i="37"/>
  <c r="E64" i="37"/>
  <c r="E65" i="37"/>
  <c r="E66" i="37"/>
  <c r="E67" i="37"/>
  <c r="E68" i="37"/>
  <c r="K68" i="37"/>
  <c r="K69" i="37" s="1"/>
  <c r="E69" i="37"/>
  <c r="E70" i="37"/>
  <c r="K70" i="37"/>
  <c r="K71" i="37" s="1"/>
  <c r="K72" i="37" s="1"/>
  <c r="K73" i="37" s="1"/>
  <c r="K74" i="37" s="1"/>
  <c r="K75" i="37" s="1"/>
  <c r="K76" i="37" s="1"/>
  <c r="K77" i="37" s="1"/>
  <c r="K78" i="37" s="1"/>
  <c r="K79" i="37" s="1"/>
  <c r="K80" i="37" s="1"/>
  <c r="K81" i="37" s="1"/>
  <c r="K82" i="37" s="1"/>
  <c r="K83" i="37" s="1"/>
  <c r="K84" i="37" s="1"/>
  <c r="K85" i="37" s="1"/>
  <c r="K86" i="37" s="1"/>
  <c r="K87" i="37" s="1"/>
  <c r="K88" i="37" s="1"/>
  <c r="K89" i="37" s="1"/>
  <c r="K90" i="37" s="1"/>
  <c r="E71" i="37"/>
  <c r="E72" i="37"/>
  <c r="E73" i="37"/>
  <c r="E74" i="37"/>
  <c r="E75" i="37"/>
  <c r="E76" i="37"/>
  <c r="E77" i="37"/>
  <c r="E78" i="37"/>
  <c r="E79" i="37"/>
  <c r="E80" i="37"/>
  <c r="E81" i="37"/>
  <c r="E82" i="37"/>
  <c r="E83" i="37"/>
  <c r="E84" i="37"/>
  <c r="E85" i="37"/>
  <c r="E86" i="37"/>
  <c r="E87" i="37"/>
  <c r="E88" i="37"/>
  <c r="E89" i="37"/>
  <c r="E90" i="37"/>
  <c r="C91" i="37"/>
  <c r="D91" i="37"/>
  <c r="E91" i="37"/>
  <c r="B38" i="36"/>
  <c r="C38" i="36"/>
  <c r="E61" i="36"/>
  <c r="G61" i="36"/>
  <c r="G62" i="36" s="1"/>
  <c r="G63" i="36" s="1"/>
  <c r="G64" i="36" s="1"/>
  <c r="G65" i="36" s="1"/>
  <c r="G66" i="36" s="1"/>
  <c r="G67" i="36" s="1"/>
  <c r="G68" i="36" s="1"/>
  <c r="G69" i="36" s="1"/>
  <c r="G70" i="36" s="1"/>
  <c r="G71" i="36" s="1"/>
  <c r="G72" i="36" s="1"/>
  <c r="G73" i="36" s="1"/>
  <c r="G74" i="36" s="1"/>
  <c r="G75" i="36" s="1"/>
  <c r="G76" i="36" s="1"/>
  <c r="G77" i="36" s="1"/>
  <c r="G78" i="36" s="1"/>
  <c r="G79" i="36" s="1"/>
  <c r="G80" i="36" s="1"/>
  <c r="G81" i="36" s="1"/>
  <c r="G82" i="36" s="1"/>
  <c r="G83" i="36" s="1"/>
  <c r="G84" i="36" s="1"/>
  <c r="G85" i="36" s="1"/>
  <c r="G86" i="36" s="1"/>
  <c r="G87" i="36" s="1"/>
  <c r="G88" i="36" s="1"/>
  <c r="G89" i="36" s="1"/>
  <c r="G90" i="36" s="1"/>
  <c r="G91" i="36" s="1"/>
  <c r="H61" i="36"/>
  <c r="I61" i="36"/>
  <c r="K61" i="36"/>
  <c r="L61" i="36"/>
  <c r="M61" i="36" s="1"/>
  <c r="E62" i="36"/>
  <c r="H62" i="36"/>
  <c r="I62" i="36" s="1"/>
  <c r="K62" i="36"/>
  <c r="K63" i="36" s="1"/>
  <c r="K64" i="36" s="1"/>
  <c r="K65" i="36" s="1"/>
  <c r="K66" i="36" s="1"/>
  <c r="K67" i="36" s="1"/>
  <c r="K68" i="36" s="1"/>
  <c r="K69" i="36" s="1"/>
  <c r="K70" i="36" s="1"/>
  <c r="K71" i="36" s="1"/>
  <c r="K72" i="36" s="1"/>
  <c r="K73" i="36" s="1"/>
  <c r="K74" i="36" s="1"/>
  <c r="K75" i="36" s="1"/>
  <c r="K76" i="36" s="1"/>
  <c r="K77" i="36" s="1"/>
  <c r="K78" i="36" s="1"/>
  <c r="K79" i="36" s="1"/>
  <c r="K80" i="36" s="1"/>
  <c r="K81" i="36" s="1"/>
  <c r="K82" i="36" s="1"/>
  <c r="K83" i="36" s="1"/>
  <c r="K84" i="36" s="1"/>
  <c r="K85" i="36" s="1"/>
  <c r="K86" i="36" s="1"/>
  <c r="K87" i="36" s="1"/>
  <c r="K88" i="36" s="1"/>
  <c r="K89" i="36" s="1"/>
  <c r="K90" i="36" s="1"/>
  <c r="K91" i="36" s="1"/>
  <c r="E63" i="36"/>
  <c r="E64" i="36"/>
  <c r="E65" i="36"/>
  <c r="E66" i="36"/>
  <c r="E67" i="36"/>
  <c r="E68" i="36"/>
  <c r="E69" i="36"/>
  <c r="E70" i="36"/>
  <c r="E71" i="36"/>
  <c r="E72" i="36"/>
  <c r="E73" i="36"/>
  <c r="E74" i="36"/>
  <c r="E75" i="36"/>
  <c r="E76" i="36"/>
  <c r="E77" i="36"/>
  <c r="E78" i="36"/>
  <c r="E79" i="36"/>
  <c r="E80" i="36"/>
  <c r="E81" i="36"/>
  <c r="E82" i="36"/>
  <c r="E83" i="36"/>
  <c r="E84" i="36"/>
  <c r="E85" i="36"/>
  <c r="E86" i="36"/>
  <c r="E87" i="36"/>
  <c r="E88" i="36"/>
  <c r="E89" i="36"/>
  <c r="E90" i="36"/>
  <c r="E91" i="36"/>
  <c r="C92" i="36"/>
  <c r="D92" i="36"/>
  <c r="E92" i="36"/>
  <c r="B38" i="35"/>
  <c r="C38" i="35"/>
  <c r="E61" i="35"/>
  <c r="G61" i="35"/>
  <c r="G62" i="35" s="1"/>
  <c r="H61" i="35"/>
  <c r="I61" i="35"/>
  <c r="K61" i="35"/>
  <c r="L61" i="35"/>
  <c r="E62" i="35"/>
  <c r="H62" i="35"/>
  <c r="K62" i="35"/>
  <c r="K63" i="35" s="1"/>
  <c r="E63" i="35"/>
  <c r="G63" i="35"/>
  <c r="G64" i="35" s="1"/>
  <c r="E64" i="35"/>
  <c r="K64" i="35"/>
  <c r="K65" i="35" s="1"/>
  <c r="E65" i="35"/>
  <c r="G65" i="35"/>
  <c r="G66" i="35" s="1"/>
  <c r="G67" i="35" s="1"/>
  <c r="G68" i="35" s="1"/>
  <c r="G69" i="35" s="1"/>
  <c r="G70" i="35" s="1"/>
  <c r="G71" i="35" s="1"/>
  <c r="G72" i="35" s="1"/>
  <c r="G73" i="35" s="1"/>
  <c r="G74" i="35" s="1"/>
  <c r="G75" i="35" s="1"/>
  <c r="G76" i="35" s="1"/>
  <c r="G77" i="35" s="1"/>
  <c r="G78" i="35" s="1"/>
  <c r="G79" i="35" s="1"/>
  <c r="G80" i="35" s="1"/>
  <c r="G81" i="35" s="1"/>
  <c r="G82" i="35" s="1"/>
  <c r="G83" i="35" s="1"/>
  <c r="G84" i="35" s="1"/>
  <c r="G85" i="35" s="1"/>
  <c r="G86" i="35" s="1"/>
  <c r="G87" i="35" s="1"/>
  <c r="G88" i="35" s="1"/>
  <c r="G89" i="35" s="1"/>
  <c r="G90" i="35" s="1"/>
  <c r="G91" i="35" s="1"/>
  <c r="E66" i="35"/>
  <c r="K66" i="35"/>
  <c r="K67" i="35" s="1"/>
  <c r="K68" i="35" s="1"/>
  <c r="K69" i="35" s="1"/>
  <c r="K70" i="35" s="1"/>
  <c r="K71" i="35" s="1"/>
  <c r="K72" i="35" s="1"/>
  <c r="K73" i="35" s="1"/>
  <c r="K74" i="35" s="1"/>
  <c r="K75" i="35" s="1"/>
  <c r="K76" i="35" s="1"/>
  <c r="K77" i="35" s="1"/>
  <c r="K78" i="35" s="1"/>
  <c r="K79" i="35" s="1"/>
  <c r="K80" i="35" s="1"/>
  <c r="K81" i="35" s="1"/>
  <c r="K82" i="35" s="1"/>
  <c r="K83" i="35" s="1"/>
  <c r="K84" i="35" s="1"/>
  <c r="K85" i="35" s="1"/>
  <c r="K86" i="35" s="1"/>
  <c r="K87" i="35" s="1"/>
  <c r="K88" i="35" s="1"/>
  <c r="K89" i="35" s="1"/>
  <c r="K90" i="35" s="1"/>
  <c r="K91" i="35" s="1"/>
  <c r="E67" i="35"/>
  <c r="E68" i="35"/>
  <c r="E69" i="35"/>
  <c r="E70" i="35"/>
  <c r="E71" i="35"/>
  <c r="E72" i="35"/>
  <c r="E73" i="35"/>
  <c r="E74" i="35"/>
  <c r="E75" i="35"/>
  <c r="E76" i="35"/>
  <c r="E77" i="35"/>
  <c r="E78" i="35"/>
  <c r="E79" i="35"/>
  <c r="E80" i="35"/>
  <c r="E81" i="35"/>
  <c r="E82" i="35"/>
  <c r="E83" i="35"/>
  <c r="E84" i="35"/>
  <c r="E85" i="35"/>
  <c r="E86" i="35"/>
  <c r="E87" i="35"/>
  <c r="E88" i="35"/>
  <c r="E89" i="35"/>
  <c r="E90" i="35"/>
  <c r="E91" i="35"/>
  <c r="C92" i="35"/>
  <c r="D92" i="35"/>
  <c r="E92" i="35"/>
  <c r="B38" i="34"/>
  <c r="C38" i="34"/>
  <c r="B36" i="33"/>
  <c r="C36" i="33"/>
  <c r="B38" i="32"/>
  <c r="C38" i="32"/>
  <c r="E61" i="32"/>
  <c r="G61" i="32"/>
  <c r="G62" i="32" s="1"/>
  <c r="G63" i="32" s="1"/>
  <c r="G64" i="32" s="1"/>
  <c r="G65" i="32" s="1"/>
  <c r="G66" i="32" s="1"/>
  <c r="G67" i="32" s="1"/>
  <c r="G68" i="32" s="1"/>
  <c r="G69" i="32" s="1"/>
  <c r="G70" i="32" s="1"/>
  <c r="G71" i="32" s="1"/>
  <c r="G72" i="32" s="1"/>
  <c r="G73" i="32" s="1"/>
  <c r="G74" i="32" s="1"/>
  <c r="G75" i="32" s="1"/>
  <c r="G76" i="32" s="1"/>
  <c r="G77" i="32" s="1"/>
  <c r="G78" i="32" s="1"/>
  <c r="G79" i="32" s="1"/>
  <c r="G80" i="32" s="1"/>
  <c r="G81" i="32" s="1"/>
  <c r="G82" i="32" s="1"/>
  <c r="G83" i="32" s="1"/>
  <c r="G84" i="32" s="1"/>
  <c r="G85" i="32" s="1"/>
  <c r="G86" i="32" s="1"/>
  <c r="G87" i="32" s="1"/>
  <c r="G88" i="32" s="1"/>
  <c r="G89" i="32" s="1"/>
  <c r="G90" i="32" s="1"/>
  <c r="G91" i="32" s="1"/>
  <c r="H61" i="32"/>
  <c r="I61" i="32"/>
  <c r="K61" i="32"/>
  <c r="L61" i="32"/>
  <c r="M61" i="32" s="1"/>
  <c r="E62" i="32"/>
  <c r="H62" i="32"/>
  <c r="I62" i="32" s="1"/>
  <c r="K62" i="32"/>
  <c r="K63" i="32" s="1"/>
  <c r="K64" i="32" s="1"/>
  <c r="K65" i="32" s="1"/>
  <c r="K66" i="32" s="1"/>
  <c r="K67" i="32" s="1"/>
  <c r="K68" i="32" s="1"/>
  <c r="K69" i="32" s="1"/>
  <c r="K70" i="32" s="1"/>
  <c r="K71" i="32" s="1"/>
  <c r="K72" i="32" s="1"/>
  <c r="K73" i="32" s="1"/>
  <c r="K74" i="32" s="1"/>
  <c r="K75" i="32" s="1"/>
  <c r="K76" i="32" s="1"/>
  <c r="K77" i="32" s="1"/>
  <c r="K78" i="32" s="1"/>
  <c r="K79" i="32" s="1"/>
  <c r="K80" i="32" s="1"/>
  <c r="K81" i="32" s="1"/>
  <c r="K82" i="32" s="1"/>
  <c r="K83" i="32" s="1"/>
  <c r="K84" i="32" s="1"/>
  <c r="K85" i="32" s="1"/>
  <c r="K86" i="32" s="1"/>
  <c r="K87" i="32" s="1"/>
  <c r="K88" i="32" s="1"/>
  <c r="K89" i="32" s="1"/>
  <c r="K90" i="32" s="1"/>
  <c r="K91" i="32" s="1"/>
  <c r="E63" i="32"/>
  <c r="E64" i="32"/>
  <c r="E65" i="32"/>
  <c r="E66" i="32"/>
  <c r="E67" i="32"/>
  <c r="E68" i="32"/>
  <c r="E69" i="32"/>
  <c r="E70" i="32"/>
  <c r="E71" i="32"/>
  <c r="E72" i="32"/>
  <c r="E73" i="32"/>
  <c r="E74" i="32"/>
  <c r="E75" i="32"/>
  <c r="E76" i="32"/>
  <c r="E77" i="32"/>
  <c r="E78" i="32"/>
  <c r="E79" i="32"/>
  <c r="E80" i="32"/>
  <c r="E81" i="32"/>
  <c r="E82" i="32"/>
  <c r="E83" i="32"/>
  <c r="E84" i="32"/>
  <c r="E85" i="32"/>
  <c r="E86" i="32"/>
  <c r="E87" i="32"/>
  <c r="E88" i="32"/>
  <c r="E89" i="32"/>
  <c r="E90" i="32"/>
  <c r="E91" i="32"/>
  <c r="C92" i="32"/>
  <c r="D92" i="32"/>
  <c r="E92" i="32"/>
  <c r="H63" i="32" l="1"/>
  <c r="L62" i="32"/>
  <c r="I62" i="35"/>
  <c r="H63" i="35"/>
  <c r="M61" i="35"/>
  <c r="L62" i="35"/>
  <c r="H63" i="36"/>
  <c r="L62" i="36"/>
  <c r="M61" i="37"/>
  <c r="L62" i="37"/>
  <c r="H61" i="37"/>
  <c r="L63" i="38"/>
  <c r="H62" i="38"/>
  <c r="L63" i="39"/>
  <c r="H62" i="39"/>
  <c r="H62" i="40"/>
  <c r="L61" i="40"/>
  <c r="E39" i="31"/>
  <c r="D39" i="31"/>
  <c r="E39" i="30"/>
  <c r="D39" i="30"/>
  <c r="I62" i="39" l="1"/>
  <c r="H63" i="39"/>
  <c r="I62" i="40"/>
  <c r="H63" i="40"/>
  <c r="M63" i="39"/>
  <c r="L64" i="39"/>
  <c r="M63" i="38"/>
  <c r="L64" i="38"/>
  <c r="M62" i="37"/>
  <c r="L63" i="37"/>
  <c r="M62" i="36"/>
  <c r="L63" i="36"/>
  <c r="M62" i="35"/>
  <c r="L63" i="35"/>
  <c r="H64" i="35"/>
  <c r="I63" i="35"/>
  <c r="M62" i="32"/>
  <c r="L63" i="32"/>
  <c r="M61" i="40"/>
  <c r="L62" i="40"/>
  <c r="I62" i="38"/>
  <c r="H63" i="38"/>
  <c r="I61" i="37"/>
  <c r="H62" i="37"/>
  <c r="I63" i="36"/>
  <c r="H64" i="36"/>
  <c r="I63" i="32"/>
  <c r="H64" i="32"/>
  <c r="E38" i="29"/>
  <c r="D38" i="29"/>
  <c r="I64" i="32" l="1"/>
  <c r="H65" i="32"/>
  <c r="I64" i="36"/>
  <c r="H65" i="36"/>
  <c r="I62" i="37"/>
  <c r="H63" i="37"/>
  <c r="I63" i="38"/>
  <c r="H64" i="38"/>
  <c r="M62" i="40"/>
  <c r="L63" i="40"/>
  <c r="M63" i="32"/>
  <c r="L64" i="32"/>
  <c r="M63" i="35"/>
  <c r="L64" i="35"/>
  <c r="M63" i="36"/>
  <c r="L64" i="36"/>
  <c r="M63" i="37"/>
  <c r="L64" i="37"/>
  <c r="M64" i="38"/>
  <c r="L65" i="38"/>
  <c r="M64" i="39"/>
  <c r="L65" i="39"/>
  <c r="I63" i="40"/>
  <c r="H64" i="40"/>
  <c r="I63" i="39"/>
  <c r="H64" i="39"/>
  <c r="I64" i="35"/>
  <c r="H65" i="35"/>
  <c r="D39" i="28"/>
  <c r="C39" i="28"/>
  <c r="H66" i="35" l="1"/>
  <c r="I65" i="35"/>
  <c r="I64" i="39"/>
  <c r="H65" i="39"/>
  <c r="I64" i="40"/>
  <c r="H65" i="40"/>
  <c r="M65" i="39"/>
  <c r="L66" i="39"/>
  <c r="M65" i="38"/>
  <c r="L66" i="38"/>
  <c r="M64" i="37"/>
  <c r="L65" i="37"/>
  <c r="M64" i="36"/>
  <c r="L65" i="36"/>
  <c r="M64" i="35"/>
  <c r="L65" i="35"/>
  <c r="M64" i="32"/>
  <c r="L65" i="32"/>
  <c r="M63" i="40"/>
  <c r="L64" i="40"/>
  <c r="I64" i="38"/>
  <c r="H65" i="38"/>
  <c r="I63" i="37"/>
  <c r="H64" i="37"/>
  <c r="I65" i="36"/>
  <c r="H66" i="36"/>
  <c r="I65" i="32"/>
  <c r="H66" i="32"/>
  <c r="C36" i="27"/>
  <c r="B36" i="27"/>
  <c r="I66" i="32" l="1"/>
  <c r="H67" i="32"/>
  <c r="I66" i="36"/>
  <c r="H67" i="36"/>
  <c r="I64" i="37"/>
  <c r="H65" i="37"/>
  <c r="I65" i="38"/>
  <c r="H66" i="38"/>
  <c r="M64" i="40"/>
  <c r="L65" i="40"/>
  <c r="M65" i="32"/>
  <c r="L66" i="32"/>
  <c r="M65" i="35"/>
  <c r="L66" i="35"/>
  <c r="M65" i="36"/>
  <c r="L66" i="36"/>
  <c r="M65" i="37"/>
  <c r="L66" i="37"/>
  <c r="M66" i="38"/>
  <c r="L67" i="38"/>
  <c r="M66" i="39"/>
  <c r="L67" i="39"/>
  <c r="I65" i="40"/>
  <c r="H66" i="40"/>
  <c r="I65" i="39"/>
  <c r="H66" i="39"/>
  <c r="I66" i="35"/>
  <c r="H67" i="35"/>
  <c r="C37" i="26"/>
  <c r="B37" i="26"/>
  <c r="I67" i="35" l="1"/>
  <c r="H68" i="35"/>
  <c r="I66" i="39"/>
  <c r="H67" i="39"/>
  <c r="I66" i="40"/>
  <c r="H67" i="40"/>
  <c r="M67" i="39"/>
  <c r="L68" i="39"/>
  <c r="M67" i="38"/>
  <c r="L68" i="38"/>
  <c r="M66" i="37"/>
  <c r="L67" i="37"/>
  <c r="M66" i="36"/>
  <c r="L67" i="36"/>
  <c r="M66" i="35"/>
  <c r="L67" i="35"/>
  <c r="M66" i="32"/>
  <c r="L67" i="32"/>
  <c r="M65" i="40"/>
  <c r="L66" i="40"/>
  <c r="I66" i="38"/>
  <c r="H67" i="38"/>
  <c r="I65" i="37"/>
  <c r="H66" i="37"/>
  <c r="I67" i="36"/>
  <c r="H68" i="36"/>
  <c r="I67" i="32"/>
  <c r="H68" i="32"/>
  <c r="C37" i="25"/>
  <c r="B37" i="25"/>
  <c r="I68" i="32" l="1"/>
  <c r="H69" i="32"/>
  <c r="I68" i="36"/>
  <c r="H69" i="36"/>
  <c r="I66" i="37"/>
  <c r="H67" i="37"/>
  <c r="I67" i="38"/>
  <c r="H68" i="38"/>
  <c r="M66" i="40"/>
  <c r="L67" i="40"/>
  <c r="M67" i="32"/>
  <c r="L68" i="32"/>
  <c r="M67" i="35"/>
  <c r="L68" i="35"/>
  <c r="M67" i="36"/>
  <c r="L68" i="36"/>
  <c r="M67" i="37"/>
  <c r="L68" i="37"/>
  <c r="M68" i="38"/>
  <c r="L69" i="38"/>
  <c r="M68" i="39"/>
  <c r="L69" i="39"/>
  <c r="I67" i="40"/>
  <c r="H68" i="40"/>
  <c r="I67" i="39"/>
  <c r="H68" i="39"/>
  <c r="I68" i="35"/>
  <c r="H69" i="35"/>
  <c r="C36" i="24"/>
  <c r="B36" i="24"/>
  <c r="I69" i="35" l="1"/>
  <c r="H70" i="35"/>
  <c r="I68" i="39"/>
  <c r="H69" i="39"/>
  <c r="I68" i="40"/>
  <c r="H69" i="40"/>
  <c r="M69" i="39"/>
  <c r="L70" i="39"/>
  <c r="M69" i="38"/>
  <c r="L70" i="38"/>
  <c r="M68" i="37"/>
  <c r="L69" i="37"/>
  <c r="M68" i="36"/>
  <c r="L69" i="36"/>
  <c r="M68" i="35"/>
  <c r="L69" i="35"/>
  <c r="M68" i="32"/>
  <c r="L69" i="32"/>
  <c r="M67" i="40"/>
  <c r="L68" i="40"/>
  <c r="I68" i="38"/>
  <c r="H69" i="38"/>
  <c r="I67" i="37"/>
  <c r="H68" i="37"/>
  <c r="I69" i="36"/>
  <c r="H70" i="36"/>
  <c r="I69" i="32"/>
  <c r="H70" i="32"/>
  <c r="C37" i="23"/>
  <c r="B37" i="23"/>
  <c r="I70" i="32" l="1"/>
  <c r="H71" i="32"/>
  <c r="I70" i="36"/>
  <c r="H71" i="36"/>
  <c r="I68" i="37"/>
  <c r="H69" i="37"/>
  <c r="I69" i="38"/>
  <c r="H70" i="38"/>
  <c r="M68" i="40"/>
  <c r="L69" i="40"/>
  <c r="M69" i="32"/>
  <c r="L70" i="32"/>
  <c r="M69" i="35"/>
  <c r="L70" i="35"/>
  <c r="M69" i="36"/>
  <c r="L70" i="36"/>
  <c r="M69" i="37"/>
  <c r="L70" i="37"/>
  <c r="M70" i="38"/>
  <c r="L71" i="38"/>
  <c r="M70" i="39"/>
  <c r="L71" i="39"/>
  <c r="I69" i="40"/>
  <c r="H70" i="40"/>
  <c r="I69" i="39"/>
  <c r="H70" i="39"/>
  <c r="I70" i="35"/>
  <c r="H71" i="35"/>
  <c r="C36" i="22"/>
  <c r="B36" i="22"/>
  <c r="I71" i="35" l="1"/>
  <c r="H72" i="35"/>
  <c r="I70" i="39"/>
  <c r="H71" i="39"/>
  <c r="I70" i="40"/>
  <c r="H71" i="40"/>
  <c r="M71" i="39"/>
  <c r="L72" i="39"/>
  <c r="M71" i="38"/>
  <c r="L72" i="38"/>
  <c r="M70" i="37"/>
  <c r="L71" i="37"/>
  <c r="M70" i="36"/>
  <c r="L71" i="36"/>
  <c r="M70" i="35"/>
  <c r="L71" i="35"/>
  <c r="M70" i="32"/>
  <c r="L71" i="32"/>
  <c r="M69" i="40"/>
  <c r="L70" i="40"/>
  <c r="I70" i="38"/>
  <c r="H71" i="38"/>
  <c r="I69" i="37"/>
  <c r="H70" i="37"/>
  <c r="I71" i="36"/>
  <c r="H72" i="36"/>
  <c r="I71" i="32"/>
  <c r="H72" i="32"/>
  <c r="C37" i="21"/>
  <c r="B37" i="21"/>
  <c r="I72" i="32" l="1"/>
  <c r="H73" i="32"/>
  <c r="I72" i="36"/>
  <c r="H73" i="36"/>
  <c r="I70" i="37"/>
  <c r="H71" i="37"/>
  <c r="I71" i="38"/>
  <c r="H72" i="38"/>
  <c r="M70" i="40"/>
  <c r="L71" i="40"/>
  <c r="M71" i="32"/>
  <c r="L72" i="32"/>
  <c r="M71" i="35"/>
  <c r="L72" i="35"/>
  <c r="M71" i="36"/>
  <c r="L72" i="36"/>
  <c r="M71" i="37"/>
  <c r="L72" i="37"/>
  <c r="M72" i="38"/>
  <c r="L73" i="38"/>
  <c r="M72" i="39"/>
  <c r="L73" i="39"/>
  <c r="I71" i="40"/>
  <c r="H72" i="40"/>
  <c r="I71" i="39"/>
  <c r="H72" i="39"/>
  <c r="I72" i="35"/>
  <c r="H73" i="35"/>
  <c r="E86" i="20"/>
  <c r="E85" i="20"/>
  <c r="E84" i="20"/>
  <c r="E83" i="20"/>
  <c r="E82" i="20"/>
  <c r="E81" i="20"/>
  <c r="E80" i="20"/>
  <c r="E79" i="20"/>
  <c r="E78" i="20"/>
  <c r="E77" i="20"/>
  <c r="E76" i="20"/>
  <c r="E75" i="20"/>
  <c r="E74" i="20"/>
  <c r="E73" i="20"/>
  <c r="E72" i="20"/>
  <c r="N71" i="20"/>
  <c r="M71" i="20"/>
  <c r="E71" i="20"/>
  <c r="O70" i="20"/>
  <c r="O71" i="20" s="1"/>
  <c r="E70" i="20"/>
  <c r="M69" i="20"/>
  <c r="E69" i="20"/>
  <c r="E68" i="20"/>
  <c r="E67" i="20"/>
  <c r="E66" i="20"/>
  <c r="E65" i="20"/>
  <c r="E64" i="20"/>
  <c r="E63" i="20"/>
  <c r="E62" i="20"/>
  <c r="E61" i="20"/>
  <c r="E60" i="20"/>
  <c r="E59" i="20"/>
  <c r="H58" i="20"/>
  <c r="G58" i="20"/>
  <c r="G59" i="20" s="1"/>
  <c r="G60" i="20" s="1"/>
  <c r="G61" i="20" s="1"/>
  <c r="G62" i="20" s="1"/>
  <c r="G63" i="20" s="1"/>
  <c r="G64" i="20" s="1"/>
  <c r="G65" i="20" s="1"/>
  <c r="G66" i="20" s="1"/>
  <c r="G67" i="20" s="1"/>
  <c r="G68" i="20" s="1"/>
  <c r="G69" i="20" s="1"/>
  <c r="G70" i="20" s="1"/>
  <c r="G71" i="20" s="1"/>
  <c r="G72" i="20" s="1"/>
  <c r="G73" i="20" s="1"/>
  <c r="G74" i="20" s="1"/>
  <c r="G75" i="20" s="1"/>
  <c r="G76" i="20" s="1"/>
  <c r="G77" i="20" s="1"/>
  <c r="G78" i="20" s="1"/>
  <c r="G79" i="20" s="1"/>
  <c r="G80" i="20" s="1"/>
  <c r="G81" i="20" s="1"/>
  <c r="G82" i="20" s="1"/>
  <c r="G83" i="20" s="1"/>
  <c r="G84" i="20" s="1"/>
  <c r="G85" i="20" s="1"/>
  <c r="G86" i="20" s="1"/>
  <c r="E58" i="20"/>
  <c r="C35" i="20"/>
  <c r="B35" i="20"/>
  <c r="I73" i="35" l="1"/>
  <c r="H74" i="35"/>
  <c r="I72" i="39"/>
  <c r="H73" i="39"/>
  <c r="I72" i="40"/>
  <c r="H73" i="40"/>
  <c r="M73" i="39"/>
  <c r="L74" i="39"/>
  <c r="M73" i="38"/>
  <c r="L74" i="38"/>
  <c r="M72" i="37"/>
  <c r="L73" i="37"/>
  <c r="M72" i="36"/>
  <c r="L73" i="36"/>
  <c r="M72" i="35"/>
  <c r="L73" i="35"/>
  <c r="M72" i="32"/>
  <c r="L73" i="32"/>
  <c r="M71" i="40"/>
  <c r="L72" i="40"/>
  <c r="I72" i="38"/>
  <c r="H73" i="38"/>
  <c r="I71" i="37"/>
  <c r="H72" i="37"/>
  <c r="I73" i="36"/>
  <c r="H74" i="36"/>
  <c r="I73" i="32"/>
  <c r="H74" i="32"/>
  <c r="I58" i="20"/>
  <c r="H59" i="20"/>
  <c r="N73" i="20" s="1"/>
  <c r="M100" i="20"/>
  <c r="N72" i="20"/>
  <c r="M73" i="20"/>
  <c r="M75" i="20"/>
  <c r="M77" i="20"/>
  <c r="M79" i="20"/>
  <c r="M81" i="20"/>
  <c r="M83" i="20"/>
  <c r="M85" i="20"/>
  <c r="M87" i="20"/>
  <c r="M89" i="20"/>
  <c r="M91" i="20"/>
  <c r="M93" i="20"/>
  <c r="M95" i="20"/>
  <c r="M97" i="20"/>
  <c r="M99" i="20"/>
  <c r="M72" i="20"/>
  <c r="M74" i="20"/>
  <c r="M76" i="20"/>
  <c r="M78" i="20"/>
  <c r="M80" i="20"/>
  <c r="M82" i="20"/>
  <c r="M84" i="20"/>
  <c r="M86" i="20"/>
  <c r="M88" i="20"/>
  <c r="M90" i="20"/>
  <c r="M92" i="20"/>
  <c r="M94" i="20"/>
  <c r="M96" i="20"/>
  <c r="M98" i="20"/>
  <c r="I74" i="32" l="1"/>
  <c r="H75" i="32"/>
  <c r="I74" i="36"/>
  <c r="H75" i="36"/>
  <c r="I72" i="37"/>
  <c r="H73" i="37"/>
  <c r="I73" i="38"/>
  <c r="H74" i="38"/>
  <c r="M72" i="40"/>
  <c r="L73" i="40"/>
  <c r="M73" i="32"/>
  <c r="L74" i="32"/>
  <c r="M73" i="35"/>
  <c r="L74" i="35"/>
  <c r="M73" i="36"/>
  <c r="L74" i="36"/>
  <c r="M73" i="37"/>
  <c r="L74" i="37"/>
  <c r="M74" i="38"/>
  <c r="L75" i="38"/>
  <c r="M74" i="39"/>
  <c r="L75" i="39"/>
  <c r="I73" i="40"/>
  <c r="H74" i="40"/>
  <c r="I73" i="39"/>
  <c r="H74" i="39"/>
  <c r="I74" i="35"/>
  <c r="H75" i="35"/>
  <c r="O73" i="20"/>
  <c r="O72" i="20"/>
  <c r="I59" i="20"/>
  <c r="H60" i="20"/>
  <c r="I75" i="35" l="1"/>
  <c r="H76" i="35"/>
  <c r="H75" i="39"/>
  <c r="I74" i="39"/>
  <c r="I74" i="40"/>
  <c r="H75" i="40"/>
  <c r="M75" i="39"/>
  <c r="L76" i="39"/>
  <c r="M75" i="38"/>
  <c r="L76" i="38"/>
  <c r="M74" i="37"/>
  <c r="L75" i="37"/>
  <c r="M74" i="36"/>
  <c r="L75" i="36"/>
  <c r="M74" i="35"/>
  <c r="L75" i="35"/>
  <c r="M74" i="32"/>
  <c r="L75" i="32"/>
  <c r="M73" i="40"/>
  <c r="L74" i="40"/>
  <c r="I74" i="38"/>
  <c r="H75" i="38"/>
  <c r="I73" i="37"/>
  <c r="H74" i="37"/>
  <c r="I75" i="36"/>
  <c r="H76" i="36"/>
  <c r="I75" i="32"/>
  <c r="H76" i="32"/>
  <c r="I60" i="20"/>
  <c r="H61" i="20"/>
  <c r="N74" i="20"/>
  <c r="O74" i="20" s="1"/>
  <c r="I76" i="32" l="1"/>
  <c r="H77" i="32"/>
  <c r="I76" i="36"/>
  <c r="H77" i="36"/>
  <c r="I74" i="37"/>
  <c r="H75" i="37"/>
  <c r="I75" i="38"/>
  <c r="H76" i="38"/>
  <c r="M74" i="40"/>
  <c r="L75" i="40"/>
  <c r="M75" i="32"/>
  <c r="L76" i="32"/>
  <c r="M75" i="35"/>
  <c r="L76" i="35"/>
  <c r="M75" i="36"/>
  <c r="L76" i="36"/>
  <c r="M75" i="37"/>
  <c r="L76" i="37"/>
  <c r="M76" i="38"/>
  <c r="L77" i="38"/>
  <c r="M76" i="39"/>
  <c r="L77" i="39"/>
  <c r="I75" i="40"/>
  <c r="H76" i="40"/>
  <c r="I76" i="35"/>
  <c r="H77" i="35"/>
  <c r="I75" i="39"/>
  <c r="H76" i="39"/>
  <c r="H62" i="20"/>
  <c r="I61" i="20"/>
  <c r="N75" i="20"/>
  <c r="O75" i="20" s="1"/>
  <c r="H77" i="39" l="1"/>
  <c r="I76" i="39"/>
  <c r="I77" i="35"/>
  <c r="H78" i="35"/>
  <c r="I76" i="40"/>
  <c r="H77" i="40"/>
  <c r="M77" i="39"/>
  <c r="L78" i="39"/>
  <c r="M77" i="38"/>
  <c r="L78" i="38"/>
  <c r="M76" i="37"/>
  <c r="L77" i="37"/>
  <c r="M76" i="36"/>
  <c r="L77" i="36"/>
  <c r="M76" i="35"/>
  <c r="L77" i="35"/>
  <c r="M76" i="32"/>
  <c r="L77" i="32"/>
  <c r="M75" i="40"/>
  <c r="L76" i="40"/>
  <c r="I76" i="38"/>
  <c r="H77" i="38"/>
  <c r="I75" i="37"/>
  <c r="H76" i="37"/>
  <c r="I77" i="36"/>
  <c r="H78" i="36"/>
  <c r="I77" i="32"/>
  <c r="H78" i="32"/>
  <c r="I62" i="20"/>
  <c r="H63" i="20"/>
  <c r="N76" i="20"/>
  <c r="O76" i="20" s="1"/>
  <c r="I78" i="32" l="1"/>
  <c r="H79" i="32"/>
  <c r="I78" i="36"/>
  <c r="H79" i="36"/>
  <c r="I76" i="37"/>
  <c r="H77" i="37"/>
  <c r="I77" i="38"/>
  <c r="H78" i="38"/>
  <c r="M76" i="40"/>
  <c r="L77" i="40"/>
  <c r="M77" i="32"/>
  <c r="L78" i="32"/>
  <c r="M77" i="35"/>
  <c r="L78" i="35"/>
  <c r="M77" i="36"/>
  <c r="L78" i="36"/>
  <c r="M77" i="37"/>
  <c r="L78" i="37"/>
  <c r="M78" i="38"/>
  <c r="L79" i="38"/>
  <c r="M78" i="39"/>
  <c r="L79" i="39"/>
  <c r="I77" i="40"/>
  <c r="H78" i="40"/>
  <c r="I78" i="35"/>
  <c r="H79" i="35"/>
  <c r="I77" i="39"/>
  <c r="H78" i="39"/>
  <c r="I63" i="20"/>
  <c r="H64" i="20"/>
  <c r="N77" i="20"/>
  <c r="O77" i="20" s="1"/>
  <c r="H79" i="39" l="1"/>
  <c r="I78" i="39"/>
  <c r="I79" i="35"/>
  <c r="H80" i="35"/>
  <c r="I78" i="40"/>
  <c r="H79" i="40"/>
  <c r="M79" i="39"/>
  <c r="L80" i="39"/>
  <c r="M79" i="38"/>
  <c r="L80" i="38"/>
  <c r="M78" i="37"/>
  <c r="L79" i="37"/>
  <c r="M78" i="36"/>
  <c r="L79" i="36"/>
  <c r="M78" i="35"/>
  <c r="L79" i="35"/>
  <c r="M78" i="32"/>
  <c r="L79" i="32"/>
  <c r="M77" i="40"/>
  <c r="L78" i="40"/>
  <c r="I78" i="38"/>
  <c r="H79" i="38"/>
  <c r="I77" i="37"/>
  <c r="H78" i="37"/>
  <c r="I79" i="36"/>
  <c r="H80" i="36"/>
  <c r="I79" i="32"/>
  <c r="H80" i="32"/>
  <c r="I64" i="20"/>
  <c r="H65" i="20"/>
  <c r="N78" i="20"/>
  <c r="O78" i="20" s="1"/>
  <c r="I80" i="32" l="1"/>
  <c r="H81" i="32"/>
  <c r="I80" i="36"/>
  <c r="H81" i="36"/>
  <c r="I78" i="37"/>
  <c r="H79" i="37"/>
  <c r="I79" i="38"/>
  <c r="H80" i="38"/>
  <c r="M78" i="40"/>
  <c r="L79" i="40"/>
  <c r="M79" i="32"/>
  <c r="L80" i="32"/>
  <c r="M79" i="35"/>
  <c r="L80" i="35"/>
  <c r="M79" i="36"/>
  <c r="L80" i="36"/>
  <c r="M79" i="37"/>
  <c r="L80" i="37"/>
  <c r="M80" i="38"/>
  <c r="L81" i="38"/>
  <c r="M80" i="39"/>
  <c r="L81" i="39"/>
  <c r="I79" i="40"/>
  <c r="H80" i="40"/>
  <c r="I80" i="35"/>
  <c r="H81" i="35"/>
  <c r="I79" i="39"/>
  <c r="H80" i="39"/>
  <c r="I65" i="20"/>
  <c r="H66" i="20"/>
  <c r="N79" i="20"/>
  <c r="O79" i="20" s="1"/>
  <c r="I80" i="39" l="1"/>
  <c r="H81" i="39"/>
  <c r="I81" i="35"/>
  <c r="H82" i="35"/>
  <c r="I80" i="40"/>
  <c r="H81" i="40"/>
  <c r="M81" i="39"/>
  <c r="L82" i="39"/>
  <c r="M81" i="38"/>
  <c r="L82" i="38"/>
  <c r="M80" i="37"/>
  <c r="L81" i="37"/>
  <c r="M80" i="36"/>
  <c r="L81" i="36"/>
  <c r="M80" i="35"/>
  <c r="L81" i="35"/>
  <c r="M80" i="32"/>
  <c r="L81" i="32"/>
  <c r="M79" i="40"/>
  <c r="L80" i="40"/>
  <c r="I80" i="38"/>
  <c r="H81" i="38"/>
  <c r="I79" i="37"/>
  <c r="H80" i="37"/>
  <c r="I81" i="36"/>
  <c r="H82" i="36"/>
  <c r="I81" i="32"/>
  <c r="H82" i="32"/>
  <c r="I66" i="20"/>
  <c r="H67" i="20"/>
  <c r="N80" i="20"/>
  <c r="O80" i="20" s="1"/>
  <c r="I82" i="32" l="1"/>
  <c r="H83" i="32"/>
  <c r="I82" i="36"/>
  <c r="H83" i="36"/>
  <c r="I80" i="37"/>
  <c r="H81" i="37"/>
  <c r="I81" i="38"/>
  <c r="H82" i="38"/>
  <c r="M80" i="40"/>
  <c r="L81" i="40"/>
  <c r="M81" i="32"/>
  <c r="L82" i="32"/>
  <c r="M81" i="35"/>
  <c r="L82" i="35"/>
  <c r="M81" i="36"/>
  <c r="L82" i="36"/>
  <c r="M81" i="37"/>
  <c r="L82" i="37"/>
  <c r="M82" i="38"/>
  <c r="L83" i="38"/>
  <c r="M82" i="39"/>
  <c r="L83" i="39"/>
  <c r="I81" i="40"/>
  <c r="H82" i="40"/>
  <c r="I82" i="35"/>
  <c r="H83" i="35"/>
  <c r="I81" i="39"/>
  <c r="H82" i="39"/>
  <c r="I67" i="20"/>
  <c r="H68" i="20"/>
  <c r="N81" i="20"/>
  <c r="O81" i="20" s="1"/>
  <c r="I82" i="39" l="1"/>
  <c r="H83" i="39"/>
  <c r="I83" i="35"/>
  <c r="H84" i="35"/>
  <c r="I82" i="40"/>
  <c r="H83" i="40"/>
  <c r="M83" i="39"/>
  <c r="L84" i="39"/>
  <c r="M83" i="38"/>
  <c r="L84" i="38"/>
  <c r="M82" i="37"/>
  <c r="L83" i="37"/>
  <c r="M82" i="36"/>
  <c r="L83" i="36"/>
  <c r="M82" i="35"/>
  <c r="L83" i="35"/>
  <c r="M82" i="32"/>
  <c r="L83" i="32"/>
  <c r="M81" i="40"/>
  <c r="L82" i="40"/>
  <c r="I82" i="38"/>
  <c r="H83" i="38"/>
  <c r="I81" i="37"/>
  <c r="H82" i="37"/>
  <c r="I83" i="36"/>
  <c r="H84" i="36"/>
  <c r="I83" i="32"/>
  <c r="H84" i="32"/>
  <c r="I68" i="20"/>
  <c r="H69" i="20"/>
  <c r="N82" i="20"/>
  <c r="O82" i="20" s="1"/>
  <c r="I84" i="32" l="1"/>
  <c r="H85" i="32"/>
  <c r="I84" i="36"/>
  <c r="H85" i="36"/>
  <c r="I82" i="37"/>
  <c r="H83" i="37"/>
  <c r="I83" i="38"/>
  <c r="H84" i="38"/>
  <c r="M82" i="40"/>
  <c r="L83" i="40"/>
  <c r="M83" i="32"/>
  <c r="L84" i="32"/>
  <c r="M83" i="35"/>
  <c r="L84" i="35"/>
  <c r="M83" i="36"/>
  <c r="L84" i="36"/>
  <c r="M83" i="37"/>
  <c r="L84" i="37"/>
  <c r="M84" i="38"/>
  <c r="L85" i="38"/>
  <c r="M84" i="39"/>
  <c r="L85" i="39"/>
  <c r="I83" i="40"/>
  <c r="H84" i="40"/>
  <c r="I84" i="35"/>
  <c r="H85" i="35"/>
  <c r="I83" i="39"/>
  <c r="H84" i="39"/>
  <c r="H70" i="20"/>
  <c r="I69" i="20"/>
  <c r="N83" i="20"/>
  <c r="O83" i="20" s="1"/>
  <c r="I84" i="39" l="1"/>
  <c r="H85" i="39"/>
  <c r="I85" i="35"/>
  <c r="H86" i="35"/>
  <c r="I84" i="40"/>
  <c r="H85" i="40"/>
  <c r="M85" i="39"/>
  <c r="L86" i="39"/>
  <c r="M85" i="38"/>
  <c r="L86" i="38"/>
  <c r="M84" i="37"/>
  <c r="L85" i="37"/>
  <c r="M84" i="36"/>
  <c r="L85" i="36"/>
  <c r="M84" i="35"/>
  <c r="L85" i="35"/>
  <c r="M84" i="32"/>
  <c r="L85" i="32"/>
  <c r="M83" i="40"/>
  <c r="L84" i="40"/>
  <c r="I84" i="38"/>
  <c r="H85" i="38"/>
  <c r="I83" i="37"/>
  <c r="H84" i="37"/>
  <c r="I85" i="36"/>
  <c r="H86" i="36"/>
  <c r="I85" i="32"/>
  <c r="H86" i="32"/>
  <c r="H71" i="20"/>
  <c r="I70" i="20"/>
  <c r="N84" i="20"/>
  <c r="O84" i="20" s="1"/>
  <c r="I86" i="32" l="1"/>
  <c r="H87" i="32"/>
  <c r="I86" i="36"/>
  <c r="H87" i="36"/>
  <c r="I84" i="37"/>
  <c r="H85" i="37"/>
  <c r="I85" i="38"/>
  <c r="H86" i="38"/>
  <c r="M84" i="40"/>
  <c r="L85" i="40"/>
  <c r="M85" i="32"/>
  <c r="L86" i="32"/>
  <c r="M85" i="35"/>
  <c r="L86" i="35"/>
  <c r="M85" i="36"/>
  <c r="L86" i="36"/>
  <c r="M85" i="37"/>
  <c r="L86" i="37"/>
  <c r="M86" i="38"/>
  <c r="L87" i="38"/>
  <c r="M86" i="39"/>
  <c r="L87" i="39"/>
  <c r="I85" i="40"/>
  <c r="H86" i="40"/>
  <c r="I86" i="35"/>
  <c r="H87" i="35"/>
  <c r="I85" i="39"/>
  <c r="H86" i="39"/>
  <c r="H72" i="20"/>
  <c r="I71" i="20"/>
  <c r="N85" i="20"/>
  <c r="O85" i="20" s="1"/>
  <c r="I86" i="39" l="1"/>
  <c r="H87" i="39"/>
  <c r="I87" i="35"/>
  <c r="H88" i="35"/>
  <c r="I86" i="40"/>
  <c r="H87" i="40"/>
  <c r="M87" i="39"/>
  <c r="L88" i="39"/>
  <c r="M87" i="38"/>
  <c r="L88" i="38"/>
  <c r="M86" i="37"/>
  <c r="L87" i="37"/>
  <c r="M86" i="36"/>
  <c r="L87" i="36"/>
  <c r="M86" i="35"/>
  <c r="L87" i="35"/>
  <c r="M86" i="32"/>
  <c r="L87" i="32"/>
  <c r="M85" i="40"/>
  <c r="L86" i="40"/>
  <c r="I86" i="38"/>
  <c r="H87" i="38"/>
  <c r="I85" i="37"/>
  <c r="H86" i="37"/>
  <c r="I87" i="36"/>
  <c r="H88" i="36"/>
  <c r="I87" i="32"/>
  <c r="H88" i="32"/>
  <c r="H73" i="20"/>
  <c r="I72" i="20"/>
  <c r="N86" i="20"/>
  <c r="O86" i="20" s="1"/>
  <c r="I88" i="32" l="1"/>
  <c r="H89" i="32"/>
  <c r="I88" i="36"/>
  <c r="H89" i="36"/>
  <c r="I86" i="37"/>
  <c r="H87" i="37"/>
  <c r="I87" i="38"/>
  <c r="H88" i="38"/>
  <c r="M86" i="40"/>
  <c r="L87" i="40"/>
  <c r="M87" i="32"/>
  <c r="L88" i="32"/>
  <c r="M87" i="35"/>
  <c r="L88" i="35"/>
  <c r="M87" i="36"/>
  <c r="L88" i="36"/>
  <c r="M87" i="37"/>
  <c r="L88" i="37"/>
  <c r="M88" i="38"/>
  <c r="L89" i="38"/>
  <c r="M88" i="39"/>
  <c r="L89" i="39"/>
  <c r="I87" i="40"/>
  <c r="H88" i="40"/>
  <c r="I88" i="35"/>
  <c r="H89" i="35"/>
  <c r="I87" i="39"/>
  <c r="H88" i="39"/>
  <c r="H74" i="20"/>
  <c r="I73" i="20"/>
  <c r="N87" i="20"/>
  <c r="O87" i="20" s="1"/>
  <c r="I88" i="39" l="1"/>
  <c r="H89" i="39"/>
  <c r="I89" i="35"/>
  <c r="H90" i="35"/>
  <c r="I88" i="40"/>
  <c r="H89" i="40"/>
  <c r="M89" i="39"/>
  <c r="L90" i="39"/>
  <c r="M89" i="38"/>
  <c r="L90" i="38"/>
  <c r="M88" i="37"/>
  <c r="L89" i="37"/>
  <c r="M88" i="36"/>
  <c r="L89" i="36"/>
  <c r="M88" i="35"/>
  <c r="L89" i="35"/>
  <c r="M88" i="32"/>
  <c r="L89" i="32"/>
  <c r="M87" i="40"/>
  <c r="L88" i="40"/>
  <c r="I88" i="38"/>
  <c r="H89" i="38"/>
  <c r="I87" i="37"/>
  <c r="H88" i="37"/>
  <c r="I89" i="36"/>
  <c r="H90" i="36"/>
  <c r="I89" i="32"/>
  <c r="H90" i="32"/>
  <c r="H75" i="20"/>
  <c r="I74" i="20"/>
  <c r="N88" i="20"/>
  <c r="O88" i="20" s="1"/>
  <c r="I90" i="32" l="1"/>
  <c r="H91" i="32"/>
  <c r="I91" i="32" s="1"/>
  <c r="I90" i="36"/>
  <c r="H91" i="36"/>
  <c r="I91" i="36" s="1"/>
  <c r="I88" i="37"/>
  <c r="H89" i="37"/>
  <c r="I89" i="38"/>
  <c r="H90" i="38"/>
  <c r="M88" i="40"/>
  <c r="L89" i="40"/>
  <c r="M89" i="32"/>
  <c r="L90" i="32"/>
  <c r="M89" i="35"/>
  <c r="L90" i="35"/>
  <c r="M89" i="36"/>
  <c r="L90" i="36"/>
  <c r="M89" i="37"/>
  <c r="L90" i="37"/>
  <c r="M90" i="37" s="1"/>
  <c r="M90" i="38"/>
  <c r="L91" i="38"/>
  <c r="M91" i="38" s="1"/>
  <c r="M90" i="39"/>
  <c r="L91" i="39"/>
  <c r="M91" i="39" s="1"/>
  <c r="I89" i="40"/>
  <c r="H90" i="40"/>
  <c r="I90" i="40" s="1"/>
  <c r="I90" i="35"/>
  <c r="H91" i="35"/>
  <c r="I91" i="35" s="1"/>
  <c r="I89" i="39"/>
  <c r="H90" i="39"/>
  <c r="H76" i="20"/>
  <c r="I75" i="20"/>
  <c r="N89" i="20"/>
  <c r="O89" i="20" s="1"/>
  <c r="I90" i="39" l="1"/>
  <c r="H91" i="39"/>
  <c r="I91" i="39" s="1"/>
  <c r="M90" i="36"/>
  <c r="L91" i="36"/>
  <c r="M91" i="36" s="1"/>
  <c r="M90" i="35"/>
  <c r="L91" i="35"/>
  <c r="M91" i="35" s="1"/>
  <c r="M90" i="32"/>
  <c r="L91" i="32"/>
  <c r="M91" i="32" s="1"/>
  <c r="M89" i="40"/>
  <c r="L90" i="40"/>
  <c r="M90" i="40" s="1"/>
  <c r="I90" i="38"/>
  <c r="H91" i="38"/>
  <c r="I91" i="38" s="1"/>
  <c r="I89" i="37"/>
  <c r="H90" i="37"/>
  <c r="I90" i="37" s="1"/>
  <c r="H77" i="20"/>
  <c r="I76" i="20"/>
  <c r="N90" i="20"/>
  <c r="O90" i="20" s="1"/>
  <c r="H78" i="20" l="1"/>
  <c r="I77" i="20"/>
  <c r="N91" i="20"/>
  <c r="O91" i="20" s="1"/>
  <c r="H79" i="20" l="1"/>
  <c r="I78" i="20"/>
  <c r="N92" i="20"/>
  <c r="O92" i="20" s="1"/>
  <c r="H80" i="20" l="1"/>
  <c r="I79" i="20"/>
  <c r="N93" i="20"/>
  <c r="O93" i="20" s="1"/>
  <c r="H81" i="20" l="1"/>
  <c r="I80" i="20"/>
  <c r="N94" i="20"/>
  <c r="O94" i="20" s="1"/>
  <c r="H82" i="20" l="1"/>
  <c r="I81" i="20"/>
  <c r="N95" i="20"/>
  <c r="O95" i="20" s="1"/>
  <c r="H83" i="20" l="1"/>
  <c r="I82" i="20"/>
  <c r="N96" i="20"/>
  <c r="O96" i="20" s="1"/>
  <c r="H84" i="20" l="1"/>
  <c r="I83" i="20"/>
  <c r="N97" i="20"/>
  <c r="O97" i="20" s="1"/>
  <c r="H85" i="20" l="1"/>
  <c r="I84" i="20"/>
  <c r="N98" i="20"/>
  <c r="O98" i="20" s="1"/>
  <c r="H86" i="20" l="1"/>
  <c r="I85" i="20"/>
  <c r="N99" i="20"/>
  <c r="O99" i="20" s="1"/>
  <c r="I86" i="20" l="1"/>
  <c r="N100" i="20"/>
  <c r="O100" i="20" s="1"/>
  <c r="C37" i="19" l="1"/>
  <c r="B37" i="19"/>
</calcChain>
</file>

<file path=xl/sharedStrings.xml><?xml version="1.0" encoding="utf-8"?>
<sst xmlns="http://schemas.openxmlformats.org/spreadsheetml/2006/main" count="258" uniqueCount="53">
  <si>
    <t>Ingreso de Impuesto Predial</t>
  </si>
  <si>
    <t xml:space="preserve"> </t>
  </si>
  <si>
    <t>Dia</t>
  </si>
  <si>
    <t>Ingreso Diario</t>
  </si>
  <si>
    <t>Recibos Operados</t>
  </si>
  <si>
    <t>Total</t>
  </si>
  <si>
    <t>Febrero 2016</t>
  </si>
  <si>
    <t>Recibos operados de Impuesto Predial</t>
  </si>
  <si>
    <t>Ingreso Acumulado Mensual</t>
  </si>
  <si>
    <t>Mes</t>
  </si>
  <si>
    <t>Ingreso Acumulado Anual</t>
  </si>
  <si>
    <t>Diferencia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</si>
  <si>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</si>
  <si>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</si>
  <si>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</si>
  <si>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</si>
  <si>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</si>
  <si>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</si>
  <si>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</si>
  <si>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</si>
  <si>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</si>
  <si>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</si>
  <si>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</si>
  <si>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Ene</t>
  </si>
  <si>
    <t>Febrero</t>
  </si>
  <si>
    <t>Enero</t>
  </si>
  <si>
    <t>Marzo</t>
  </si>
  <si>
    <t>Abril</t>
  </si>
  <si>
    <t>Mayo</t>
  </si>
  <si>
    <t>JUNIO</t>
  </si>
  <si>
    <t>JULIO</t>
  </si>
  <si>
    <t>AGOSTO</t>
  </si>
  <si>
    <t>SEPTIEMBRE</t>
  </si>
  <si>
    <t>OCUTBRE 2016</t>
  </si>
  <si>
    <t>DÍA</t>
  </si>
  <si>
    <t>INGRESO DIARIO</t>
  </si>
  <si>
    <t>EXPEDIENTES</t>
  </si>
  <si>
    <t>NOVIEMBRE 2016</t>
  </si>
  <si>
    <t>DICIEMBRE 2016</t>
  </si>
  <si>
    <t>TOTAL</t>
  </si>
  <si>
    <t>ENE-01</t>
  </si>
  <si>
    <t>DIFERENCIA</t>
  </si>
  <si>
    <t>ENERO 2016</t>
  </si>
  <si>
    <t xml:space="preserve">      EXPEDIENTES DE I.S.A.I.</t>
  </si>
  <si>
    <t>DIA</t>
  </si>
  <si>
    <t>ENERO</t>
  </si>
  <si>
    <t>INGRESO DE I.S.A.I.</t>
  </si>
  <si>
    <t>FEBRERO</t>
  </si>
  <si>
    <t>MARZO</t>
  </si>
  <si>
    <t>ABRIL</t>
  </si>
  <si>
    <t>MAYO</t>
  </si>
  <si>
    <t>OCTUBRE 2016</t>
  </si>
  <si>
    <t>CANTIDAD DE EXPEDIENTE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</si>
</sst>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;[Red]\-&quot;$&quot;#,##0.00"/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;\(#,##0.00\)"/>
    <numFmt numFmtId="165" formatCode="#,##0;\(#,##0\)"/>
    <numFmt numFmtId="166" formatCode="&quot;$&quot;#,##0.00"/>
    <numFmt numFmtId="167" formatCode="0_ ;[Red]\-0\ "/>
    <numFmt numFmtId="168" formatCode="#,##0_ ;[Red]\-#,##0\ "/>
    <numFmt numFmtId="169" formatCode="[$$-80A]#,##0.00;[Red]\-[$$-80A]#,##0.00"/>
    <numFmt numFmtId="170" formatCode="[$$-80A]#,##0.00"/>
  </numFmts>
  <fonts count="34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24"/>
      <name val="Presidencia Firme"/>
    </font>
    <font>
      <sz val="12"/>
      <name val="Presidencia Firme"/>
    </font>
    <font>
      <b/>
      <sz val="18"/>
      <color indexed="10"/>
      <name val="Presidencia Firme"/>
    </font>
    <font>
      <b/>
      <sz val="14"/>
      <name val="Presidencia Firme"/>
    </font>
    <font>
      <b/>
      <sz val="12"/>
      <name val="Presidencia Firme"/>
    </font>
    <font>
      <b/>
      <sz val="11"/>
      <name val="Presidencia Firme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14"/>
      <name val="Presidencia Firme"/>
    </font>
    <font>
      <sz val="1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8"/>
      <name val="Presidencia Firme"/>
    </font>
    <font>
      <b/>
      <i/>
      <sz val="14"/>
      <color indexed="10"/>
      <name val="Presidencia Firme"/>
    </font>
    <font>
      <i/>
      <sz val="14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</font>
    <font>
      <b/>
      <sz val="7"/>
      <name val="Presidencia Firme"/>
    </font>
    <font>
      <sz val="7"/>
      <name val="Presidencia Firme"/>
    </font>
    <font>
      <sz val="8"/>
      <name val="Presidencia Firme"/>
    </font>
    <font>
      <i/>
      <sz val="8"/>
      <name val="Presidencia Firme"/>
    </font>
    <font>
      <b/>
      <i/>
      <sz val="8"/>
      <name val="Presidencia Firme"/>
    </font>
    <font>
      <sz val="10"/>
      <name val="Presidencia Firme"/>
    </font>
    <font>
      <b/>
      <sz val="10"/>
      <name val="Presidencia Firme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8" fillId="0" borderId="0"/>
    <xf numFmtId="44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2" fillId="0" borderId="0"/>
    <xf numFmtId="0" fontId="13" fillId="0" borderId="0"/>
    <xf numFmtId="0" fontId="14" fillId="0" borderId="0"/>
    <xf numFmtId="0" fontId="16" fillId="0" borderId="0"/>
    <xf numFmtId="0" fontId="1" fillId="0" borderId="0"/>
    <xf numFmtId="0" fontId="17" fillId="0" borderId="0"/>
    <xf numFmtId="44" fontId="18" fillId="0" borderId="0" applyFont="0" applyFill="0" applyBorder="0" applyAlignment="0" applyProtection="0"/>
    <xf numFmtId="0" fontId="25" fillId="0" borderId="0"/>
    <xf numFmtId="42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232">
    <xf numFmtId="0" fontId="0" fillId="0" borderId="0" xfId="0"/>
    <xf numFmtId="0" fontId="3" fillId="0" borderId="0" xfId="9" applyFont="1"/>
    <xf numFmtId="0" fontId="3" fillId="0" borderId="0" xfId="9" applyFont="1" applyFill="1" applyBorder="1"/>
    <xf numFmtId="0" fontId="7" fillId="0" borderId="0" xfId="9" applyFont="1" applyAlignment="1">
      <alignment horizontal="center"/>
    </xf>
    <xf numFmtId="0" fontId="5" fillId="0" borderId="0" xfId="9" applyFont="1" applyAlignment="1">
      <alignment horizontal="center"/>
    </xf>
    <xf numFmtId="0" fontId="3" fillId="0" borderId="0" xfId="9" applyFont="1" applyAlignment="1">
      <alignment horizontal="center"/>
    </xf>
    <xf numFmtId="164" fontId="3" fillId="0" borderId="0" xfId="9" applyNumberFormat="1" applyFont="1"/>
    <xf numFmtId="164" fontId="6" fillId="0" borderId="0" xfId="9" applyNumberFormat="1" applyFont="1"/>
    <xf numFmtId="2" fontId="3" fillId="0" borderId="0" xfId="9" applyNumberFormat="1" applyFont="1"/>
    <xf numFmtId="0" fontId="4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0" fontId="5" fillId="0" borderId="0" xfId="9" applyFont="1" applyBorder="1" applyAlignment="1">
      <alignment horizontal="center"/>
    </xf>
    <xf numFmtId="164" fontId="3" fillId="0" borderId="0" xfId="9" applyNumberFormat="1" applyFont="1" applyFill="1"/>
    <xf numFmtId="0" fontId="2" fillId="0" borderId="0" xfId="9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Fill="1" applyBorder="1"/>
    <xf numFmtId="0" fontId="4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Border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165" fontId="3" fillId="0" borderId="1" xfId="1" applyNumberFormat="1" applyFont="1" applyFill="1" applyBorder="1"/>
    <xf numFmtId="0" fontId="7" fillId="0" borderId="0" xfId="1" applyFont="1" applyFill="1" applyBorder="1" applyAlignment="1">
      <alignment horizontal="center"/>
    </xf>
    <xf numFmtId="164" fontId="3" fillId="0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/>
    <xf numFmtId="164" fontId="3" fillId="0" borderId="0" xfId="1" applyNumberFormat="1" applyFont="1"/>
    <xf numFmtId="0" fontId="5" fillId="0" borderId="3" xfId="1" applyFont="1" applyBorder="1" applyAlignment="1">
      <alignment horizontal="center"/>
    </xf>
    <xf numFmtId="0" fontId="6" fillId="0" borderId="0" xfId="1" applyFont="1" applyAlignment="1">
      <alignment horizontal="center"/>
    </xf>
    <xf numFmtId="0" fontId="5" fillId="3" borderId="4" xfId="1" applyFont="1" applyFill="1" applyBorder="1" applyAlignment="1">
      <alignment horizontal="center"/>
    </xf>
    <xf numFmtId="165" fontId="3" fillId="0" borderId="1" xfId="1" applyNumberFormat="1" applyFont="1" applyBorder="1"/>
    <xf numFmtId="165" fontId="3" fillId="0" borderId="0" xfId="1" applyNumberFormat="1" applyFont="1"/>
    <xf numFmtId="165" fontId="3" fillId="0" borderId="5" xfId="1" applyNumberFormat="1" applyFont="1" applyBorder="1"/>
    <xf numFmtId="165" fontId="6" fillId="3" borderId="4" xfId="1" applyNumberFormat="1" applyFont="1" applyFill="1" applyBorder="1"/>
    <xf numFmtId="0" fontId="6" fillId="0" borderId="0" xfId="1" applyFont="1" applyFill="1" applyBorder="1" applyAlignment="1">
      <alignment horizontal="center"/>
    </xf>
    <xf numFmtId="165" fontId="3" fillId="0" borderId="5" xfId="1" applyNumberFormat="1" applyFont="1" applyFill="1" applyBorder="1"/>
    <xf numFmtId="17" fontId="6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166" fontId="15" fillId="0" borderId="1" xfId="9" applyNumberFormat="1" applyFont="1" applyBorder="1"/>
    <xf numFmtId="165" fontId="15" fillId="0" borderId="1" xfId="9" applyNumberFormat="1" applyFont="1" applyFill="1" applyBorder="1" applyAlignment="1">
      <alignment horizontal="right"/>
    </xf>
    <xf numFmtId="166" fontId="15" fillId="0" borderId="1" xfId="9" applyNumberFormat="1" applyFont="1" applyFill="1" applyBorder="1"/>
    <xf numFmtId="166" fontId="15" fillId="0" borderId="2" xfId="9" applyNumberFormat="1" applyFont="1" applyBorder="1"/>
    <xf numFmtId="165" fontId="15" fillId="0" borderId="2" xfId="9" applyNumberFormat="1" applyFont="1" applyFill="1" applyBorder="1" applyAlignment="1">
      <alignment horizontal="right"/>
    </xf>
    <xf numFmtId="0" fontId="5" fillId="2" borderId="1" xfId="9" applyFont="1" applyFill="1" applyBorder="1" applyAlignment="1">
      <alignment horizontal="center"/>
    </xf>
    <xf numFmtId="166" fontId="15" fillId="2" borderId="1" xfId="9" applyNumberFormat="1" applyFont="1" applyFill="1" applyBorder="1"/>
    <xf numFmtId="165" fontId="15" fillId="2" borderId="1" xfId="9" applyNumberFormat="1" applyFont="1" applyFill="1" applyBorder="1"/>
    <xf numFmtId="166" fontId="15" fillId="0" borderId="1" xfId="1" applyNumberFormat="1" applyFont="1" applyBorder="1"/>
    <xf numFmtId="165" fontId="15" fillId="0" borderId="1" xfId="1" applyNumberFormat="1" applyFont="1" applyFill="1" applyBorder="1"/>
    <xf numFmtId="0" fontId="5" fillId="2" borderId="1" xfId="1" applyFont="1" applyFill="1" applyBorder="1" applyAlignment="1">
      <alignment horizontal="center"/>
    </xf>
    <xf numFmtId="166" fontId="5" fillId="2" borderId="1" xfId="1" applyNumberFormat="1" applyFont="1" applyFill="1" applyBorder="1"/>
    <xf numFmtId="165" fontId="5" fillId="2" borderId="1" xfId="1" applyNumberFormat="1" applyFont="1" applyFill="1" applyBorder="1"/>
    <xf numFmtId="0" fontId="5" fillId="0" borderId="0" xfId="1" applyFont="1" applyFill="1" applyBorder="1" applyAlignment="1">
      <alignment horizontal="center"/>
    </xf>
    <xf numFmtId="166" fontId="15" fillId="0" borderId="1" xfId="1" applyNumberFormat="1" applyFont="1" applyFill="1" applyBorder="1" applyAlignment="1">
      <alignment horizontal="right"/>
    </xf>
    <xf numFmtId="166" fontId="15" fillId="2" borderId="1" xfId="1" applyNumberFormat="1" applyFont="1" applyFill="1" applyBorder="1"/>
    <xf numFmtId="0" fontId="5" fillId="0" borderId="0" xfId="9" applyFont="1" applyFill="1" applyBorder="1" applyAlignment="1">
      <alignment horizontal="center"/>
    </xf>
    <xf numFmtId="0" fontId="2" fillId="0" borderId="0" xfId="9" applyFont="1" applyAlignment="1">
      <alignment horizontal="center"/>
    </xf>
    <xf numFmtId="0" fontId="2" fillId="0" borderId="0" xfId="9" applyFont="1" applyAlignment="1">
      <alignment horizontal="center"/>
    </xf>
    <xf numFmtId="3" fontId="15" fillId="0" borderId="1" xfId="1" applyNumberFormat="1" applyFont="1" applyFill="1" applyBorder="1"/>
    <xf numFmtId="166" fontId="15" fillId="0" borderId="1" xfId="1" applyNumberFormat="1" applyFont="1" applyFill="1" applyBorder="1"/>
    <xf numFmtId="3" fontId="5" fillId="2" borderId="1" xfId="1" applyNumberFormat="1" applyFont="1" applyFill="1" applyBorder="1"/>
    <xf numFmtId="164" fontId="15" fillId="0" borderId="1" xfId="10" applyNumberFormat="1" applyFont="1" applyBorder="1"/>
    <xf numFmtId="165" fontId="3" fillId="0" borderId="1" xfId="10" applyNumberFormat="1" applyFont="1" applyFill="1" applyBorder="1"/>
    <xf numFmtId="164" fontId="15" fillId="0" borderId="1" xfId="10" applyNumberFormat="1" applyFont="1" applyFill="1" applyBorder="1"/>
    <xf numFmtId="0" fontId="2" fillId="0" borderId="0" xfId="9" applyFont="1" applyAlignment="1">
      <alignment horizontal="center"/>
    </xf>
    <xf numFmtId="164" fontId="3" fillId="0" borderId="1" xfId="1" applyNumberFormat="1" applyFont="1" applyBorder="1"/>
    <xf numFmtId="164" fontId="3" fillId="0" borderId="1" xfId="1" applyNumberFormat="1" applyFont="1" applyFill="1" applyBorder="1"/>
    <xf numFmtId="164" fontId="1" fillId="0" borderId="1" xfId="3" applyNumberFormat="1" applyFont="1" applyBorder="1"/>
    <xf numFmtId="0" fontId="2" fillId="0" borderId="0" xfId="9" applyFont="1" applyAlignment="1">
      <alignment horizontal="center"/>
    </xf>
    <xf numFmtId="164" fontId="3" fillId="0" borderId="1" xfId="11" applyNumberFormat="1" applyFont="1" applyBorder="1"/>
    <xf numFmtId="164" fontId="3" fillId="0" borderId="1" xfId="11" applyNumberFormat="1" applyFont="1" applyFill="1" applyBorder="1"/>
    <xf numFmtId="165" fontId="3" fillId="0" borderId="1" xfId="11" applyNumberFormat="1" applyFont="1" applyFill="1" applyBorder="1"/>
    <xf numFmtId="165" fontId="3" fillId="0" borderId="6" xfId="11" applyNumberFormat="1" applyFont="1" applyFill="1" applyBorder="1"/>
    <xf numFmtId="0" fontId="2" fillId="0" borderId="0" xfId="9" applyFont="1" applyAlignment="1">
      <alignment horizontal="center"/>
    </xf>
    <xf numFmtId="164" fontId="3" fillId="0" borderId="1" xfId="12" applyNumberFormat="1" applyFont="1" applyBorder="1"/>
    <xf numFmtId="164" fontId="3" fillId="0" borderId="1" xfId="12" applyNumberFormat="1" applyFont="1" applyFill="1" applyBorder="1"/>
    <xf numFmtId="165" fontId="3" fillId="0" borderId="1" xfId="12" applyNumberFormat="1" applyFont="1" applyFill="1" applyBorder="1"/>
    <xf numFmtId="0" fontId="0" fillId="0" borderId="0" xfId="0" applyAlignment="1">
      <alignment horizontal="center"/>
    </xf>
    <xf numFmtId="0" fontId="19" fillId="2" borderId="1" xfId="1" applyFont="1" applyFill="1" applyBorder="1" applyAlignment="1">
      <alignment horizontal="center"/>
    </xf>
    <xf numFmtId="166" fontId="19" fillId="2" borderId="1" xfId="1" applyNumberFormat="1" applyFont="1" applyFill="1" applyBorder="1"/>
    <xf numFmtId="3" fontId="19" fillId="2" borderId="1" xfId="1" applyNumberFormat="1" applyFont="1" applyFill="1" applyBorder="1"/>
    <xf numFmtId="0" fontId="22" fillId="0" borderId="1" xfId="0" applyFont="1" applyBorder="1"/>
    <xf numFmtId="44" fontId="22" fillId="0" borderId="1" xfId="13" applyFont="1" applyBorder="1"/>
    <xf numFmtId="0" fontId="22" fillId="0" borderId="1" xfId="0" applyFont="1" applyBorder="1" applyAlignment="1">
      <alignment horizontal="center"/>
    </xf>
    <xf numFmtId="164" fontId="23" fillId="0" borderId="1" xfId="12" applyNumberFormat="1" applyFont="1" applyBorder="1"/>
    <xf numFmtId="165" fontId="23" fillId="0" borderId="1" xfId="12" applyNumberFormat="1" applyFont="1" applyFill="1" applyBorder="1"/>
    <xf numFmtId="164" fontId="23" fillId="0" borderId="1" xfId="12" applyNumberFormat="1" applyFont="1" applyFill="1" applyBorder="1"/>
    <xf numFmtId="0" fontId="24" fillId="2" borderId="1" xfId="1" applyFont="1" applyFill="1" applyBorder="1" applyAlignment="1">
      <alignment horizontal="center"/>
    </xf>
    <xf numFmtId="166" fontId="24" fillId="2" borderId="1" xfId="1" applyNumberFormat="1" applyFont="1" applyFill="1" applyBorder="1"/>
    <xf numFmtId="3" fontId="24" fillId="2" borderId="1" xfId="1" applyNumberFormat="1" applyFont="1" applyFill="1" applyBorder="1"/>
    <xf numFmtId="0" fontId="24" fillId="4" borderId="1" xfId="1" applyFont="1" applyFill="1" applyBorder="1" applyAlignment="1">
      <alignment horizontal="center"/>
    </xf>
    <xf numFmtId="164" fontId="23" fillId="4" borderId="1" xfId="12" applyNumberFormat="1" applyFont="1" applyFill="1" applyBorder="1"/>
    <xf numFmtId="165" fontId="23" fillId="4" borderId="1" xfId="12" applyNumberFormat="1" applyFont="1" applyFill="1" applyBorder="1"/>
    <xf numFmtId="0" fontId="2" fillId="0" borderId="0" xfId="9" applyFont="1" applyAlignment="1">
      <alignment horizontal="center"/>
    </xf>
    <xf numFmtId="0" fontId="0" fillId="0" borderId="0" xfId="0" applyAlignment="1">
      <alignment horizontal="center"/>
    </xf>
    <xf numFmtId="17" fontId="20" fillId="0" borderId="0" xfId="9" quotePrefix="1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4" fillId="0" borderId="0" xfId="9" quotePrefix="1" applyFont="1" applyAlignment="1">
      <alignment horizontal="center"/>
    </xf>
    <xf numFmtId="0" fontId="2" fillId="0" borderId="0" xfId="9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1" applyFont="1" applyAlignment="1">
      <alignment horizontal="center"/>
    </xf>
    <xf numFmtId="0" fontId="4" fillId="0" borderId="0" xfId="1" quotePrefix="1" applyFont="1" applyAlignment="1">
      <alignment horizontal="center"/>
    </xf>
    <xf numFmtId="0" fontId="4" fillId="0" borderId="0" xfId="1" applyFont="1" applyAlignment="1">
      <alignment horizontal="center"/>
    </xf>
    <xf numFmtId="0" fontId="5" fillId="0" borderId="3" xfId="1" applyFont="1" applyBorder="1" applyAlignment="1">
      <alignment horizontal="center"/>
    </xf>
    <xf numFmtId="0" fontId="20" fillId="0" borderId="0" xfId="9" quotePrefix="1" applyFont="1" applyAlignment="1">
      <alignment horizontal="center"/>
    </xf>
    <xf numFmtId="0" fontId="21" fillId="0" borderId="0" xfId="0" applyFont="1" applyAlignment="1">
      <alignment horizontal="center"/>
    </xf>
    <xf numFmtId="0" fontId="25" fillId="0" borderId="0" xfId="14"/>
    <xf numFmtId="167" fontId="26" fillId="0" borderId="0" xfId="14" applyNumberFormat="1" applyFont="1" applyBorder="1" applyAlignment="1">
      <alignment horizontal="center"/>
    </xf>
    <xf numFmtId="168" fontId="27" fillId="0" borderId="0" xfId="14" applyNumberFormat="1" applyFont="1" applyBorder="1" applyAlignment="1">
      <alignment horizontal="center"/>
    </xf>
    <xf numFmtId="1" fontId="26" fillId="0" borderId="0" xfId="14" applyNumberFormat="1" applyFont="1" applyBorder="1" applyAlignment="1">
      <alignment horizontal="center"/>
    </xf>
    <xf numFmtId="0" fontId="27" fillId="0" borderId="0" xfId="14" applyFont="1"/>
    <xf numFmtId="0" fontId="27" fillId="0" borderId="0" xfId="14" applyFont="1" applyAlignment="1">
      <alignment horizontal="center"/>
    </xf>
    <xf numFmtId="1" fontId="26" fillId="0" borderId="0" xfId="14" applyNumberFormat="1" applyFont="1" applyBorder="1" applyAlignment="1">
      <alignment horizontal="center" vertical="center"/>
    </xf>
    <xf numFmtId="0" fontId="27" fillId="0" borderId="0" xfId="14" applyFont="1" applyBorder="1"/>
    <xf numFmtId="0" fontId="27" fillId="0" borderId="0" xfId="14" applyFont="1" applyBorder="1" applyAlignment="1">
      <alignment horizontal="center"/>
    </xf>
    <xf numFmtId="0" fontId="27" fillId="0" borderId="0" xfId="14" applyFont="1" applyFill="1" applyBorder="1"/>
    <xf numFmtId="167" fontId="19" fillId="0" borderId="0" xfId="14" applyNumberFormat="1" applyFont="1" applyBorder="1" applyAlignment="1">
      <alignment horizontal="center"/>
    </xf>
    <xf numFmtId="168" fontId="28" fillId="0" borderId="0" xfId="14" applyNumberFormat="1" applyFont="1" applyBorder="1" applyAlignment="1">
      <alignment horizontal="center"/>
    </xf>
    <xf numFmtId="1" fontId="19" fillId="0" borderId="0" xfId="14" applyNumberFormat="1" applyFont="1" applyBorder="1" applyAlignment="1">
      <alignment horizontal="center" vertical="center"/>
    </xf>
    <xf numFmtId="168" fontId="19" fillId="0" borderId="0" xfId="14" applyNumberFormat="1" applyFont="1" applyBorder="1" applyAlignment="1">
      <alignment horizontal="right"/>
    </xf>
    <xf numFmtId="3" fontId="28" fillId="0" borderId="0" xfId="14" applyNumberFormat="1" applyFont="1" applyBorder="1" applyAlignment="1">
      <alignment horizontal="right"/>
    </xf>
    <xf numFmtId="3" fontId="28" fillId="0" borderId="0" xfId="14" applyNumberFormat="1" applyFont="1" applyFill="1" applyBorder="1" applyAlignment="1">
      <alignment horizontal="center"/>
    </xf>
    <xf numFmtId="0" fontId="19" fillId="0" borderId="0" xfId="14" applyFont="1" applyFill="1" applyBorder="1" applyAlignment="1">
      <alignment horizontal="center"/>
    </xf>
    <xf numFmtId="167" fontId="19" fillId="5" borderId="7" xfId="14" applyNumberFormat="1" applyFont="1" applyFill="1" applyBorder="1" applyAlignment="1">
      <alignment horizontal="right"/>
    </xf>
    <xf numFmtId="0" fontId="19" fillId="5" borderId="7" xfId="14" applyFont="1" applyFill="1" applyBorder="1" applyAlignment="1">
      <alignment horizontal="right"/>
    </xf>
    <xf numFmtId="0" fontId="19" fillId="5" borderId="7" xfId="14" applyFont="1" applyFill="1" applyBorder="1" applyAlignment="1">
      <alignment horizontal="center"/>
    </xf>
    <xf numFmtId="167" fontId="19" fillId="0" borderId="1" xfId="14" applyNumberFormat="1" applyFont="1" applyBorder="1" applyAlignment="1">
      <alignment horizontal="center"/>
    </xf>
    <xf numFmtId="168" fontId="28" fillId="0" borderId="1" xfId="14" applyNumberFormat="1" applyFont="1" applyBorder="1" applyAlignment="1">
      <alignment horizontal="center"/>
    </xf>
    <xf numFmtId="1" fontId="19" fillId="0" borderId="0" xfId="14" applyNumberFormat="1" applyFont="1" applyBorder="1" applyAlignment="1">
      <alignment horizontal="center"/>
    </xf>
    <xf numFmtId="168" fontId="19" fillId="0" borderId="1" xfId="14" applyNumberFormat="1" applyFont="1" applyBorder="1" applyAlignment="1">
      <alignment horizontal="right"/>
    </xf>
    <xf numFmtId="3" fontId="28" fillId="0" borderId="1" xfId="14" applyNumberFormat="1" applyFont="1" applyBorder="1" applyAlignment="1">
      <alignment horizontal="right"/>
    </xf>
    <xf numFmtId="3" fontId="28" fillId="0" borderId="1" xfId="14" applyNumberFormat="1" applyFont="1" applyFill="1" applyBorder="1" applyAlignment="1">
      <alignment horizontal="center"/>
    </xf>
    <xf numFmtId="0" fontId="19" fillId="0" borderId="0" xfId="14" applyFont="1" applyAlignment="1">
      <alignment horizontal="center"/>
    </xf>
    <xf numFmtId="167" fontId="19" fillId="0" borderId="2" xfId="14" applyNumberFormat="1" applyFont="1" applyFill="1" applyBorder="1" applyAlignment="1">
      <alignment horizontal="right"/>
    </xf>
    <xf numFmtId="0" fontId="28" fillId="0" borderId="2" xfId="14" applyFont="1" applyFill="1" applyBorder="1" applyAlignment="1">
      <alignment horizontal="right"/>
    </xf>
    <xf numFmtId="1" fontId="19" fillId="0" borderId="0" xfId="14" applyNumberFormat="1" applyFont="1" applyAlignment="1">
      <alignment horizontal="center"/>
    </xf>
    <xf numFmtId="167" fontId="19" fillId="0" borderId="1" xfId="14" applyNumberFormat="1" applyFont="1" applyBorder="1" applyAlignment="1">
      <alignment horizontal="right"/>
    </xf>
    <xf numFmtId="0" fontId="28" fillId="0" borderId="1" xfId="14" applyFont="1" applyBorder="1" applyAlignment="1">
      <alignment horizontal="right"/>
    </xf>
    <xf numFmtId="3" fontId="28" fillId="0" borderId="1" xfId="14" applyNumberFormat="1" applyFont="1" applyBorder="1" applyAlignment="1">
      <alignment horizontal="center"/>
    </xf>
    <xf numFmtId="0" fontId="19" fillId="0" borderId="0" xfId="14" applyFont="1" applyBorder="1" applyAlignment="1">
      <alignment horizontal="center"/>
    </xf>
    <xf numFmtId="49" fontId="19" fillId="0" borderId="0" xfId="14" applyNumberFormat="1" applyFont="1" applyAlignment="1">
      <alignment horizontal="center"/>
    </xf>
    <xf numFmtId="0" fontId="29" fillId="3" borderId="8" xfId="14" applyFont="1" applyFill="1" applyBorder="1" applyAlignment="1">
      <alignment horizontal="right"/>
    </xf>
    <xf numFmtId="0" fontId="30" fillId="3" borderId="8" xfId="14" applyFont="1" applyFill="1" applyBorder="1" applyAlignment="1">
      <alignment horizontal="center"/>
    </xf>
    <xf numFmtId="0" fontId="28" fillId="0" borderId="0" xfId="14" applyFont="1" applyAlignment="1">
      <alignment horizontal="right"/>
    </xf>
    <xf numFmtId="1" fontId="30" fillId="3" borderId="8" xfId="14" applyNumberFormat="1" applyFont="1" applyFill="1" applyBorder="1" applyAlignment="1">
      <alignment horizontal="center"/>
    </xf>
    <xf numFmtId="0" fontId="28" fillId="0" borderId="0" xfId="14" applyFont="1" applyAlignment="1">
      <alignment horizontal="center"/>
    </xf>
    <xf numFmtId="49" fontId="20" fillId="0" borderId="0" xfId="14" applyNumberFormat="1" applyFont="1" applyFill="1" applyBorder="1" applyAlignment="1">
      <alignment horizontal="center" vertical="center"/>
    </xf>
    <xf numFmtId="49" fontId="20" fillId="0" borderId="0" xfId="14" applyNumberFormat="1" applyFont="1" applyFill="1" applyBorder="1" applyAlignment="1">
      <alignment horizontal="center" vertical="center"/>
    </xf>
    <xf numFmtId="0" fontId="2" fillId="0" borderId="0" xfId="14" applyFont="1" applyFill="1" applyBorder="1" applyAlignment="1">
      <alignment vertical="center"/>
    </xf>
    <xf numFmtId="0" fontId="2" fillId="0" borderId="0" xfId="14" applyFont="1" applyFill="1" applyBorder="1" applyAlignment="1">
      <alignment horizontal="center" vertical="center"/>
    </xf>
    <xf numFmtId="166" fontId="19" fillId="0" borderId="0" xfId="14" applyNumberFormat="1" applyFont="1" applyBorder="1" applyAlignment="1">
      <alignment horizontal="right"/>
    </xf>
    <xf numFmtId="8" fontId="28" fillId="0" borderId="0" xfId="14" applyNumberFormat="1" applyFont="1" applyBorder="1" applyAlignment="1">
      <alignment horizontal="right"/>
    </xf>
    <xf numFmtId="166" fontId="28" fillId="0" borderId="0" xfId="14" applyNumberFormat="1" applyFont="1" applyBorder="1" applyAlignment="1">
      <alignment horizontal="right"/>
    </xf>
    <xf numFmtId="0" fontId="31" fillId="0" borderId="0" xfId="14" applyFont="1"/>
    <xf numFmtId="169" fontId="19" fillId="0" borderId="0" xfId="14" applyNumberFormat="1" applyFont="1" applyBorder="1" applyAlignment="1">
      <alignment horizontal="right"/>
    </xf>
    <xf numFmtId="8" fontId="28" fillId="0" borderId="0" xfId="15" applyNumberFormat="1" applyFont="1" applyFill="1" applyBorder="1" applyAlignment="1">
      <alignment horizontal="right"/>
    </xf>
    <xf numFmtId="166" fontId="28" fillId="0" borderId="0" xfId="15" applyNumberFormat="1" applyFont="1" applyFill="1" applyBorder="1" applyAlignment="1">
      <alignment horizontal="center"/>
    </xf>
    <xf numFmtId="3" fontId="32" fillId="5" borderId="1" xfId="14" applyNumberFormat="1" applyFont="1" applyFill="1" applyBorder="1" applyAlignment="1">
      <alignment horizontal="right"/>
    </xf>
    <xf numFmtId="8" fontId="32" fillId="5" borderId="1" xfId="15" applyNumberFormat="1" applyFont="1" applyFill="1" applyBorder="1" applyAlignment="1">
      <alignment horizontal="right"/>
    </xf>
    <xf numFmtId="0" fontId="32" fillId="5" borderId="1" xfId="14" applyFont="1" applyFill="1" applyBorder="1" applyAlignment="1">
      <alignment horizontal="center"/>
    </xf>
    <xf numFmtId="3" fontId="31" fillId="0" borderId="2" xfId="14" applyNumberFormat="1" applyFont="1" applyFill="1" applyBorder="1" applyAlignment="1">
      <alignment horizontal="right"/>
    </xf>
    <xf numFmtId="170" fontId="31" fillId="0" borderId="2" xfId="15" applyNumberFormat="1" applyFont="1" applyFill="1" applyBorder="1" applyAlignment="1">
      <alignment horizontal="right"/>
    </xf>
    <xf numFmtId="0" fontId="32" fillId="0" borderId="0" xfId="14" applyFont="1" applyFill="1" applyBorder="1" applyAlignment="1">
      <alignment horizontal="center"/>
    </xf>
    <xf numFmtId="3" fontId="31" fillId="0" borderId="1" xfId="14" applyNumberFormat="1" applyFont="1" applyBorder="1" applyAlignment="1">
      <alignment horizontal="right"/>
    </xf>
    <xf numFmtId="170" fontId="31" fillId="0" borderId="1" xfId="14" applyNumberFormat="1" applyFont="1" applyFill="1" applyBorder="1"/>
    <xf numFmtId="170" fontId="31" fillId="0" borderId="1" xfId="14" applyNumberFormat="1" applyFont="1" applyBorder="1"/>
    <xf numFmtId="0" fontId="32" fillId="0" borderId="0" xfId="14" applyFont="1" applyBorder="1" applyAlignment="1">
      <alignment horizontal="center"/>
    </xf>
    <xf numFmtId="0" fontId="32" fillId="0" borderId="0" xfId="14" applyFont="1"/>
    <xf numFmtId="0" fontId="31" fillId="0" borderId="0" xfId="14" applyFont="1" applyFill="1" applyBorder="1" applyAlignment="1">
      <alignment horizontal="center" vertical="center"/>
    </xf>
    <xf numFmtId="0" fontId="2" fillId="0" borderId="0" xfId="14" applyFont="1" applyFill="1" applyBorder="1" applyAlignment="1">
      <alignment horizontal="center" vertical="center"/>
    </xf>
    <xf numFmtId="0" fontId="25" fillId="0" borderId="0" xfId="14" applyAlignment="1"/>
    <xf numFmtId="0" fontId="25" fillId="0" borderId="0" xfId="14" applyAlignment="1"/>
    <xf numFmtId="0" fontId="28" fillId="0" borderId="0" xfId="14" applyFont="1" applyBorder="1"/>
    <xf numFmtId="3" fontId="32" fillId="2" borderId="1" xfId="14" applyNumberFormat="1" applyFont="1" applyFill="1" applyBorder="1"/>
    <xf numFmtId="170" fontId="24" fillId="2" borderId="1" xfId="14" applyNumberFormat="1" applyFont="1" applyFill="1" applyBorder="1"/>
    <xf numFmtId="0" fontId="32" fillId="2" borderId="1" xfId="14" applyFont="1" applyFill="1" applyBorder="1"/>
    <xf numFmtId="3" fontId="31" fillId="0" borderId="1" xfId="14" applyNumberFormat="1" applyFont="1" applyFill="1" applyBorder="1" applyAlignment="1">
      <alignment horizontal="right"/>
    </xf>
    <xf numFmtId="8" fontId="31" fillId="0" borderId="1" xfId="15" applyNumberFormat="1" applyFont="1" applyFill="1" applyBorder="1" applyAlignment="1">
      <alignment horizontal="right"/>
    </xf>
    <xf numFmtId="0" fontId="32" fillId="0" borderId="0" xfId="14" applyFont="1" applyAlignment="1">
      <alignment horizontal="center"/>
    </xf>
    <xf numFmtId="0" fontId="24" fillId="0" borderId="0" xfId="14" applyFont="1" applyBorder="1"/>
    <xf numFmtId="3" fontId="24" fillId="2" borderId="1" xfId="16" applyNumberFormat="1" applyFont="1" applyFill="1" applyBorder="1" applyAlignment="1">
      <alignment horizontal="right"/>
    </xf>
    <xf numFmtId="166" fontId="24" fillId="2" borderId="1" xfId="14" applyNumberFormat="1" applyFont="1" applyFill="1" applyBorder="1"/>
    <xf numFmtId="0" fontId="24" fillId="2" borderId="1" xfId="14" applyFont="1" applyFill="1" applyBorder="1"/>
    <xf numFmtId="3" fontId="23" fillId="0" borderId="1" xfId="14" applyNumberFormat="1" applyFont="1" applyFill="1" applyBorder="1" applyAlignment="1">
      <alignment horizontal="right"/>
    </xf>
    <xf numFmtId="166" fontId="23" fillId="0" borderId="2" xfId="14" applyNumberFormat="1" applyFont="1" applyFill="1" applyBorder="1"/>
    <xf numFmtId="0" fontId="24" fillId="0" borderId="0" xfId="14" applyFont="1" applyFill="1" applyBorder="1" applyAlignment="1">
      <alignment horizontal="center"/>
    </xf>
    <xf numFmtId="3" fontId="23" fillId="0" borderId="1" xfId="14" applyNumberFormat="1" applyFont="1" applyBorder="1"/>
    <xf numFmtId="166" fontId="23" fillId="0" borderId="1" xfId="14" applyNumberFormat="1" applyFont="1" applyBorder="1"/>
    <xf numFmtId="0" fontId="24" fillId="0" borderId="0" xfId="14" applyFont="1" applyBorder="1" applyAlignment="1">
      <alignment horizontal="center"/>
    </xf>
    <xf numFmtId="166" fontId="23" fillId="6" borderId="1" xfId="15" applyNumberFormat="1" applyFont="1" applyFill="1" applyBorder="1" applyAlignment="1">
      <alignment horizontal="right"/>
    </xf>
    <xf numFmtId="0" fontId="24" fillId="6" borderId="0" xfId="14" applyFont="1" applyFill="1" applyBorder="1" applyAlignment="1">
      <alignment horizontal="center"/>
    </xf>
    <xf numFmtId="3" fontId="23" fillId="0" borderId="1" xfId="14" applyNumberFormat="1" applyFont="1" applyBorder="1" applyAlignment="1">
      <alignment horizontal="right"/>
    </xf>
    <xf numFmtId="0" fontId="31" fillId="0" borderId="1" xfId="14" applyFont="1" applyFill="1" applyBorder="1" applyAlignment="1">
      <alignment horizontal="right"/>
    </xf>
    <xf numFmtId="0" fontId="31" fillId="0" borderId="1" xfId="14" applyFont="1" applyBorder="1"/>
    <xf numFmtId="170" fontId="23" fillId="0" borderId="1" xfId="14" applyNumberFormat="1" applyFont="1" applyBorder="1"/>
    <xf numFmtId="8" fontId="31" fillId="6" borderId="9" xfId="15" applyNumberFormat="1" applyFont="1" applyFill="1" applyBorder="1" applyAlignment="1">
      <alignment horizontal="right"/>
    </xf>
    <xf numFmtId="0" fontId="31" fillId="0" borderId="2" xfId="14" applyFont="1" applyBorder="1" applyAlignment="1">
      <alignment horizontal="right"/>
    </xf>
    <xf numFmtId="0" fontId="31" fillId="0" borderId="1" xfId="14" applyFont="1" applyBorder="1" applyAlignment="1">
      <alignment horizontal="right"/>
    </xf>
    <xf numFmtId="0" fontId="28" fillId="0" borderId="1" xfId="14" applyFont="1" applyBorder="1"/>
    <xf numFmtId="170" fontId="33" fillId="0" borderId="1" xfId="14" applyNumberFormat="1" applyFont="1" applyBorder="1"/>
    <xf numFmtId="0" fontId="28" fillId="0" borderId="1" xfId="14" applyFont="1" applyFill="1" applyBorder="1" applyAlignment="1">
      <alignment horizontal="right"/>
    </xf>
    <xf numFmtId="8" fontId="28" fillId="6" borderId="9" xfId="15" applyNumberFormat="1" applyFont="1" applyFill="1" applyBorder="1" applyAlignment="1">
      <alignment horizontal="right"/>
    </xf>
    <xf numFmtId="0" fontId="28" fillId="0" borderId="2" xfId="14" applyFont="1" applyBorder="1" applyAlignment="1">
      <alignment horizontal="right"/>
    </xf>
    <xf numFmtId="170" fontId="28" fillId="0" borderId="1" xfId="14" applyNumberFormat="1" applyFont="1" applyBorder="1"/>
    <xf numFmtId="170" fontId="28" fillId="0" borderId="1" xfId="14" applyNumberFormat="1" applyFont="1" applyFill="1" applyBorder="1"/>
    <xf numFmtId="8" fontId="28" fillId="6" borderId="1" xfId="15" applyNumberFormat="1" applyFont="1" applyFill="1" applyBorder="1" applyAlignment="1">
      <alignment horizontal="right"/>
    </xf>
    <xf numFmtId="0" fontId="25" fillId="0" borderId="1" xfId="14" applyNumberFormat="1" applyBorder="1"/>
    <xf numFmtId="44" fontId="0" fillId="0" borderId="1" xfId="17" applyFont="1" applyBorder="1"/>
    <xf numFmtId="0" fontId="25" fillId="0" borderId="0" xfId="14" applyAlignment="1">
      <alignment vertical="center"/>
    </xf>
    <xf numFmtId="0" fontId="25" fillId="0" borderId="1" xfId="14" applyBorder="1"/>
    <xf numFmtId="49" fontId="20" fillId="0" borderId="0" xfId="14" applyNumberFormat="1" applyFont="1" applyFill="1" applyBorder="1" applyAlignment="1">
      <alignment horizontal="center"/>
    </xf>
    <xf numFmtId="3" fontId="24" fillId="5" borderId="1" xfId="14" applyNumberFormat="1" applyFont="1" applyFill="1" applyBorder="1" applyAlignment="1">
      <alignment horizontal="right"/>
    </xf>
    <xf numFmtId="8" fontId="24" fillId="5" borderId="1" xfId="15" applyNumberFormat="1" applyFont="1" applyFill="1" applyBorder="1" applyAlignment="1">
      <alignment horizontal="right"/>
    </xf>
    <xf numFmtId="0" fontId="24" fillId="5" borderId="1" xfId="14" applyFont="1" applyFill="1" applyBorder="1" applyAlignment="1">
      <alignment horizontal="center"/>
    </xf>
    <xf numFmtId="0" fontId="23" fillId="0" borderId="1" xfId="14" applyFont="1" applyBorder="1"/>
    <xf numFmtId="44" fontId="23" fillId="0" borderId="1" xfId="17" applyFont="1" applyBorder="1"/>
    <xf numFmtId="0" fontId="23" fillId="0" borderId="1" xfId="14" applyFont="1" applyFill="1" applyBorder="1" applyAlignment="1">
      <alignment horizontal="right"/>
    </xf>
    <xf numFmtId="8" fontId="23" fillId="6" borderId="9" xfId="15" applyNumberFormat="1" applyFont="1" applyFill="1" applyBorder="1" applyAlignment="1">
      <alignment horizontal="right"/>
    </xf>
    <xf numFmtId="0" fontId="23" fillId="0" borderId="2" xfId="14" applyFont="1" applyBorder="1" applyAlignment="1">
      <alignment horizontal="right"/>
    </xf>
    <xf numFmtId="0" fontId="23" fillId="0" borderId="1" xfId="14" applyFont="1" applyBorder="1" applyAlignment="1">
      <alignment horizontal="right"/>
    </xf>
    <xf numFmtId="1" fontId="22" fillId="4" borderId="10" xfId="17" applyNumberFormat="1" applyFont="1" applyFill="1" applyBorder="1"/>
    <xf numFmtId="44" fontId="22" fillId="4" borderId="11" xfId="17" applyFont="1" applyFill="1" applyBorder="1"/>
    <xf numFmtId="44" fontId="23" fillId="4" borderId="12" xfId="14" applyNumberFormat="1" applyFont="1" applyFill="1" applyBorder="1"/>
    <xf numFmtId="0" fontId="23" fillId="0" borderId="13" xfId="14" applyNumberFormat="1" applyFont="1" applyBorder="1"/>
    <xf numFmtId="44" fontId="22" fillId="0" borderId="2" xfId="17" applyFont="1" applyBorder="1"/>
    <xf numFmtId="0" fontId="23" fillId="0" borderId="14" xfId="14" applyFont="1" applyFill="1" applyBorder="1" applyAlignment="1">
      <alignment horizontal="center"/>
    </xf>
    <xf numFmtId="0" fontId="23" fillId="0" borderId="15" xfId="14" applyNumberFormat="1" applyFont="1" applyBorder="1"/>
    <xf numFmtId="44" fontId="22" fillId="0" borderId="1" xfId="17" applyFont="1" applyBorder="1"/>
    <xf numFmtId="0" fontId="23" fillId="0" borderId="16" xfId="14" applyFont="1" applyBorder="1" applyAlignment="1">
      <alignment horizontal="center"/>
    </xf>
    <xf numFmtId="0" fontId="23" fillId="7" borderId="17" xfId="17" applyNumberFormat="1" applyFont="1" applyFill="1" applyBorder="1" applyAlignment="1">
      <alignment horizontal="center" vertical="center" wrapText="1"/>
    </xf>
    <xf numFmtId="0" fontId="22" fillId="7" borderId="18" xfId="16" applyNumberFormat="1" applyFont="1" applyFill="1" applyBorder="1" applyAlignment="1">
      <alignment horizontal="center" vertical="center"/>
    </xf>
    <xf numFmtId="0" fontId="23" fillId="7" borderId="19" xfId="14" applyFont="1" applyFill="1" applyBorder="1" applyAlignment="1">
      <alignment horizontal="center" vertical="center"/>
    </xf>
  </cellXfs>
  <cellStyles count="18">
    <cellStyle name="Millares 2" xfId="16"/>
    <cellStyle name="Moneda" xfId="13" builtinId="4"/>
    <cellStyle name="Moneda [0] 2" xfId="15"/>
    <cellStyle name="Moneda 2" xfId="3"/>
    <cellStyle name="Moneda 3" xfId="17"/>
    <cellStyle name="Normal" xfId="0" builtinId="0"/>
    <cellStyle name="Normal 10" xfId="10"/>
    <cellStyle name="Normal 11" xfId="11"/>
    <cellStyle name="Normal 12" xfId="12"/>
    <cellStyle name="Normal 13" xfId="14"/>
    <cellStyle name="Normal 2" xfId="1"/>
    <cellStyle name="Normal 3" xfId="2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9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16669</xdr:colOff>
      <xdr:row>6</xdr:row>
      <xdr:rowOff>45241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5112" cy="1037547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98989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653643" y="449034"/>
          <a:ext cx="1031420" cy="106918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535781</xdr:colOff>
      <xdr:row>5</xdr:row>
      <xdr:rowOff>83341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72255" cy="882766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5</xdr:row>
      <xdr:rowOff>127564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789714" y="449034"/>
          <a:ext cx="1031420" cy="91167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3</xdr:col>
      <xdr:colOff>54769</xdr:colOff>
      <xdr:row>5</xdr:row>
      <xdr:rowOff>159541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9874" cy="875622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13264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4444093" y="449034"/>
          <a:ext cx="1031420" cy="89773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275557</xdr:colOff>
      <xdr:row>1</xdr:row>
      <xdr:rowOff>45919</xdr:rowOff>
    </xdr:from>
    <xdr:to>
      <xdr:col>2</xdr:col>
      <xdr:colOff>16669</xdr:colOff>
      <xdr:row>6</xdr:row>
      <xdr:rowOff>45241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275557" y="426919"/>
          <a:ext cx="1265112" cy="951822"/>
        </a:xfrm>
        <a:prstGeom prst="rect">
          <a:avLst/>
        </a:prstGeom>
      </xdr:spPr>
    </xdr:pic>
    <xdr:clientData/>
  </xdr:twoCellAnchor>
  <xdr:twoCellAnchor editAs="oneCell">
    <xdr:from>
      <xdr:col>5</xdr:col>
      <xdr:colOff>367393</xdr:colOff>
      <xdr:row>1</xdr:row>
      <xdr:rowOff>68034</xdr:rowOff>
    </xdr:from>
    <xdr:to>
      <xdr:col>6</xdr:col>
      <xdr:colOff>636813</xdr:colOff>
      <xdr:row>6</xdr:row>
      <xdr:rowOff>98989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3853543" y="449034"/>
          <a:ext cx="1031420" cy="98345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54</xdr:row>
      <xdr:rowOff>28575</xdr:rowOff>
    </xdr:from>
    <xdr:ext cx="1095375" cy="11239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772525"/>
          <a:ext cx="1095375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54</xdr:row>
      <xdr:rowOff>38100</xdr:rowOff>
    </xdr:from>
    <xdr:ext cx="1457325" cy="1066800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782050"/>
          <a:ext cx="14573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28575</xdr:rowOff>
    </xdr:from>
    <xdr:ext cx="1457325" cy="1143000"/>
    <xdr:pic>
      <xdr:nvPicPr>
        <xdr:cNvPr id="2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142875" y="28575"/>
          <a:ext cx="1457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6</xdr:col>
      <xdr:colOff>638175</xdr:colOff>
      <xdr:row>0</xdr:row>
      <xdr:rowOff>104775</xdr:rowOff>
    </xdr:from>
    <xdr:ext cx="1095375" cy="990600"/>
    <xdr:pic>
      <xdr:nvPicPr>
        <xdr:cNvPr id="3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210175" y="104775"/>
          <a:ext cx="109537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638175</xdr:colOff>
      <xdr:row>0</xdr:row>
      <xdr:rowOff>104775</xdr:rowOff>
    </xdr:from>
    <xdr:ext cx="1076325" cy="838200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210175" y="104775"/>
          <a:ext cx="10763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295275</xdr:colOff>
      <xdr:row>0</xdr:row>
      <xdr:rowOff>66675</xdr:rowOff>
    </xdr:from>
    <xdr:ext cx="1457325" cy="11430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95275" y="66675"/>
          <a:ext cx="145732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54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772525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54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782050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54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772525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54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782050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53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610600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53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620125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979715</xdr:colOff>
      <xdr:row>0</xdr:row>
      <xdr:rowOff>108858</xdr:rowOff>
    </xdr:from>
    <xdr:to>
      <xdr:col>8</xdr:col>
      <xdr:colOff>693964</xdr:colOff>
      <xdr:row>3</xdr:row>
      <xdr:rowOff>149679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681108" y="108858"/>
          <a:ext cx="1034142" cy="911678"/>
        </a:xfrm>
        <a:prstGeom prst="rect">
          <a:avLst/>
        </a:prstGeom>
      </xdr:spPr>
    </xdr:pic>
    <xdr:clientData/>
  </xdr:twoCellAnchor>
  <xdr:twoCellAnchor editAs="oneCell">
    <xdr:from>
      <xdr:col>0</xdr:col>
      <xdr:colOff>421821</xdr:colOff>
      <xdr:row>0</xdr:row>
      <xdr:rowOff>0</xdr:rowOff>
    </xdr:from>
    <xdr:to>
      <xdr:col>1</xdr:col>
      <xdr:colOff>1170213</xdr:colOff>
      <xdr:row>3</xdr:row>
      <xdr:rowOff>136071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421821" y="0"/>
          <a:ext cx="1374321" cy="100692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54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772525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54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782050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54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772525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54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782050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100012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457325" cy="11049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457325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638175</xdr:colOff>
      <xdr:row>53</xdr:row>
      <xdr:rowOff>28575</xdr:rowOff>
    </xdr:from>
    <xdr:ext cx="1095375" cy="1162050"/>
    <xdr:pic>
      <xdr:nvPicPr>
        <xdr:cNvPr id="4" name="5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9020175" y="8610600"/>
          <a:ext cx="1095375" cy="1162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95250</xdr:colOff>
      <xdr:row>53</xdr:row>
      <xdr:rowOff>38100</xdr:rowOff>
    </xdr:from>
    <xdr:ext cx="1457325" cy="1152525"/>
    <xdr:pic>
      <xdr:nvPicPr>
        <xdr:cNvPr id="5" name="6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 b="11249"/>
        <a:stretch>
          <a:fillRect/>
        </a:stretch>
      </xdr:blipFill>
      <xdr:spPr bwMode="auto">
        <a:xfrm>
          <a:off x="1619250" y="8620125"/>
          <a:ext cx="145732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1209675" cy="852488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1209675" cy="8524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390650" cy="952500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3906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85725</xdr:rowOff>
    </xdr:from>
    <xdr:ext cx="933450" cy="1057275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5057775" y="85725"/>
          <a:ext cx="9334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200025</xdr:colOff>
      <xdr:row>0</xdr:row>
      <xdr:rowOff>76200</xdr:rowOff>
    </xdr:from>
    <xdr:ext cx="1066800" cy="1190625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00025" y="76200"/>
          <a:ext cx="1066800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238125</xdr:colOff>
      <xdr:row>0</xdr:row>
      <xdr:rowOff>76200</xdr:rowOff>
    </xdr:from>
    <xdr:ext cx="933450" cy="1058396"/>
    <xdr:pic>
      <xdr:nvPicPr>
        <xdr:cNvPr id="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9" t="17949" r="6342" b="7050"/>
        <a:stretch>
          <a:fillRect/>
        </a:stretch>
      </xdr:blipFill>
      <xdr:spPr bwMode="auto">
        <a:xfrm>
          <a:off x="4810125" y="76200"/>
          <a:ext cx="933450" cy="10583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276225</xdr:colOff>
      <xdr:row>0</xdr:row>
      <xdr:rowOff>66675</xdr:rowOff>
    </xdr:from>
    <xdr:ext cx="1066800" cy="1186703"/>
    <xdr:pic>
      <xdr:nvPicPr>
        <xdr:cNvPr id="3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7" r="68294"/>
        <a:stretch>
          <a:fillRect/>
        </a:stretch>
      </xdr:blipFill>
      <xdr:spPr bwMode="auto">
        <a:xfrm>
          <a:off x="276225" y="66675"/>
          <a:ext cx="1066800" cy="1186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231322</xdr:colOff>
      <xdr:row>51</xdr:row>
      <xdr:rowOff>95249</xdr:rowOff>
    </xdr:from>
    <xdr:to>
      <xdr:col>2</xdr:col>
      <xdr:colOff>610963</xdr:colOff>
      <xdr:row>53</xdr:row>
      <xdr:rowOff>140153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/>
        <a:stretch/>
      </xdr:blipFill>
      <xdr:spPr>
        <a:xfrm>
          <a:off x="231322" y="10391774"/>
          <a:ext cx="1605644" cy="930729"/>
        </a:xfrm>
        <a:prstGeom prst="rect">
          <a:avLst/>
        </a:prstGeom>
      </xdr:spPr>
    </xdr:pic>
    <xdr:clientData/>
  </xdr:twoCellAnchor>
  <xdr:twoCellAnchor editAs="oneCell">
    <xdr:from>
      <xdr:col>13</xdr:col>
      <xdr:colOff>870857</xdr:colOff>
      <xdr:row>51</xdr:row>
      <xdr:rowOff>176892</xdr:rowOff>
    </xdr:from>
    <xdr:to>
      <xdr:col>14</xdr:col>
      <xdr:colOff>601435</xdr:colOff>
      <xdr:row>53</xdr:row>
      <xdr:rowOff>208189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12386582" y="10473417"/>
          <a:ext cx="1511753" cy="917122"/>
        </a:xfrm>
        <a:prstGeom prst="rect">
          <a:avLst/>
        </a:prstGeom>
      </xdr:spPr>
    </xdr:pic>
    <xdr:clientData/>
  </xdr:twoCellAnchor>
  <xdr:twoCellAnchor editAs="oneCell">
    <xdr:from>
      <xdr:col>7</xdr:col>
      <xdr:colOff>131537</xdr:colOff>
      <xdr:row>0</xdr:row>
      <xdr:rowOff>95250</xdr:rowOff>
    </xdr:from>
    <xdr:to>
      <xdr:col>8</xdr:col>
      <xdr:colOff>761999</xdr:colOff>
      <xdr:row>3</xdr:row>
      <xdr:rowOff>136071</xdr:rowOff>
    </xdr:to>
    <xdr:pic>
      <xdr:nvPicPr>
        <xdr:cNvPr id="6" name="5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309180" y="95250"/>
          <a:ext cx="1188355" cy="911678"/>
        </a:xfrm>
        <a:prstGeom prst="rect">
          <a:avLst/>
        </a:prstGeom>
      </xdr:spPr>
    </xdr:pic>
    <xdr:clientData/>
  </xdr:twoCellAnchor>
  <xdr:twoCellAnchor editAs="oneCell">
    <xdr:from>
      <xdr:col>0</xdr:col>
      <xdr:colOff>421821</xdr:colOff>
      <xdr:row>0</xdr:row>
      <xdr:rowOff>0</xdr:rowOff>
    </xdr:from>
    <xdr:to>
      <xdr:col>1</xdr:col>
      <xdr:colOff>1170213</xdr:colOff>
      <xdr:row>3</xdr:row>
      <xdr:rowOff>136071</xdr:rowOff>
    </xdr:to>
    <xdr:pic>
      <xdr:nvPicPr>
        <xdr:cNvPr id="7" name="6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421821" y="0"/>
          <a:ext cx="1374321" cy="100284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1102179</xdr:colOff>
      <xdr:row>3</xdr:row>
      <xdr:rowOff>122464</xdr:rowOff>
    </xdr:to>
    <xdr:pic>
      <xdr:nvPicPr>
        <xdr:cNvPr id="4" name="3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3821" cy="1006928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5" name="4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395357" y="163285"/>
          <a:ext cx="1031420" cy="91167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18926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503465</xdr:colOff>
      <xdr:row>0</xdr:row>
      <xdr:rowOff>0</xdr:rowOff>
    </xdr:from>
    <xdr:to>
      <xdr:col>1</xdr:col>
      <xdr:colOff>930729</xdr:colOff>
      <xdr:row>3</xdr:row>
      <xdr:rowOff>122464</xdr:rowOff>
    </xdr:to>
    <xdr:pic>
      <xdr:nvPicPr>
        <xdr:cNvPr id="2" name="1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67" t="22436" r="68293" b="11406"/>
        <a:stretch/>
      </xdr:blipFill>
      <xdr:spPr>
        <a:xfrm>
          <a:off x="503465" y="0"/>
          <a:ext cx="1017814" cy="998764"/>
        </a:xfrm>
        <a:prstGeom prst="rect">
          <a:avLst/>
        </a:prstGeom>
      </xdr:spPr>
    </xdr:pic>
    <xdr:clientData/>
  </xdr:twoCellAnchor>
  <xdr:twoCellAnchor editAs="oneCell">
    <xdr:from>
      <xdr:col>6</xdr:col>
      <xdr:colOff>394607</xdr:colOff>
      <xdr:row>0</xdr:row>
      <xdr:rowOff>163285</xdr:rowOff>
    </xdr:from>
    <xdr:to>
      <xdr:col>7</xdr:col>
      <xdr:colOff>664027</xdr:colOff>
      <xdr:row>3</xdr:row>
      <xdr:rowOff>190499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658" t="17949" r="6341" b="7050"/>
        <a:stretch/>
      </xdr:blipFill>
      <xdr:spPr>
        <a:xfrm>
          <a:off x="6404882" y="163285"/>
          <a:ext cx="1031420" cy="9035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zoomScale="85" zoomScaleNormal="85" workbookViewId="0">
      <selection activeCell="F33" sqref="F33"/>
    </sheetView>
  </sheetViews>
  <sheetFormatPr baseColWidth="10" defaultRowHeight="15"/>
  <cols>
    <col min="4" max="4" width="16.28515625" bestFit="1" customWidth="1"/>
    <col min="5" max="5" width="13.7109375" bestFit="1" customWidth="1"/>
  </cols>
  <sheetData>
    <row r="1" spans="2:7" ht="30">
      <c r="B1" s="93" t="s">
        <v>0</v>
      </c>
      <c r="C1" s="94"/>
      <c r="D1" s="94"/>
      <c r="E1" s="94"/>
      <c r="F1" s="94"/>
      <c r="G1" s="94"/>
    </row>
    <row r="2" spans="2:7" ht="18.75">
      <c r="B2" s="95" t="s">
        <v>38</v>
      </c>
      <c r="C2" s="96"/>
      <c r="D2" s="96"/>
      <c r="E2" s="96"/>
      <c r="F2" s="96"/>
      <c r="G2" s="96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8" spans="2:7">
      <c r="C8" s="83" t="s">
        <v>34</v>
      </c>
      <c r="D8" s="81" t="s">
        <v>35</v>
      </c>
      <c r="E8" s="81" t="s">
        <v>36</v>
      </c>
    </row>
    <row r="9" spans="2:7">
      <c r="C9" s="83">
        <v>1</v>
      </c>
      <c r="D9" s="84">
        <v>1430422.37</v>
      </c>
      <c r="E9" s="85">
        <v>251</v>
      </c>
    </row>
    <row r="10" spans="2:7">
      <c r="C10" s="83">
        <v>2</v>
      </c>
      <c r="D10" s="84">
        <v>944293.16</v>
      </c>
      <c r="E10" s="85">
        <v>280</v>
      </c>
    </row>
    <row r="11" spans="2:7">
      <c r="C11" s="83">
        <v>3</v>
      </c>
      <c r="D11" s="84">
        <v>13196</v>
      </c>
      <c r="E11" s="85">
        <v>8</v>
      </c>
    </row>
    <row r="12" spans="2:7">
      <c r="C12" s="83">
        <v>4</v>
      </c>
      <c r="D12" s="84">
        <v>18444</v>
      </c>
      <c r="E12" s="85">
        <v>5</v>
      </c>
    </row>
    <row r="13" spans="2:7">
      <c r="C13" s="83">
        <v>5</v>
      </c>
      <c r="D13" s="84">
        <v>917602.63</v>
      </c>
      <c r="E13" s="85">
        <v>327</v>
      </c>
    </row>
    <row r="14" spans="2:7">
      <c r="C14" s="83">
        <v>6</v>
      </c>
      <c r="D14" s="84">
        <v>1915400.07</v>
      </c>
      <c r="E14" s="85">
        <v>374</v>
      </c>
    </row>
    <row r="15" spans="2:7">
      <c r="C15" s="83">
        <v>7</v>
      </c>
      <c r="D15" s="84">
        <v>1151183.54</v>
      </c>
      <c r="E15" s="85">
        <v>363</v>
      </c>
    </row>
    <row r="16" spans="2:7">
      <c r="C16" s="83">
        <v>8</v>
      </c>
      <c r="D16" s="84">
        <v>1102094.67</v>
      </c>
      <c r="E16" s="85">
        <v>258</v>
      </c>
    </row>
    <row r="17" spans="3:5">
      <c r="C17" s="83">
        <v>9</v>
      </c>
      <c r="D17" s="84">
        <v>1306453.3799999999</v>
      </c>
      <c r="E17" s="85">
        <v>258</v>
      </c>
    </row>
    <row r="18" spans="3:5">
      <c r="C18" s="83">
        <v>10</v>
      </c>
      <c r="D18" s="84">
        <v>7275.8</v>
      </c>
      <c r="E18" s="85">
        <v>5</v>
      </c>
    </row>
    <row r="19" spans="3:5">
      <c r="C19" s="83">
        <v>11</v>
      </c>
      <c r="D19" s="84">
        <v>5628</v>
      </c>
      <c r="E19" s="85">
        <v>5</v>
      </c>
    </row>
    <row r="20" spans="3:5">
      <c r="C20" s="83">
        <v>12</v>
      </c>
      <c r="D20" s="84">
        <v>1687482.78</v>
      </c>
      <c r="E20" s="85">
        <v>310</v>
      </c>
    </row>
    <row r="21" spans="3:5">
      <c r="C21" s="83">
        <v>13</v>
      </c>
      <c r="D21" s="84">
        <v>1660851.13</v>
      </c>
      <c r="E21" s="85">
        <v>469</v>
      </c>
    </row>
    <row r="22" spans="3:5">
      <c r="C22" s="83">
        <v>14</v>
      </c>
      <c r="D22" s="84">
        <v>1688892.56</v>
      </c>
      <c r="E22" s="85">
        <v>445</v>
      </c>
    </row>
    <row r="23" spans="3:5">
      <c r="C23" s="83">
        <v>15</v>
      </c>
      <c r="D23" s="84">
        <v>2394167.38</v>
      </c>
      <c r="E23" s="85">
        <v>490</v>
      </c>
    </row>
    <row r="24" spans="3:5">
      <c r="C24" s="83">
        <v>16</v>
      </c>
      <c r="D24" s="84">
        <v>2642244.9</v>
      </c>
      <c r="E24" s="85">
        <v>642</v>
      </c>
    </row>
    <row r="25" spans="3:5">
      <c r="C25" s="83">
        <v>17</v>
      </c>
      <c r="D25" s="84">
        <v>68137.8</v>
      </c>
      <c r="E25" s="85">
        <v>27</v>
      </c>
    </row>
    <row r="26" spans="3:5">
      <c r="C26" s="83">
        <v>18</v>
      </c>
      <c r="D26" s="84">
        <v>13470</v>
      </c>
      <c r="E26" s="85">
        <v>6</v>
      </c>
    </row>
    <row r="27" spans="3:5">
      <c r="C27" s="83">
        <v>19</v>
      </c>
      <c r="D27" s="84">
        <v>2423495.62</v>
      </c>
      <c r="E27" s="85">
        <v>787</v>
      </c>
    </row>
    <row r="28" spans="3:5">
      <c r="C28" s="83">
        <v>20</v>
      </c>
      <c r="D28" s="84">
        <v>3042503.71</v>
      </c>
      <c r="E28" s="85">
        <v>807</v>
      </c>
    </row>
    <row r="29" spans="3:5">
      <c r="C29" s="83">
        <v>21</v>
      </c>
      <c r="D29" s="84">
        <v>3520896.49</v>
      </c>
      <c r="E29" s="85">
        <v>712</v>
      </c>
    </row>
    <row r="30" spans="3:5">
      <c r="C30" s="83">
        <v>22</v>
      </c>
      <c r="D30" s="84">
        <v>3374928.4</v>
      </c>
      <c r="E30" s="85">
        <v>662</v>
      </c>
    </row>
    <row r="31" spans="3:5">
      <c r="C31" s="83">
        <v>23</v>
      </c>
      <c r="D31" s="86">
        <v>2678471.94</v>
      </c>
      <c r="E31" s="85">
        <v>658</v>
      </c>
    </row>
    <row r="32" spans="3:5">
      <c r="C32" s="83">
        <v>24</v>
      </c>
      <c r="D32" s="84">
        <v>99370</v>
      </c>
      <c r="E32" s="85">
        <v>10</v>
      </c>
    </row>
    <row r="33" spans="3:5">
      <c r="C33" s="83">
        <v>25</v>
      </c>
      <c r="D33" s="84">
        <v>0</v>
      </c>
      <c r="E33" s="85">
        <v>0</v>
      </c>
    </row>
    <row r="34" spans="3:5">
      <c r="C34" s="83">
        <v>26</v>
      </c>
      <c r="D34" s="84">
        <v>3234236.79</v>
      </c>
      <c r="E34" s="85">
        <v>622</v>
      </c>
    </row>
    <row r="35" spans="3:5">
      <c r="C35" s="83">
        <v>27</v>
      </c>
      <c r="D35" s="84">
        <v>4271645.3099999996</v>
      </c>
      <c r="E35" s="85">
        <v>1065</v>
      </c>
    </row>
    <row r="36" spans="3:5">
      <c r="C36" s="83">
        <v>28</v>
      </c>
      <c r="D36" s="84">
        <v>5141327.8</v>
      </c>
      <c r="E36" s="85">
        <v>1119</v>
      </c>
    </row>
    <row r="37" spans="3:5">
      <c r="C37" s="83">
        <v>29</v>
      </c>
      <c r="D37" s="86">
        <v>7134031.5199999996</v>
      </c>
      <c r="E37" s="85">
        <v>1570</v>
      </c>
    </row>
    <row r="38" spans="3:5">
      <c r="C38" s="83">
        <v>30</v>
      </c>
      <c r="D38" s="86">
        <v>0</v>
      </c>
      <c r="E38" s="85">
        <v>0</v>
      </c>
    </row>
    <row r="39" spans="3:5">
      <c r="C39" s="87" t="s">
        <v>5</v>
      </c>
      <c r="D39" s="86">
        <f>SUM(D9:D38)</f>
        <v>53888147.75</v>
      </c>
      <c r="E39" s="85">
        <f>SUM(E9:E38)</f>
        <v>12535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O28" sqref="O28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73"/>
    </row>
    <row r="2" spans="1:9" ht="23.25">
      <c r="A2" s="97" t="s">
        <v>32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74">
        <v>873864.02</v>
      </c>
      <c r="C6" s="76">
        <v>156</v>
      </c>
    </row>
    <row r="7" spans="1:9" ht="18">
      <c r="A7" s="52">
        <v>2</v>
      </c>
      <c r="B7" s="74">
        <v>836641.69</v>
      </c>
      <c r="C7" s="76">
        <v>279</v>
      </c>
    </row>
    <row r="8" spans="1:9" ht="18">
      <c r="A8" s="52">
        <v>3</v>
      </c>
      <c r="B8" s="74">
        <v>16470.759999999998</v>
      </c>
      <c r="C8" s="76">
        <v>7</v>
      </c>
    </row>
    <row r="9" spans="1:9" ht="18">
      <c r="A9" s="52">
        <v>4</v>
      </c>
      <c r="B9" s="74">
        <v>0</v>
      </c>
      <c r="C9" s="76">
        <v>0</v>
      </c>
    </row>
    <row r="10" spans="1:9" ht="18">
      <c r="A10" s="52">
        <v>5</v>
      </c>
      <c r="B10" s="74">
        <v>565668.62</v>
      </c>
      <c r="C10" s="76">
        <v>169</v>
      </c>
    </row>
    <row r="11" spans="1:9" ht="18">
      <c r="A11" s="52">
        <v>6</v>
      </c>
      <c r="B11" s="74">
        <v>604590.91</v>
      </c>
      <c r="C11" s="76">
        <v>141</v>
      </c>
    </row>
    <row r="12" spans="1:9" ht="18">
      <c r="A12" s="52">
        <v>7</v>
      </c>
      <c r="B12" s="74">
        <v>437892.6</v>
      </c>
      <c r="C12" s="76">
        <v>135</v>
      </c>
    </row>
    <row r="13" spans="1:9" ht="18">
      <c r="A13" s="52">
        <v>8</v>
      </c>
      <c r="B13" s="74">
        <v>940538.72</v>
      </c>
      <c r="C13" s="76">
        <v>148</v>
      </c>
    </row>
    <row r="14" spans="1:9" ht="18">
      <c r="A14" s="52">
        <v>9</v>
      </c>
      <c r="B14" s="74">
        <v>587928.1</v>
      </c>
      <c r="C14" s="76">
        <v>170</v>
      </c>
    </row>
    <row r="15" spans="1:9" ht="18">
      <c r="A15" s="52">
        <v>10</v>
      </c>
      <c r="B15" s="74">
        <v>0</v>
      </c>
      <c r="C15" s="76">
        <v>0</v>
      </c>
    </row>
    <row r="16" spans="1:9" ht="18">
      <c r="A16" s="52">
        <v>11</v>
      </c>
      <c r="B16" s="74">
        <v>560.32000000000005</v>
      </c>
      <c r="C16" s="76">
        <v>1</v>
      </c>
    </row>
    <row r="17" spans="1:3" ht="18">
      <c r="A17" s="52">
        <v>12</v>
      </c>
      <c r="B17" s="74">
        <v>531030.27</v>
      </c>
      <c r="C17" s="76">
        <v>199</v>
      </c>
    </row>
    <row r="18" spans="1:3" ht="18">
      <c r="A18" s="52">
        <v>13</v>
      </c>
      <c r="B18" s="74">
        <v>732194.15</v>
      </c>
      <c r="C18" s="76">
        <v>331</v>
      </c>
    </row>
    <row r="19" spans="1:3" ht="18">
      <c r="A19" s="52">
        <v>14</v>
      </c>
      <c r="B19" s="74">
        <v>766145.95</v>
      </c>
      <c r="C19" s="76">
        <v>245</v>
      </c>
    </row>
    <row r="20" spans="1:3" ht="18">
      <c r="A20" s="52">
        <v>15</v>
      </c>
      <c r="B20" s="74">
        <v>659850.59</v>
      </c>
      <c r="C20" s="76">
        <v>131</v>
      </c>
    </row>
    <row r="21" spans="1:3" ht="18">
      <c r="A21" s="52">
        <v>16</v>
      </c>
      <c r="B21" s="74">
        <v>0</v>
      </c>
      <c r="C21" s="76">
        <v>0</v>
      </c>
    </row>
    <row r="22" spans="1:3" ht="18">
      <c r="A22" s="52">
        <v>17</v>
      </c>
      <c r="B22" s="74">
        <v>2823.16</v>
      </c>
      <c r="C22" s="76">
        <v>3</v>
      </c>
    </row>
    <row r="23" spans="1:3" ht="18">
      <c r="A23" s="52">
        <v>18</v>
      </c>
      <c r="B23" s="74">
        <v>0</v>
      </c>
      <c r="C23" s="76">
        <v>0</v>
      </c>
    </row>
    <row r="24" spans="1:3" ht="18">
      <c r="A24" s="52">
        <v>19</v>
      </c>
      <c r="B24" s="74">
        <v>520993.73</v>
      </c>
      <c r="C24" s="76">
        <v>166</v>
      </c>
    </row>
    <row r="25" spans="1:3" ht="18">
      <c r="A25" s="52">
        <v>20</v>
      </c>
      <c r="B25" s="74">
        <v>442730.95</v>
      </c>
      <c r="C25" s="76">
        <v>207</v>
      </c>
    </row>
    <row r="26" spans="1:3" ht="18">
      <c r="A26" s="52">
        <v>21</v>
      </c>
      <c r="B26" s="74">
        <v>670260.62</v>
      </c>
      <c r="C26" s="76">
        <v>181</v>
      </c>
    </row>
    <row r="27" spans="1:3" ht="18">
      <c r="A27" s="52">
        <v>22</v>
      </c>
      <c r="B27" s="74">
        <v>613172.35</v>
      </c>
      <c r="C27" s="76">
        <v>156</v>
      </c>
    </row>
    <row r="28" spans="1:3" ht="18">
      <c r="A28" s="52">
        <v>23</v>
      </c>
      <c r="B28" s="74">
        <v>448107.8</v>
      </c>
      <c r="C28" s="76">
        <v>117</v>
      </c>
    </row>
    <row r="29" spans="1:3" ht="18">
      <c r="A29" s="52">
        <v>24</v>
      </c>
      <c r="B29" s="74">
        <v>7250.34</v>
      </c>
      <c r="C29" s="76">
        <v>2</v>
      </c>
    </row>
    <row r="30" spans="1:3" ht="18">
      <c r="A30" s="52">
        <v>25</v>
      </c>
      <c r="B30" s="74">
        <v>0</v>
      </c>
      <c r="C30" s="76">
        <v>0</v>
      </c>
    </row>
    <row r="31" spans="1:3" ht="18">
      <c r="A31" s="52">
        <v>26</v>
      </c>
      <c r="B31" s="74">
        <v>386716.17</v>
      </c>
      <c r="C31" s="76">
        <v>96</v>
      </c>
    </row>
    <row r="32" spans="1:3" ht="18">
      <c r="A32" s="52">
        <v>27</v>
      </c>
      <c r="B32" s="74">
        <v>955568.72</v>
      </c>
      <c r="C32" s="76">
        <v>423</v>
      </c>
    </row>
    <row r="33" spans="1:3" ht="18">
      <c r="A33" s="52">
        <v>28</v>
      </c>
      <c r="B33" s="74">
        <v>616768.31999999995</v>
      </c>
      <c r="C33" s="76">
        <v>170</v>
      </c>
    </row>
    <row r="34" spans="1:3" ht="18">
      <c r="A34" s="52">
        <v>29</v>
      </c>
      <c r="B34" s="75">
        <v>453891.26</v>
      </c>
      <c r="C34" s="76">
        <v>137</v>
      </c>
    </row>
    <row r="35" spans="1:3" ht="18">
      <c r="A35" s="52">
        <v>30</v>
      </c>
      <c r="B35" s="75">
        <v>1210672.95</v>
      </c>
      <c r="C35" s="76">
        <v>546</v>
      </c>
    </row>
    <row r="36" spans="1:3" ht="18">
      <c r="A36" s="49" t="s">
        <v>5</v>
      </c>
      <c r="B36" s="50">
        <f>SUM(B6:B35)</f>
        <v>13882333.069999998</v>
      </c>
      <c r="C36" s="60">
        <f>SUM(C6:C35)</f>
        <v>4316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opLeftCell="A4" zoomScale="80" zoomScaleNormal="80" workbookViewId="0">
      <selection activeCell="J23" sqref="J23"/>
    </sheetView>
  </sheetViews>
  <sheetFormatPr baseColWidth="10" defaultRowHeight="15"/>
  <cols>
    <col min="1" max="1" width="7.140625" customWidth="1"/>
    <col min="2" max="2" width="8" bestFit="1" customWidth="1"/>
    <col min="3" max="3" width="20.85546875" bestFit="1" customWidth="1"/>
    <col min="4" max="4" width="13.7109375" bestFit="1" customWidth="1"/>
  </cols>
  <sheetData>
    <row r="1" spans="2:7" ht="30">
      <c r="B1" s="93" t="s">
        <v>0</v>
      </c>
      <c r="C1" s="94"/>
      <c r="D1" s="94"/>
      <c r="E1" s="94"/>
      <c r="F1" s="94"/>
      <c r="G1" s="94"/>
    </row>
    <row r="2" spans="2:7" ht="18.75">
      <c r="B2" s="104" t="s">
        <v>33</v>
      </c>
      <c r="C2" s="105"/>
      <c r="D2" s="105"/>
      <c r="E2" s="105"/>
      <c r="F2" s="105"/>
      <c r="G2" s="105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7" spans="2:7">
      <c r="B7" s="81" t="s">
        <v>34</v>
      </c>
      <c r="C7" s="81" t="s">
        <v>35</v>
      </c>
      <c r="D7" s="81" t="s">
        <v>36</v>
      </c>
    </row>
    <row r="8" spans="2:7">
      <c r="B8" s="81">
        <v>1</v>
      </c>
      <c r="C8" s="82">
        <v>4837.68</v>
      </c>
      <c r="D8" s="81">
        <v>3</v>
      </c>
    </row>
    <row r="9" spans="2:7">
      <c r="B9" s="81">
        <v>2</v>
      </c>
      <c r="C9" s="82">
        <v>0</v>
      </c>
      <c r="D9" s="81">
        <v>0</v>
      </c>
    </row>
    <row r="10" spans="2:7">
      <c r="B10" s="81">
        <v>3</v>
      </c>
      <c r="C10" s="82">
        <v>1293523.1100000001</v>
      </c>
      <c r="D10" s="81">
        <v>433</v>
      </c>
    </row>
    <row r="11" spans="2:7">
      <c r="B11" s="81">
        <v>4</v>
      </c>
      <c r="C11" s="82">
        <v>1445570.21</v>
      </c>
      <c r="D11" s="81">
        <v>307</v>
      </c>
    </row>
    <row r="12" spans="2:7">
      <c r="B12" s="81">
        <v>5</v>
      </c>
      <c r="C12" s="82">
        <v>1660236.2</v>
      </c>
      <c r="D12" s="81">
        <v>340</v>
      </c>
    </row>
    <row r="13" spans="2:7">
      <c r="B13" s="81">
        <v>6</v>
      </c>
      <c r="C13" s="82">
        <v>1696601.45</v>
      </c>
      <c r="D13" s="81">
        <v>406</v>
      </c>
    </row>
    <row r="14" spans="2:7">
      <c r="B14" s="81">
        <v>7</v>
      </c>
      <c r="C14" s="82">
        <v>1609857.27</v>
      </c>
      <c r="D14" s="81">
        <v>310</v>
      </c>
    </row>
    <row r="15" spans="2:7">
      <c r="B15" s="81">
        <v>8</v>
      </c>
      <c r="C15" s="82">
        <v>16111.2</v>
      </c>
      <c r="D15" s="81">
        <v>6</v>
      </c>
    </row>
    <row r="16" spans="2:7">
      <c r="B16" s="81">
        <v>9</v>
      </c>
      <c r="C16" s="82">
        <v>7824</v>
      </c>
      <c r="D16" s="81">
        <v>1</v>
      </c>
    </row>
    <row r="17" spans="2:4">
      <c r="B17" s="81">
        <v>10</v>
      </c>
      <c r="C17" s="82">
        <v>1624441.49</v>
      </c>
      <c r="D17" s="81">
        <v>374</v>
      </c>
    </row>
    <row r="18" spans="2:4">
      <c r="B18" s="81">
        <v>11</v>
      </c>
      <c r="C18" s="82">
        <v>1652618.58</v>
      </c>
      <c r="D18" s="81">
        <v>301</v>
      </c>
    </row>
    <row r="19" spans="2:4">
      <c r="B19" s="81">
        <v>12</v>
      </c>
      <c r="C19" s="82">
        <v>916537.85</v>
      </c>
      <c r="D19" s="81">
        <v>214</v>
      </c>
    </row>
    <row r="20" spans="2:4">
      <c r="B20" s="81">
        <v>13</v>
      </c>
      <c r="C20" s="82">
        <v>1517381.63</v>
      </c>
      <c r="D20" s="81">
        <v>248</v>
      </c>
    </row>
    <row r="21" spans="2:4">
      <c r="B21" s="81">
        <v>14</v>
      </c>
      <c r="C21" s="82">
        <v>1301643.3700000001</v>
      </c>
      <c r="D21" s="81">
        <v>267</v>
      </c>
    </row>
    <row r="22" spans="2:4">
      <c r="B22" s="81">
        <v>15</v>
      </c>
      <c r="C22" s="82">
        <v>39915.800000000003</v>
      </c>
      <c r="D22" s="81">
        <v>7</v>
      </c>
    </row>
    <row r="23" spans="2:4">
      <c r="B23" s="81">
        <v>16</v>
      </c>
      <c r="C23" s="82">
        <v>3298</v>
      </c>
      <c r="D23" s="81">
        <v>2</v>
      </c>
    </row>
    <row r="24" spans="2:4">
      <c r="B24" s="81">
        <v>17</v>
      </c>
      <c r="C24" s="82">
        <v>1594375.46</v>
      </c>
      <c r="D24" s="81">
        <v>416</v>
      </c>
    </row>
    <row r="25" spans="2:4">
      <c r="B25" s="81">
        <v>18</v>
      </c>
      <c r="C25" s="82">
        <v>2204498.04</v>
      </c>
      <c r="D25" s="81">
        <v>432</v>
      </c>
    </row>
    <row r="26" spans="2:4">
      <c r="B26" s="81">
        <v>19</v>
      </c>
      <c r="C26" s="82">
        <v>1333216.53</v>
      </c>
      <c r="D26" s="81">
        <v>296</v>
      </c>
    </row>
    <row r="27" spans="2:4">
      <c r="B27" s="81">
        <v>20</v>
      </c>
      <c r="C27" s="82">
        <v>2535500.4700000002</v>
      </c>
      <c r="D27" s="81">
        <v>448</v>
      </c>
    </row>
    <row r="28" spans="2:4">
      <c r="B28" s="81">
        <v>21</v>
      </c>
      <c r="C28" s="82">
        <v>2591334.33</v>
      </c>
      <c r="D28" s="81">
        <v>764</v>
      </c>
    </row>
    <row r="29" spans="2:4">
      <c r="B29" s="81">
        <v>22</v>
      </c>
      <c r="C29" s="82">
        <v>42240</v>
      </c>
      <c r="D29" s="81">
        <v>17</v>
      </c>
    </row>
    <row r="30" spans="2:4">
      <c r="B30" s="81">
        <v>23</v>
      </c>
      <c r="C30" s="82">
        <v>6506</v>
      </c>
      <c r="D30" s="81">
        <v>1</v>
      </c>
    </row>
    <row r="31" spans="2:4">
      <c r="B31" s="81">
        <v>24</v>
      </c>
      <c r="C31" s="82">
        <v>2111720.65</v>
      </c>
      <c r="D31" s="81">
        <v>371</v>
      </c>
    </row>
    <row r="32" spans="2:4">
      <c r="B32" s="81">
        <v>25</v>
      </c>
      <c r="C32" s="82">
        <v>2993053.55</v>
      </c>
      <c r="D32" s="81">
        <v>439</v>
      </c>
    </row>
    <row r="33" spans="2:4">
      <c r="B33" s="81">
        <v>26</v>
      </c>
      <c r="C33" s="82">
        <v>3125714.45</v>
      </c>
      <c r="D33" s="81">
        <v>444</v>
      </c>
    </row>
    <row r="34" spans="2:4">
      <c r="B34" s="81">
        <v>27</v>
      </c>
      <c r="C34" s="82">
        <v>3010913.4</v>
      </c>
      <c r="D34" s="81">
        <v>478</v>
      </c>
    </row>
    <row r="35" spans="2:4">
      <c r="B35" s="81">
        <v>28</v>
      </c>
      <c r="C35" s="82">
        <v>5494106.3399999999</v>
      </c>
      <c r="D35" s="81">
        <v>727</v>
      </c>
    </row>
    <row r="36" spans="2:4">
      <c r="B36" s="81">
        <v>29</v>
      </c>
      <c r="C36" s="82">
        <v>106337.72</v>
      </c>
      <c r="D36" s="81">
        <v>23</v>
      </c>
    </row>
    <row r="37" spans="2:4">
      <c r="B37" s="81">
        <v>30</v>
      </c>
      <c r="C37" s="82">
        <v>27005.8</v>
      </c>
      <c r="D37" s="81">
        <v>9</v>
      </c>
    </row>
    <row r="38" spans="2:4">
      <c r="B38" s="81">
        <v>31</v>
      </c>
      <c r="C38" s="82">
        <v>6164404.7599999998</v>
      </c>
      <c r="D38" s="81">
        <v>979</v>
      </c>
    </row>
    <row r="39" spans="2:4">
      <c r="B39" s="78" t="s">
        <v>5</v>
      </c>
      <c r="C39" s="79">
        <f>SUM(C8:C38)</f>
        <v>48131325.339999996</v>
      </c>
      <c r="D39" s="80">
        <f>SUM(D8:D38)</f>
        <v>9063</v>
      </c>
    </row>
  </sheetData>
  <mergeCells count="2">
    <mergeCell ref="B1:G1"/>
    <mergeCell ref="B2:G2"/>
  </mergeCells>
  <pageMargins left="0.7" right="0.7" top="0.75" bottom="0.75" header="0.3" footer="0.3"/>
  <pageSetup scale="8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8"/>
  <sheetViews>
    <sheetView zoomScale="80" zoomScaleNormal="80" workbookViewId="0">
      <selection activeCell="C7" sqref="C7"/>
    </sheetView>
  </sheetViews>
  <sheetFormatPr baseColWidth="10" defaultRowHeight="15"/>
  <cols>
    <col min="2" max="2" width="4.85546875" style="77" bestFit="1" customWidth="1"/>
    <col min="3" max="3" width="6" customWidth="1"/>
    <col min="4" max="4" width="16.28515625" bestFit="1" customWidth="1"/>
    <col min="5" max="5" width="13.7109375" bestFit="1" customWidth="1"/>
  </cols>
  <sheetData>
    <row r="1" spans="2:7" ht="30">
      <c r="B1" s="93" t="s">
        <v>0</v>
      </c>
      <c r="C1" s="94"/>
      <c r="D1" s="94"/>
      <c r="E1" s="94"/>
      <c r="F1" s="94"/>
      <c r="G1" s="94"/>
    </row>
    <row r="2" spans="2:7" ht="18.75">
      <c r="B2" s="95" t="s">
        <v>37</v>
      </c>
      <c r="C2" s="96"/>
      <c r="D2" s="96"/>
      <c r="E2" s="96"/>
      <c r="F2" s="96"/>
      <c r="G2" s="96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7" spans="2:7">
      <c r="C7" s="83" t="s">
        <v>34</v>
      </c>
      <c r="D7" s="81" t="s">
        <v>35</v>
      </c>
      <c r="E7" s="81" t="s">
        <v>36</v>
      </c>
    </row>
    <row r="8" spans="2:7">
      <c r="C8" s="83">
        <v>1</v>
      </c>
      <c r="D8" s="84">
        <v>1156938.8899999999</v>
      </c>
      <c r="E8" s="85">
        <v>456</v>
      </c>
    </row>
    <row r="9" spans="2:7">
      <c r="C9" s="83">
        <v>2</v>
      </c>
      <c r="D9" s="84">
        <v>541158.43000000005</v>
      </c>
      <c r="E9" s="85">
        <v>281</v>
      </c>
    </row>
    <row r="10" spans="2:7">
      <c r="C10" s="83">
        <v>3</v>
      </c>
      <c r="D10" s="84">
        <v>731011.9</v>
      </c>
      <c r="E10" s="85">
        <v>259</v>
      </c>
    </row>
    <row r="11" spans="2:7">
      <c r="C11" s="83">
        <v>4</v>
      </c>
      <c r="D11" s="84">
        <v>840602.43</v>
      </c>
      <c r="E11" s="85">
        <v>205</v>
      </c>
    </row>
    <row r="12" spans="2:7">
      <c r="C12" s="83">
        <v>5</v>
      </c>
      <c r="D12" s="84">
        <v>0</v>
      </c>
      <c r="E12" s="85">
        <v>0</v>
      </c>
    </row>
    <row r="13" spans="2:7">
      <c r="C13" s="83">
        <v>6</v>
      </c>
      <c r="D13" s="84">
        <v>4182</v>
      </c>
      <c r="E13" s="85">
        <v>1</v>
      </c>
    </row>
    <row r="14" spans="2:7">
      <c r="C14" s="83">
        <v>7</v>
      </c>
      <c r="D14" s="84">
        <v>640088.38</v>
      </c>
      <c r="E14" s="85">
        <v>229</v>
      </c>
    </row>
    <row r="15" spans="2:7">
      <c r="C15" s="83">
        <v>8</v>
      </c>
      <c r="D15" s="84">
        <v>784603.2</v>
      </c>
      <c r="E15" s="85">
        <v>192</v>
      </c>
    </row>
    <row r="16" spans="2:7">
      <c r="C16" s="83">
        <v>9</v>
      </c>
      <c r="D16" s="84">
        <v>680194.62</v>
      </c>
      <c r="E16" s="85">
        <v>184</v>
      </c>
    </row>
    <row r="17" spans="3:5">
      <c r="C17" s="83">
        <v>10</v>
      </c>
      <c r="D17" s="84">
        <v>787737.75</v>
      </c>
      <c r="E17" s="85">
        <v>198</v>
      </c>
    </row>
    <row r="18" spans="3:5">
      <c r="C18" s="83">
        <v>11</v>
      </c>
      <c r="D18" s="84">
        <v>947589.36</v>
      </c>
      <c r="E18" s="85">
        <v>204</v>
      </c>
    </row>
    <row r="19" spans="3:5">
      <c r="C19" s="83">
        <v>12</v>
      </c>
      <c r="D19" s="84">
        <v>4180</v>
      </c>
      <c r="E19" s="85">
        <v>3</v>
      </c>
    </row>
    <row r="20" spans="3:5">
      <c r="C20" s="83">
        <v>13</v>
      </c>
      <c r="D20" s="84">
        <v>1146</v>
      </c>
      <c r="E20" s="85">
        <v>1</v>
      </c>
    </row>
    <row r="21" spans="3:5">
      <c r="C21" s="83">
        <v>14</v>
      </c>
      <c r="D21" s="84">
        <v>971896</v>
      </c>
      <c r="E21" s="85">
        <v>412</v>
      </c>
    </row>
    <row r="22" spans="3:5">
      <c r="C22" s="83">
        <v>15</v>
      </c>
      <c r="D22" s="84">
        <v>1127237.3999999999</v>
      </c>
      <c r="E22" s="85">
        <v>289</v>
      </c>
    </row>
    <row r="23" spans="3:5">
      <c r="C23" s="83">
        <v>16</v>
      </c>
      <c r="D23" s="84">
        <v>1140730.43</v>
      </c>
      <c r="E23" s="85">
        <v>256</v>
      </c>
    </row>
    <row r="24" spans="3:5">
      <c r="C24" s="83">
        <v>17</v>
      </c>
      <c r="D24" s="84">
        <v>1010990.68</v>
      </c>
      <c r="E24" s="85">
        <v>225</v>
      </c>
    </row>
    <row r="25" spans="3:5">
      <c r="C25" s="83">
        <v>18</v>
      </c>
      <c r="D25" s="84">
        <v>1775436.47</v>
      </c>
      <c r="E25" s="85">
        <v>350</v>
      </c>
    </row>
    <row r="26" spans="3:5">
      <c r="C26" s="83">
        <v>19</v>
      </c>
      <c r="D26" s="84">
        <v>18195</v>
      </c>
      <c r="E26" s="85">
        <v>5</v>
      </c>
    </row>
    <row r="27" spans="3:5">
      <c r="C27" s="83">
        <v>20</v>
      </c>
      <c r="D27" s="84">
        <v>12699.3</v>
      </c>
      <c r="E27" s="85">
        <v>4</v>
      </c>
    </row>
    <row r="28" spans="3:5">
      <c r="C28" s="83">
        <v>21</v>
      </c>
      <c r="D28" s="84">
        <v>0</v>
      </c>
      <c r="E28" s="85">
        <v>0</v>
      </c>
    </row>
    <row r="29" spans="3:5">
      <c r="C29" s="83">
        <v>22</v>
      </c>
      <c r="D29" s="84">
        <v>1692775.52</v>
      </c>
      <c r="E29" s="85">
        <v>397</v>
      </c>
    </row>
    <row r="30" spans="3:5">
      <c r="C30" s="83">
        <v>23</v>
      </c>
      <c r="D30" s="84">
        <v>1355626.14</v>
      </c>
      <c r="E30" s="85">
        <v>326</v>
      </c>
    </row>
    <row r="31" spans="3:5">
      <c r="C31" s="83">
        <v>24</v>
      </c>
      <c r="D31" s="84">
        <v>1688428.3</v>
      </c>
      <c r="E31" s="85">
        <v>309</v>
      </c>
    </row>
    <row r="32" spans="3:5">
      <c r="C32" s="83">
        <v>25</v>
      </c>
      <c r="D32" s="84">
        <v>1681179.15</v>
      </c>
      <c r="E32" s="85">
        <v>372</v>
      </c>
    </row>
    <row r="33" spans="3:5">
      <c r="C33" s="83">
        <v>26</v>
      </c>
      <c r="D33" s="84">
        <v>46942.2</v>
      </c>
      <c r="E33" s="85">
        <v>14</v>
      </c>
    </row>
    <row r="34" spans="3:5">
      <c r="C34" s="83">
        <v>27</v>
      </c>
      <c r="D34" s="84">
        <v>9057</v>
      </c>
      <c r="E34" s="85">
        <v>5</v>
      </c>
    </row>
    <row r="35" spans="3:5">
      <c r="C35" s="83">
        <v>28</v>
      </c>
      <c r="D35" s="84">
        <v>3849585.13</v>
      </c>
      <c r="E35" s="85">
        <v>613</v>
      </c>
    </row>
    <row r="36" spans="3:5">
      <c r="C36" s="83">
        <v>29</v>
      </c>
      <c r="D36" s="86">
        <v>4423105.6500000004</v>
      </c>
      <c r="E36" s="85">
        <v>798</v>
      </c>
    </row>
    <row r="37" spans="3:5">
      <c r="C37" s="83">
        <v>30</v>
      </c>
      <c r="D37" s="86">
        <v>4782447.3600000003</v>
      </c>
      <c r="E37" s="85">
        <v>956</v>
      </c>
    </row>
    <row r="38" spans="3:5">
      <c r="C38" s="87" t="s">
        <v>5</v>
      </c>
      <c r="D38" s="88">
        <f>SUM(D8:D37)</f>
        <v>32705764.689999998</v>
      </c>
      <c r="E38" s="89">
        <f>SUM(E8:E37)</f>
        <v>7544</v>
      </c>
    </row>
  </sheetData>
  <mergeCells count="2">
    <mergeCell ref="B1:G1"/>
    <mergeCell ref="B2:G2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9"/>
  <sheetViews>
    <sheetView tabSelected="1" zoomScale="85" zoomScaleNormal="85" workbookViewId="0">
      <selection activeCell="K31" sqref="K31"/>
    </sheetView>
  </sheetViews>
  <sheetFormatPr baseColWidth="10" defaultRowHeight="15"/>
  <cols>
    <col min="4" max="4" width="16.28515625" bestFit="1" customWidth="1"/>
    <col min="5" max="5" width="13.7109375" bestFit="1" customWidth="1"/>
  </cols>
  <sheetData>
    <row r="1" spans="2:7" ht="30">
      <c r="B1" s="93" t="s">
        <v>0</v>
      </c>
      <c r="C1" s="94"/>
      <c r="D1" s="94"/>
      <c r="E1" s="94"/>
      <c r="F1" s="94"/>
      <c r="G1" s="94"/>
    </row>
    <row r="2" spans="2:7" ht="18.75">
      <c r="B2" s="95" t="s">
        <v>38</v>
      </c>
      <c r="C2" s="96"/>
      <c r="D2" s="96"/>
      <c r="E2" s="96"/>
      <c r="F2" s="96"/>
      <c r="G2" s="96"/>
    </row>
    <row r="3" spans="2:7" ht="15.75">
      <c r="B3" s="5"/>
      <c r="C3" s="1"/>
      <c r="D3" s="1" t="s">
        <v>1</v>
      </c>
      <c r="E3" s="1" t="s">
        <v>1</v>
      </c>
      <c r="F3" s="8"/>
      <c r="G3" s="1"/>
    </row>
    <row r="4" spans="2:7" ht="15.75">
      <c r="B4" s="5"/>
      <c r="C4" s="1"/>
      <c r="D4" s="1"/>
      <c r="E4" s="1"/>
      <c r="F4" s="8"/>
      <c r="G4" s="1"/>
    </row>
    <row r="5" spans="2:7" ht="15.75">
      <c r="B5" s="5"/>
      <c r="C5" s="1"/>
      <c r="D5" s="1"/>
      <c r="E5" s="1"/>
      <c r="F5" s="8"/>
      <c r="G5" s="1"/>
    </row>
    <row r="6" spans="2:7" ht="15.75">
      <c r="B6" s="5"/>
      <c r="C6" s="1"/>
      <c r="D6" s="1"/>
      <c r="E6" s="1"/>
      <c r="F6" s="8"/>
      <c r="G6" s="1"/>
    </row>
    <row r="8" spans="2:7">
      <c r="C8" s="83" t="s">
        <v>34</v>
      </c>
      <c r="D8" s="83" t="s">
        <v>35</v>
      </c>
      <c r="E8" s="83" t="s">
        <v>36</v>
      </c>
    </row>
    <row r="9" spans="2:7">
      <c r="C9" s="83">
        <v>1</v>
      </c>
      <c r="D9" s="84">
        <v>1430422.37</v>
      </c>
      <c r="E9" s="85">
        <v>251</v>
      </c>
    </row>
    <row r="10" spans="2:7">
      <c r="C10" s="83">
        <v>2</v>
      </c>
      <c r="D10" s="84">
        <v>944293.16</v>
      </c>
      <c r="E10" s="85">
        <v>280</v>
      </c>
    </row>
    <row r="11" spans="2:7">
      <c r="C11" s="83">
        <v>3</v>
      </c>
      <c r="D11" s="84">
        <v>13196</v>
      </c>
      <c r="E11" s="85">
        <v>8</v>
      </c>
    </row>
    <row r="12" spans="2:7">
      <c r="C12" s="83">
        <v>4</v>
      </c>
      <c r="D12" s="84">
        <v>18444</v>
      </c>
      <c r="E12" s="85">
        <v>5</v>
      </c>
    </row>
    <row r="13" spans="2:7">
      <c r="C13" s="83">
        <v>5</v>
      </c>
      <c r="D13" s="84">
        <v>917602.63</v>
      </c>
      <c r="E13" s="85">
        <v>327</v>
      </c>
    </row>
    <row r="14" spans="2:7">
      <c r="C14" s="83">
        <v>6</v>
      </c>
      <c r="D14" s="84">
        <v>1915400.07</v>
      </c>
      <c r="E14" s="85">
        <v>374</v>
      </c>
    </row>
    <row r="15" spans="2:7">
      <c r="C15" s="83">
        <v>7</v>
      </c>
      <c r="D15" s="84">
        <v>1151183.54</v>
      </c>
      <c r="E15" s="85">
        <v>363</v>
      </c>
    </row>
    <row r="16" spans="2:7">
      <c r="C16" s="83">
        <v>8</v>
      </c>
      <c r="D16" s="84">
        <v>1102094.67</v>
      </c>
      <c r="E16" s="85">
        <v>258</v>
      </c>
    </row>
    <row r="17" spans="3:5">
      <c r="C17" s="83">
        <v>9</v>
      </c>
      <c r="D17" s="84">
        <v>1306453.3799999999</v>
      </c>
      <c r="E17" s="85">
        <v>258</v>
      </c>
    </row>
    <row r="18" spans="3:5">
      <c r="C18" s="83">
        <v>10</v>
      </c>
      <c r="D18" s="84">
        <v>7275.8</v>
      </c>
      <c r="E18" s="85">
        <v>5</v>
      </c>
    </row>
    <row r="19" spans="3:5">
      <c r="C19" s="83">
        <v>11</v>
      </c>
      <c r="D19" s="84">
        <v>5628</v>
      </c>
      <c r="E19" s="85">
        <v>5</v>
      </c>
    </row>
    <row r="20" spans="3:5">
      <c r="C20" s="83">
        <v>12</v>
      </c>
      <c r="D20" s="84">
        <v>1687482.78</v>
      </c>
      <c r="E20" s="85">
        <v>310</v>
      </c>
    </row>
    <row r="21" spans="3:5">
      <c r="C21" s="83">
        <v>13</v>
      </c>
      <c r="D21" s="84">
        <v>1660851.13</v>
      </c>
      <c r="E21" s="85">
        <v>469</v>
      </c>
    </row>
    <row r="22" spans="3:5">
      <c r="C22" s="83">
        <v>14</v>
      </c>
      <c r="D22" s="84">
        <v>1688892.56</v>
      </c>
      <c r="E22" s="85">
        <v>445</v>
      </c>
    </row>
    <row r="23" spans="3:5">
      <c r="C23" s="83">
        <v>15</v>
      </c>
      <c r="D23" s="84">
        <v>2394167.38</v>
      </c>
      <c r="E23" s="85">
        <v>490</v>
      </c>
    </row>
    <row r="24" spans="3:5">
      <c r="C24" s="83">
        <v>16</v>
      </c>
      <c r="D24" s="84">
        <v>2642244.9</v>
      </c>
      <c r="E24" s="85">
        <v>642</v>
      </c>
    </row>
    <row r="25" spans="3:5">
      <c r="C25" s="83">
        <v>17</v>
      </c>
      <c r="D25" s="84">
        <v>68137.8</v>
      </c>
      <c r="E25" s="85">
        <v>27</v>
      </c>
    </row>
    <row r="26" spans="3:5">
      <c r="C26" s="83">
        <v>18</v>
      </c>
      <c r="D26" s="84">
        <v>13470</v>
      </c>
      <c r="E26" s="85">
        <v>6</v>
      </c>
    </row>
    <row r="27" spans="3:5">
      <c r="C27" s="83">
        <v>19</v>
      </c>
      <c r="D27" s="84">
        <v>2423495.62</v>
      </c>
      <c r="E27" s="85">
        <v>787</v>
      </c>
    </row>
    <row r="28" spans="3:5">
      <c r="C28" s="83">
        <v>20</v>
      </c>
      <c r="D28" s="84">
        <v>3042503.71</v>
      </c>
      <c r="E28" s="85">
        <v>807</v>
      </c>
    </row>
    <row r="29" spans="3:5">
      <c r="C29" s="83">
        <v>21</v>
      </c>
      <c r="D29" s="84">
        <v>3520896.49</v>
      </c>
      <c r="E29" s="85">
        <v>712</v>
      </c>
    </row>
    <row r="30" spans="3:5">
      <c r="C30" s="83">
        <v>22</v>
      </c>
      <c r="D30" s="84">
        <v>3374928.4</v>
      </c>
      <c r="E30" s="85">
        <v>662</v>
      </c>
    </row>
    <row r="31" spans="3:5">
      <c r="C31" s="83">
        <v>23</v>
      </c>
      <c r="D31" s="86">
        <v>2678471.94</v>
      </c>
      <c r="E31" s="85">
        <v>658</v>
      </c>
    </row>
    <row r="32" spans="3:5">
      <c r="C32" s="83">
        <v>24</v>
      </c>
      <c r="D32" s="84">
        <v>99370</v>
      </c>
      <c r="E32" s="85">
        <v>10</v>
      </c>
    </row>
    <row r="33" spans="3:5">
      <c r="C33" s="83">
        <v>25</v>
      </c>
      <c r="D33" s="84">
        <v>0</v>
      </c>
      <c r="E33" s="85">
        <v>0</v>
      </c>
    </row>
    <row r="34" spans="3:5">
      <c r="C34" s="83">
        <v>26</v>
      </c>
      <c r="D34" s="84">
        <v>3234236.79</v>
      </c>
      <c r="E34" s="85">
        <v>622</v>
      </c>
    </row>
    <row r="35" spans="3:5">
      <c r="C35" s="83">
        <v>27</v>
      </c>
      <c r="D35" s="84">
        <v>4271645.3099999996</v>
      </c>
      <c r="E35" s="85">
        <v>1065</v>
      </c>
    </row>
    <row r="36" spans="3:5">
      <c r="C36" s="83">
        <v>28</v>
      </c>
      <c r="D36" s="84">
        <v>5141327.8</v>
      </c>
      <c r="E36" s="85">
        <v>1119</v>
      </c>
    </row>
    <row r="37" spans="3:5">
      <c r="C37" s="83">
        <v>29</v>
      </c>
      <c r="D37" s="86">
        <v>7134031.5199999996</v>
      </c>
      <c r="E37" s="85">
        <v>1570</v>
      </c>
    </row>
    <row r="38" spans="3:5">
      <c r="C38" s="83">
        <v>30</v>
      </c>
      <c r="D38" s="86">
        <v>0</v>
      </c>
      <c r="E38" s="85">
        <v>0</v>
      </c>
    </row>
    <row r="39" spans="3:5">
      <c r="C39" s="90" t="s">
        <v>5</v>
      </c>
      <c r="D39" s="91">
        <f>SUM(D9:D38)</f>
        <v>53888147.75</v>
      </c>
      <c r="E39" s="92">
        <f>SUM(E9:E38)</f>
        <v>12535</v>
      </c>
    </row>
  </sheetData>
  <mergeCells count="2">
    <mergeCell ref="B1:G1"/>
    <mergeCell ref="B2:G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45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165">
        <v>0</v>
      </c>
      <c r="C7" s="163">
        <v>0</v>
      </c>
    </row>
    <row r="8" spans="1:13">
      <c r="A8" s="166">
        <v>2</v>
      </c>
      <c r="B8" s="165">
        <v>0</v>
      </c>
      <c r="C8" s="163">
        <v>0</v>
      </c>
    </row>
    <row r="9" spans="1:13">
      <c r="A9" s="166">
        <v>3</v>
      </c>
      <c r="B9" s="165">
        <v>0</v>
      </c>
      <c r="C9" s="163">
        <v>0</v>
      </c>
    </row>
    <row r="10" spans="1:13">
      <c r="A10" s="166">
        <v>4</v>
      </c>
      <c r="B10" s="165">
        <v>0</v>
      </c>
      <c r="C10" s="163">
        <v>0</v>
      </c>
    </row>
    <row r="11" spans="1:13">
      <c r="A11" s="166">
        <v>5</v>
      </c>
      <c r="B11" s="165">
        <v>0</v>
      </c>
      <c r="C11" s="163">
        <v>0</v>
      </c>
    </row>
    <row r="12" spans="1:13">
      <c r="A12" s="166">
        <v>6</v>
      </c>
      <c r="B12" s="165">
        <v>0</v>
      </c>
      <c r="C12" s="163">
        <v>0</v>
      </c>
    </row>
    <row r="13" spans="1:13">
      <c r="A13" s="166">
        <v>7</v>
      </c>
      <c r="B13" s="165">
        <v>2294434.71</v>
      </c>
      <c r="C13" s="163">
        <v>75</v>
      </c>
    </row>
    <row r="14" spans="1:13">
      <c r="A14" s="166">
        <v>8</v>
      </c>
      <c r="B14" s="165">
        <v>1585037.63</v>
      </c>
      <c r="C14" s="163">
        <v>83</v>
      </c>
    </row>
    <row r="15" spans="1:13">
      <c r="A15" s="166">
        <v>9</v>
      </c>
      <c r="B15" s="165">
        <v>0</v>
      </c>
      <c r="C15" s="163">
        <v>0</v>
      </c>
    </row>
    <row r="16" spans="1:13">
      <c r="A16" s="166">
        <v>10</v>
      </c>
      <c r="B16" s="165">
        <v>0</v>
      </c>
      <c r="C16" s="163">
        <v>0</v>
      </c>
    </row>
    <row r="17" spans="1:3">
      <c r="A17" s="166">
        <v>11</v>
      </c>
      <c r="B17" s="165">
        <v>2288066.46</v>
      </c>
      <c r="C17" s="163">
        <v>56</v>
      </c>
    </row>
    <row r="18" spans="1:3">
      <c r="A18" s="166">
        <v>12</v>
      </c>
      <c r="B18" s="165">
        <v>3048095.16</v>
      </c>
      <c r="C18" s="163">
        <v>87</v>
      </c>
    </row>
    <row r="19" spans="1:3">
      <c r="A19" s="166">
        <v>13</v>
      </c>
      <c r="B19" s="165">
        <v>1885031.98</v>
      </c>
      <c r="C19" s="163">
        <v>71</v>
      </c>
    </row>
    <row r="20" spans="1:3">
      <c r="A20" s="166">
        <v>14</v>
      </c>
      <c r="B20" s="165">
        <v>3080410.28</v>
      </c>
      <c r="C20" s="163">
        <v>74</v>
      </c>
    </row>
    <row r="21" spans="1:3">
      <c r="A21" s="166">
        <v>15</v>
      </c>
      <c r="B21" s="165">
        <v>6209964.2999999998</v>
      </c>
      <c r="C21" s="163">
        <v>89</v>
      </c>
    </row>
    <row r="22" spans="1:3">
      <c r="A22" s="166">
        <v>16</v>
      </c>
      <c r="B22" s="165">
        <v>0</v>
      </c>
      <c r="C22" s="163">
        <v>0</v>
      </c>
    </row>
    <row r="23" spans="1:3">
      <c r="A23" s="166">
        <v>17</v>
      </c>
      <c r="B23" s="165">
        <v>0</v>
      </c>
      <c r="C23" s="163">
        <v>0</v>
      </c>
    </row>
    <row r="24" spans="1:3">
      <c r="A24" s="166">
        <v>18</v>
      </c>
      <c r="B24" s="165">
        <v>2506014.04</v>
      </c>
      <c r="C24" s="163">
        <v>77</v>
      </c>
    </row>
    <row r="25" spans="1:3">
      <c r="A25" s="166">
        <v>19</v>
      </c>
      <c r="B25" s="165">
        <v>3530424.37</v>
      </c>
      <c r="C25" s="163">
        <v>106</v>
      </c>
    </row>
    <row r="26" spans="1:3">
      <c r="A26" s="166">
        <v>20</v>
      </c>
      <c r="B26" s="165">
        <v>1615056.33</v>
      </c>
      <c r="C26" s="163">
        <v>63</v>
      </c>
    </row>
    <row r="27" spans="1:3">
      <c r="A27" s="166">
        <v>21</v>
      </c>
      <c r="B27" s="164">
        <v>2249652.92</v>
      </c>
      <c r="C27" s="163">
        <v>70</v>
      </c>
    </row>
    <row r="28" spans="1:3">
      <c r="A28" s="166">
        <v>22</v>
      </c>
      <c r="B28" s="165">
        <v>4175945.76</v>
      </c>
      <c r="C28" s="163">
        <v>110</v>
      </c>
    </row>
    <row r="29" spans="1:3">
      <c r="A29" s="166">
        <v>23</v>
      </c>
      <c r="B29" s="165">
        <v>0</v>
      </c>
      <c r="C29" s="163">
        <v>0</v>
      </c>
    </row>
    <row r="30" spans="1:3">
      <c r="A30" s="166">
        <v>24</v>
      </c>
      <c r="B30" s="165">
        <v>0</v>
      </c>
      <c r="C30" s="163">
        <v>0</v>
      </c>
    </row>
    <row r="31" spans="1:3">
      <c r="A31" s="166">
        <v>25</v>
      </c>
      <c r="B31" s="165">
        <v>2073004.55</v>
      </c>
      <c r="C31" s="163">
        <v>97</v>
      </c>
    </row>
    <row r="32" spans="1:3">
      <c r="A32" s="166">
        <v>26</v>
      </c>
      <c r="B32" s="165">
        <v>2267822.86</v>
      </c>
      <c r="C32" s="163">
        <v>107</v>
      </c>
    </row>
    <row r="33" spans="1:13">
      <c r="A33" s="166">
        <v>27</v>
      </c>
      <c r="B33" s="165">
        <v>1869488.06</v>
      </c>
      <c r="C33" s="163">
        <v>71</v>
      </c>
    </row>
    <row r="34" spans="1:13">
      <c r="A34" s="166">
        <v>28</v>
      </c>
      <c r="B34" s="165">
        <v>1389310.1</v>
      </c>
      <c r="C34" s="163">
        <v>101</v>
      </c>
    </row>
    <row r="35" spans="1:13">
      <c r="A35" s="166">
        <v>29</v>
      </c>
      <c r="B35" s="165">
        <v>1524258.94</v>
      </c>
      <c r="C35" s="163">
        <v>49</v>
      </c>
    </row>
    <row r="36" spans="1:13">
      <c r="A36" s="162">
        <v>30</v>
      </c>
      <c r="B36" s="164">
        <v>0</v>
      </c>
      <c r="C36" s="163">
        <v>0</v>
      </c>
    </row>
    <row r="37" spans="1:13">
      <c r="A37" s="162">
        <v>31</v>
      </c>
      <c r="B37" s="161">
        <v>0</v>
      </c>
      <c r="C37" s="160">
        <v>0</v>
      </c>
    </row>
    <row r="38" spans="1:13">
      <c r="A38" s="159" t="s">
        <v>39</v>
      </c>
      <c r="B38" s="158">
        <f>SUM(B7:B37)</f>
        <v>43592018.449999996</v>
      </c>
      <c r="C38" s="157">
        <f>SUM(C7:C37)</f>
        <v>1386</v>
      </c>
    </row>
    <row r="39" spans="1:13">
      <c r="E39" s="156"/>
      <c r="F39" s="155"/>
      <c r="G39" s="155"/>
      <c r="H39" s="128"/>
      <c r="I39" s="152"/>
      <c r="J39" s="152"/>
      <c r="K39" s="154"/>
    </row>
    <row r="40" spans="1:13">
      <c r="B40" s="143"/>
      <c r="C40" s="143"/>
      <c r="D40" s="14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53"/>
      <c r="D42" s="15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>
      <c r="B56" s="143"/>
      <c r="C56" s="143"/>
      <c r="D56" s="143"/>
      <c r="E56" s="143"/>
      <c r="F56" s="143"/>
      <c r="G56" s="143"/>
      <c r="H56" s="143"/>
      <c r="I56" s="143"/>
      <c r="J56" s="139"/>
      <c r="K56" s="152"/>
      <c r="L56" s="151"/>
      <c r="M56" s="150"/>
    </row>
    <row r="57" spans="1:15" ht="30">
      <c r="A57" s="149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8"/>
    </row>
    <row r="58" spans="1:15" ht="18.75">
      <c r="B58" s="147" t="s">
        <v>42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</row>
    <row r="59" spans="1:15" ht="19.5" thickBot="1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5" ht="13.5" thickTop="1">
      <c r="B60" s="145"/>
      <c r="C60" s="142">
        <v>2015</v>
      </c>
      <c r="D60" s="142">
        <v>2016</v>
      </c>
      <c r="E60" s="142" t="s">
        <v>41</v>
      </c>
      <c r="F60" s="143"/>
      <c r="G60" s="144">
        <v>2015</v>
      </c>
      <c r="H60" s="142">
        <v>2016</v>
      </c>
      <c r="I60" s="142" t="s">
        <v>41</v>
      </c>
      <c r="J60" s="143"/>
      <c r="K60" s="142">
        <v>2015</v>
      </c>
      <c r="L60" s="142">
        <v>2016</v>
      </c>
      <c r="M60" s="141" t="s">
        <v>41</v>
      </c>
    </row>
    <row r="61" spans="1:15">
      <c r="B61" s="132">
        <v>1</v>
      </c>
      <c r="C61" s="137">
        <v>0</v>
      </c>
      <c r="D61" s="137">
        <v>0</v>
      </c>
      <c r="E61" s="136">
        <f>(D61-C61)</f>
        <v>0</v>
      </c>
      <c r="F61" s="132">
        <v>1</v>
      </c>
      <c r="G61" s="138">
        <f>(C61)</f>
        <v>0</v>
      </c>
      <c r="H61" s="130">
        <f>(D61)</f>
        <v>0</v>
      </c>
      <c r="I61" s="129">
        <f>(H61-G61)</f>
        <v>0</v>
      </c>
      <c r="J61" s="140" t="s">
        <v>40</v>
      </c>
      <c r="K61" s="127">
        <f>(C61)</f>
        <v>0</v>
      </c>
      <c r="L61" s="127">
        <f>(D61)</f>
        <v>0</v>
      </c>
      <c r="M61" s="126">
        <f>(L61-K61)</f>
        <v>0</v>
      </c>
    </row>
    <row r="62" spans="1:15">
      <c r="B62" s="132">
        <v>2</v>
      </c>
      <c r="C62" s="137">
        <v>69</v>
      </c>
      <c r="D62" s="137">
        <v>0</v>
      </c>
      <c r="E62" s="136">
        <f>(D62-C62)</f>
        <v>-69</v>
      </c>
      <c r="F62" s="132">
        <v>2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2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3</v>
      </c>
      <c r="C63" s="137">
        <v>0</v>
      </c>
      <c r="D63" s="137">
        <v>0</v>
      </c>
      <c r="E63" s="136">
        <f>(D63-C63)</f>
        <v>0</v>
      </c>
      <c r="F63" s="132">
        <v>3</v>
      </c>
      <c r="G63" s="138">
        <f>(G62+C63)</f>
        <v>69</v>
      </c>
      <c r="H63" s="130">
        <f>(H62+D63)</f>
        <v>0</v>
      </c>
      <c r="I63" s="129">
        <f>(H63-G63)</f>
        <v>-69</v>
      </c>
      <c r="J63" s="135">
        <v>3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4</v>
      </c>
      <c r="C64" s="137">
        <v>0</v>
      </c>
      <c r="D64" s="137">
        <v>0</v>
      </c>
      <c r="E64" s="136">
        <f>(D64-C64)</f>
        <v>0</v>
      </c>
      <c r="F64" s="132">
        <v>4</v>
      </c>
      <c r="G64" s="138">
        <f>(G63+C64)</f>
        <v>69</v>
      </c>
      <c r="H64" s="130">
        <f>(H63+D64)</f>
        <v>0</v>
      </c>
      <c r="I64" s="129">
        <f>(H64-G64)</f>
        <v>-69</v>
      </c>
      <c r="J64" s="128">
        <v>4</v>
      </c>
      <c r="K64" s="127">
        <f>(K63+C64)</f>
        <v>69</v>
      </c>
      <c r="L64" s="127">
        <f>(L63+D64)</f>
        <v>0</v>
      </c>
      <c r="M64" s="126">
        <f>(L64-K64)</f>
        <v>-69</v>
      </c>
    </row>
    <row r="65" spans="2:13">
      <c r="B65" s="132">
        <v>5</v>
      </c>
      <c r="C65" s="137">
        <v>56</v>
      </c>
      <c r="D65" s="137">
        <v>0</v>
      </c>
      <c r="E65" s="136">
        <f>(D65-C65)</f>
        <v>-56</v>
      </c>
      <c r="F65" s="132">
        <v>5</v>
      </c>
      <c r="G65" s="138">
        <f>(G64+C65)</f>
        <v>125</v>
      </c>
      <c r="H65" s="130">
        <f>(H64+D65)</f>
        <v>0</v>
      </c>
      <c r="I65" s="129">
        <f>(H65-G65)</f>
        <v>-125</v>
      </c>
      <c r="J65" s="135">
        <v>5</v>
      </c>
      <c r="K65" s="127">
        <f>(K64+C65)</f>
        <v>125</v>
      </c>
      <c r="L65" s="127">
        <f>(L64+D65)</f>
        <v>0</v>
      </c>
      <c r="M65" s="126">
        <f>(L65-K65)</f>
        <v>-125</v>
      </c>
    </row>
    <row r="66" spans="2:13">
      <c r="B66" s="132">
        <v>6</v>
      </c>
      <c r="C66" s="137">
        <v>52</v>
      </c>
      <c r="D66" s="137">
        <v>0</v>
      </c>
      <c r="E66" s="136">
        <f>(D66-C66)</f>
        <v>-52</v>
      </c>
      <c r="F66" s="132">
        <v>6</v>
      </c>
      <c r="G66" s="138">
        <f>(G65+C66)</f>
        <v>177</v>
      </c>
      <c r="H66" s="130">
        <f>(H65+D66)</f>
        <v>0</v>
      </c>
      <c r="I66" s="129">
        <f>(H66-G66)</f>
        <v>-177</v>
      </c>
      <c r="J66" s="135">
        <v>6</v>
      </c>
      <c r="K66" s="127">
        <f>(K65+C66)</f>
        <v>177</v>
      </c>
      <c r="L66" s="127">
        <f>(L65+D66)</f>
        <v>0</v>
      </c>
      <c r="M66" s="126">
        <f>(L66-K66)</f>
        <v>-177</v>
      </c>
    </row>
    <row r="67" spans="2:13">
      <c r="B67" s="132">
        <v>7</v>
      </c>
      <c r="C67" s="137">
        <v>53</v>
      </c>
      <c r="D67" s="137">
        <v>75</v>
      </c>
      <c r="E67" s="136">
        <f>(D67-C67)</f>
        <v>22</v>
      </c>
      <c r="F67" s="132">
        <v>7</v>
      </c>
      <c r="G67" s="138">
        <f>(G66+C67)</f>
        <v>230</v>
      </c>
      <c r="H67" s="130">
        <f>(H66+D67)</f>
        <v>75</v>
      </c>
      <c r="I67" s="129">
        <f>(H67-G67)</f>
        <v>-155</v>
      </c>
      <c r="J67" s="135">
        <v>7</v>
      </c>
      <c r="K67" s="127">
        <f>(K66+C67)</f>
        <v>230</v>
      </c>
      <c r="L67" s="127">
        <f>(L66+D67)</f>
        <v>75</v>
      </c>
      <c r="M67" s="126">
        <f>(L67-K67)</f>
        <v>-155</v>
      </c>
    </row>
    <row r="68" spans="2:13">
      <c r="B68" s="132">
        <v>8</v>
      </c>
      <c r="C68" s="137">
        <v>51</v>
      </c>
      <c r="D68" s="137">
        <v>83</v>
      </c>
      <c r="E68" s="136">
        <f>(D68-C68)</f>
        <v>32</v>
      </c>
      <c r="F68" s="132">
        <v>8</v>
      </c>
      <c r="G68" s="138">
        <f>(G67+C68)</f>
        <v>281</v>
      </c>
      <c r="H68" s="130">
        <f>(H67+D68)</f>
        <v>158</v>
      </c>
      <c r="I68" s="129">
        <f>(H68-G68)</f>
        <v>-123</v>
      </c>
      <c r="J68" s="135">
        <v>8</v>
      </c>
      <c r="K68" s="127">
        <f>(K67+C68)</f>
        <v>281</v>
      </c>
      <c r="L68" s="127">
        <f>(L67+D68)</f>
        <v>158</v>
      </c>
      <c r="M68" s="126">
        <f>(L68-K68)</f>
        <v>-123</v>
      </c>
    </row>
    <row r="69" spans="2:13">
      <c r="B69" s="132">
        <v>9</v>
      </c>
      <c r="C69" s="137">
        <v>36</v>
      </c>
      <c r="D69" s="137">
        <v>0</v>
      </c>
      <c r="E69" s="136">
        <f>(D69-C69)</f>
        <v>-36</v>
      </c>
      <c r="F69" s="132">
        <v>9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28">
        <v>9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10</v>
      </c>
      <c r="C70" s="137">
        <v>0</v>
      </c>
      <c r="D70" s="137">
        <v>0</v>
      </c>
      <c r="E70" s="136">
        <f>(D70-C70)</f>
        <v>0</v>
      </c>
      <c r="F70" s="132">
        <v>10</v>
      </c>
      <c r="G70" s="138">
        <f>(G69+C70)</f>
        <v>317</v>
      </c>
      <c r="H70" s="130">
        <f>(H69+D70)</f>
        <v>158</v>
      </c>
      <c r="I70" s="129">
        <f>(H70-G70)</f>
        <v>-159</v>
      </c>
      <c r="J70" s="135">
        <v>10</v>
      </c>
      <c r="K70" s="127">
        <f>(K69+C70)</f>
        <v>317</v>
      </c>
      <c r="L70" s="127">
        <f>(L69+D70)</f>
        <v>158</v>
      </c>
      <c r="M70" s="126">
        <f>(L70-K70)</f>
        <v>-159</v>
      </c>
    </row>
    <row r="71" spans="2:13">
      <c r="B71" s="132">
        <v>11</v>
      </c>
      <c r="C71" s="137">
        <v>0</v>
      </c>
      <c r="D71" s="137">
        <v>56</v>
      </c>
      <c r="E71" s="136">
        <f>(D71-C71)</f>
        <v>56</v>
      </c>
      <c r="F71" s="132">
        <v>11</v>
      </c>
      <c r="G71" s="138">
        <f>(G70+C71)</f>
        <v>317</v>
      </c>
      <c r="H71" s="130">
        <f>(H70+D71)</f>
        <v>214</v>
      </c>
      <c r="I71" s="129">
        <f>(H71-G71)</f>
        <v>-103</v>
      </c>
      <c r="J71" s="135">
        <v>11</v>
      </c>
      <c r="K71" s="127">
        <f>(K70+C71)</f>
        <v>317</v>
      </c>
      <c r="L71" s="127">
        <f>(L70+D71)</f>
        <v>214</v>
      </c>
      <c r="M71" s="126">
        <f>(L71-K71)</f>
        <v>-103</v>
      </c>
    </row>
    <row r="72" spans="2:13">
      <c r="B72" s="132">
        <v>12</v>
      </c>
      <c r="C72" s="137">
        <v>60</v>
      </c>
      <c r="D72" s="137">
        <v>87</v>
      </c>
      <c r="E72" s="136">
        <f>(D72-C72)</f>
        <v>27</v>
      </c>
      <c r="F72" s="132">
        <v>12</v>
      </c>
      <c r="G72" s="138">
        <f>(G71+C72)</f>
        <v>377</v>
      </c>
      <c r="H72" s="130">
        <f>(H71+D72)</f>
        <v>301</v>
      </c>
      <c r="I72" s="129">
        <f>(H72-G72)</f>
        <v>-76</v>
      </c>
      <c r="J72" s="135">
        <v>12</v>
      </c>
      <c r="K72" s="127">
        <f>(K71+C72)</f>
        <v>377</v>
      </c>
      <c r="L72" s="127">
        <f>(L71+D72)</f>
        <v>301</v>
      </c>
      <c r="M72" s="126">
        <f>(L72-K72)</f>
        <v>-76</v>
      </c>
    </row>
    <row r="73" spans="2:13">
      <c r="B73" s="132">
        <v>13</v>
      </c>
      <c r="C73" s="137">
        <v>55</v>
      </c>
      <c r="D73" s="137">
        <v>71</v>
      </c>
      <c r="E73" s="136">
        <f>(D73-C73)</f>
        <v>16</v>
      </c>
      <c r="F73" s="132">
        <v>13</v>
      </c>
      <c r="G73" s="138">
        <f>(G72+C73)</f>
        <v>432</v>
      </c>
      <c r="H73" s="130">
        <f>(H72+D73)</f>
        <v>372</v>
      </c>
      <c r="I73" s="129">
        <f>(H73-G73)</f>
        <v>-60</v>
      </c>
      <c r="J73" s="135">
        <v>13</v>
      </c>
      <c r="K73" s="127">
        <f>(K72+C73)</f>
        <v>432</v>
      </c>
      <c r="L73" s="127">
        <f>(L72+D73)</f>
        <v>372</v>
      </c>
      <c r="M73" s="126">
        <f>(L73-K73)</f>
        <v>-60</v>
      </c>
    </row>
    <row r="74" spans="2:13">
      <c r="B74" s="132">
        <v>14</v>
      </c>
      <c r="C74" s="137">
        <v>51</v>
      </c>
      <c r="D74" s="137">
        <v>74</v>
      </c>
      <c r="E74" s="136">
        <f>(D74-C74)</f>
        <v>23</v>
      </c>
      <c r="F74" s="132">
        <v>14</v>
      </c>
      <c r="G74" s="138">
        <f>(G73+C74)</f>
        <v>483</v>
      </c>
      <c r="H74" s="130">
        <f>(H73+D74)</f>
        <v>446</v>
      </c>
      <c r="I74" s="129">
        <f>(H74-G74)</f>
        <v>-37</v>
      </c>
      <c r="J74" s="128">
        <v>14</v>
      </c>
      <c r="K74" s="127">
        <f>(K73+C74)</f>
        <v>483</v>
      </c>
      <c r="L74" s="127">
        <f>(L73+D74)</f>
        <v>446</v>
      </c>
      <c r="M74" s="126">
        <f>(L74-K74)</f>
        <v>-37</v>
      </c>
    </row>
    <row r="75" spans="2:13">
      <c r="B75" s="132">
        <v>15</v>
      </c>
      <c r="C75" s="137">
        <v>63</v>
      </c>
      <c r="D75" s="137">
        <v>89</v>
      </c>
      <c r="E75" s="136">
        <f>(D75-C75)</f>
        <v>26</v>
      </c>
      <c r="F75" s="132">
        <v>15</v>
      </c>
      <c r="G75" s="138">
        <f>(G74+C75)</f>
        <v>546</v>
      </c>
      <c r="H75" s="130">
        <f>(H74+D75)</f>
        <v>535</v>
      </c>
      <c r="I75" s="129">
        <f>(H75-G75)</f>
        <v>-11</v>
      </c>
      <c r="J75" s="135">
        <v>15</v>
      </c>
      <c r="K75" s="127">
        <f>(K74+C75)</f>
        <v>546</v>
      </c>
      <c r="L75" s="127">
        <f>(L74+D75)</f>
        <v>535</v>
      </c>
      <c r="M75" s="126">
        <f>(L75-K75)</f>
        <v>-11</v>
      </c>
    </row>
    <row r="76" spans="2:13">
      <c r="B76" s="132">
        <v>16</v>
      </c>
      <c r="C76" s="137">
        <v>60</v>
      </c>
      <c r="D76" s="137">
        <v>0</v>
      </c>
      <c r="E76" s="136">
        <f>(D76-C76)</f>
        <v>-60</v>
      </c>
      <c r="F76" s="132">
        <v>16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16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17</v>
      </c>
      <c r="C77" s="137">
        <v>0</v>
      </c>
      <c r="D77" s="137">
        <v>0</v>
      </c>
      <c r="E77" s="136">
        <f>(D77-C77)</f>
        <v>0</v>
      </c>
      <c r="F77" s="132">
        <v>17</v>
      </c>
      <c r="G77" s="138">
        <f>(G76+C77)</f>
        <v>606</v>
      </c>
      <c r="H77" s="130">
        <f>(H76+D77)</f>
        <v>535</v>
      </c>
      <c r="I77" s="129">
        <f>(H77-G77)</f>
        <v>-71</v>
      </c>
      <c r="J77" s="135">
        <v>17</v>
      </c>
      <c r="K77" s="127">
        <f>(K76+C77)</f>
        <v>606</v>
      </c>
      <c r="L77" s="127">
        <f>(L76+D77)</f>
        <v>535</v>
      </c>
      <c r="M77" s="126">
        <f>(L77-K77)</f>
        <v>-71</v>
      </c>
    </row>
    <row r="78" spans="2:13">
      <c r="B78" s="132">
        <v>18</v>
      </c>
      <c r="C78" s="137">
        <v>0</v>
      </c>
      <c r="D78" s="137">
        <v>77</v>
      </c>
      <c r="E78" s="136">
        <f>(D78-C78)</f>
        <v>77</v>
      </c>
      <c r="F78" s="132">
        <v>18</v>
      </c>
      <c r="G78" s="138">
        <f>(G77+C78)</f>
        <v>606</v>
      </c>
      <c r="H78" s="130">
        <f>(H77+D78)</f>
        <v>612</v>
      </c>
      <c r="I78" s="129">
        <f>(H78-G78)</f>
        <v>6</v>
      </c>
      <c r="J78" s="135">
        <v>18</v>
      </c>
      <c r="K78" s="127">
        <f>(K77+C78)</f>
        <v>606</v>
      </c>
      <c r="L78" s="127">
        <f>(L77+D78)</f>
        <v>612</v>
      </c>
      <c r="M78" s="126">
        <f>(L78-K78)</f>
        <v>6</v>
      </c>
    </row>
    <row r="79" spans="2:13">
      <c r="B79" s="132">
        <v>19</v>
      </c>
      <c r="C79" s="137">
        <v>61</v>
      </c>
      <c r="D79" s="137">
        <v>106</v>
      </c>
      <c r="E79" s="136">
        <f>(D79-C79)</f>
        <v>45</v>
      </c>
      <c r="F79" s="132">
        <v>19</v>
      </c>
      <c r="G79" s="138">
        <f>(G78+C79)</f>
        <v>667</v>
      </c>
      <c r="H79" s="130">
        <f>(H78+D79)</f>
        <v>718</v>
      </c>
      <c r="I79" s="129">
        <f>(H79-G79)</f>
        <v>51</v>
      </c>
      <c r="J79" s="128">
        <v>19</v>
      </c>
      <c r="K79" s="127">
        <f>(K78+C79)</f>
        <v>667</v>
      </c>
      <c r="L79" s="127">
        <f>(L78+D79)</f>
        <v>718</v>
      </c>
      <c r="M79" s="126">
        <f>(L79-K79)</f>
        <v>51</v>
      </c>
    </row>
    <row r="80" spans="2:13">
      <c r="B80" s="132">
        <v>20</v>
      </c>
      <c r="C80" s="137">
        <v>79</v>
      </c>
      <c r="D80" s="137">
        <v>63</v>
      </c>
      <c r="E80" s="136">
        <f>(D80-C80)</f>
        <v>-16</v>
      </c>
      <c r="F80" s="132">
        <v>20</v>
      </c>
      <c r="G80" s="138">
        <f>(G79+C80)</f>
        <v>746</v>
      </c>
      <c r="H80" s="130">
        <f>(H79+D80)</f>
        <v>781</v>
      </c>
      <c r="I80" s="129">
        <f>(H80-G80)</f>
        <v>35</v>
      </c>
      <c r="J80" s="135">
        <v>20</v>
      </c>
      <c r="K80" s="127">
        <f>(K79+C80)</f>
        <v>746</v>
      </c>
      <c r="L80" s="127">
        <f>(L79+D80)</f>
        <v>781</v>
      </c>
      <c r="M80" s="126">
        <f>(L80-K80)</f>
        <v>35</v>
      </c>
    </row>
    <row r="81" spans="2:13">
      <c r="B81" s="132">
        <v>21</v>
      </c>
      <c r="C81" s="137">
        <v>110</v>
      </c>
      <c r="D81" s="137">
        <v>70</v>
      </c>
      <c r="E81" s="136">
        <f>(D81-C81)</f>
        <v>-40</v>
      </c>
      <c r="F81" s="132">
        <v>21</v>
      </c>
      <c r="G81" s="138">
        <f>(G80+C81)</f>
        <v>856</v>
      </c>
      <c r="H81" s="130">
        <f>(H80+D81)</f>
        <v>851</v>
      </c>
      <c r="I81" s="129">
        <f>(H81-G81)</f>
        <v>-5</v>
      </c>
      <c r="J81" s="135">
        <v>21</v>
      </c>
      <c r="K81" s="127">
        <f>(K80+C81)</f>
        <v>856</v>
      </c>
      <c r="L81" s="127">
        <f>(L80+D81)</f>
        <v>851</v>
      </c>
      <c r="M81" s="126">
        <f>(L81-K81)</f>
        <v>-5</v>
      </c>
    </row>
    <row r="82" spans="2:13">
      <c r="B82" s="132">
        <v>22</v>
      </c>
      <c r="C82" s="137">
        <v>77</v>
      </c>
      <c r="D82" s="137">
        <v>110</v>
      </c>
      <c r="E82" s="136">
        <f>(D82-C82)</f>
        <v>33</v>
      </c>
      <c r="F82" s="132">
        <v>22</v>
      </c>
      <c r="G82" s="138">
        <f>(G81+C82)</f>
        <v>933</v>
      </c>
      <c r="H82" s="130">
        <f>(H81+D82)</f>
        <v>961</v>
      </c>
      <c r="I82" s="129">
        <f>(H82-G82)</f>
        <v>28</v>
      </c>
      <c r="J82" s="135">
        <v>22</v>
      </c>
      <c r="K82" s="127">
        <f>(K81+C82)</f>
        <v>933</v>
      </c>
      <c r="L82" s="127">
        <f>(L81+D82)</f>
        <v>961</v>
      </c>
      <c r="M82" s="126">
        <f>(L82-K82)</f>
        <v>28</v>
      </c>
    </row>
    <row r="83" spans="2:13">
      <c r="B83" s="132">
        <v>23</v>
      </c>
      <c r="C83" s="137">
        <v>90</v>
      </c>
      <c r="D83" s="137">
        <v>0</v>
      </c>
      <c r="E83" s="136">
        <f>(D83-C83)</f>
        <v>-90</v>
      </c>
      <c r="F83" s="132">
        <v>23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35">
        <v>23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24</v>
      </c>
      <c r="C84" s="137">
        <v>0</v>
      </c>
      <c r="D84" s="137">
        <v>0</v>
      </c>
      <c r="E84" s="136">
        <f>(D84-C84)</f>
        <v>0</v>
      </c>
      <c r="F84" s="132">
        <v>24</v>
      </c>
      <c r="G84" s="138">
        <f>(G83+C84)</f>
        <v>1023</v>
      </c>
      <c r="H84" s="130">
        <f>(H83+D84)</f>
        <v>961</v>
      </c>
      <c r="I84" s="129">
        <f>(H84-G84)</f>
        <v>-62</v>
      </c>
      <c r="J84" s="128">
        <v>24</v>
      </c>
      <c r="K84" s="127">
        <f>(K83+C84)</f>
        <v>1023</v>
      </c>
      <c r="L84" s="127">
        <f>(L83+D84)</f>
        <v>961</v>
      </c>
      <c r="M84" s="126">
        <f>(L84-K84)</f>
        <v>-62</v>
      </c>
    </row>
    <row r="85" spans="2:13">
      <c r="B85" s="132">
        <v>25</v>
      </c>
      <c r="C85" s="137">
        <v>0</v>
      </c>
      <c r="D85" s="137">
        <v>97</v>
      </c>
      <c r="E85" s="136">
        <f>(D85-C85)</f>
        <v>97</v>
      </c>
      <c r="F85" s="132">
        <v>25</v>
      </c>
      <c r="G85" s="138">
        <f>(G84+C85)</f>
        <v>1023</v>
      </c>
      <c r="H85" s="130">
        <f>(H84+D85)</f>
        <v>1058</v>
      </c>
      <c r="I85" s="129">
        <f>(H85-G85)</f>
        <v>35</v>
      </c>
      <c r="J85" s="135">
        <v>25</v>
      </c>
      <c r="K85" s="127">
        <f>(K84+C85)</f>
        <v>1023</v>
      </c>
      <c r="L85" s="127">
        <f>(L84+D85)</f>
        <v>1058</v>
      </c>
      <c r="M85" s="126">
        <f>(L85-K85)</f>
        <v>35</v>
      </c>
    </row>
    <row r="86" spans="2:13">
      <c r="B86" s="132">
        <v>26</v>
      </c>
      <c r="C86" s="137">
        <v>93</v>
      </c>
      <c r="D86" s="137">
        <v>107</v>
      </c>
      <c r="E86" s="136">
        <f>(D86-C86)</f>
        <v>14</v>
      </c>
      <c r="F86" s="132">
        <v>26</v>
      </c>
      <c r="G86" s="138">
        <f>(G85+C86)</f>
        <v>1116</v>
      </c>
      <c r="H86" s="130">
        <f>(H85+D86)</f>
        <v>1165</v>
      </c>
      <c r="I86" s="129">
        <f>(H86-G86)</f>
        <v>49</v>
      </c>
      <c r="J86" s="135">
        <v>26</v>
      </c>
      <c r="K86" s="127">
        <f>(K85+C86)</f>
        <v>1116</v>
      </c>
      <c r="L86" s="127">
        <f>(L85+D86)</f>
        <v>1165</v>
      </c>
      <c r="M86" s="126">
        <f>(L86-K86)</f>
        <v>49</v>
      </c>
    </row>
    <row r="87" spans="2:13">
      <c r="B87" s="132">
        <v>27</v>
      </c>
      <c r="C87" s="137">
        <v>72</v>
      </c>
      <c r="D87" s="137">
        <v>71</v>
      </c>
      <c r="E87" s="136">
        <f>(D87-C87)</f>
        <v>-1</v>
      </c>
      <c r="F87" s="132">
        <v>27</v>
      </c>
      <c r="G87" s="138">
        <f>(G86+C87)</f>
        <v>1188</v>
      </c>
      <c r="H87" s="130">
        <f>(H86+D87)</f>
        <v>1236</v>
      </c>
      <c r="I87" s="129">
        <f>(H87-G87)</f>
        <v>48</v>
      </c>
      <c r="J87" s="135">
        <v>27</v>
      </c>
      <c r="K87" s="127">
        <f>(K86+C87)</f>
        <v>1188</v>
      </c>
      <c r="L87" s="127">
        <f>(L86+D87)</f>
        <v>1236</v>
      </c>
      <c r="M87" s="126">
        <f>(L87-K87)</f>
        <v>48</v>
      </c>
    </row>
    <row r="88" spans="2:13">
      <c r="B88" s="132">
        <v>28</v>
      </c>
      <c r="C88" s="137">
        <v>84</v>
      </c>
      <c r="D88" s="137">
        <v>101</v>
      </c>
      <c r="E88" s="136">
        <f>(D88-C88)</f>
        <v>17</v>
      </c>
      <c r="F88" s="132">
        <v>28</v>
      </c>
      <c r="G88" s="138">
        <f>(G87+C88)</f>
        <v>1272</v>
      </c>
      <c r="H88" s="130">
        <f>(H87+D88)</f>
        <v>1337</v>
      </c>
      <c r="I88" s="129">
        <f>(H88-G88)</f>
        <v>65</v>
      </c>
      <c r="J88" s="135">
        <v>28</v>
      </c>
      <c r="K88" s="127">
        <f>(K87+C88)</f>
        <v>1272</v>
      </c>
      <c r="L88" s="127">
        <f>(L87+D88)</f>
        <v>1337</v>
      </c>
      <c r="M88" s="126">
        <f>(L88-K88)</f>
        <v>65</v>
      </c>
    </row>
    <row r="89" spans="2:13">
      <c r="B89" s="139">
        <v>29</v>
      </c>
      <c r="C89" s="137">
        <v>95</v>
      </c>
      <c r="D89" s="137">
        <v>49</v>
      </c>
      <c r="E89" s="136">
        <f>(D89-C89)</f>
        <v>-46</v>
      </c>
      <c r="F89" s="139">
        <v>29</v>
      </c>
      <c r="G89" s="138">
        <f>(G88+C89)</f>
        <v>1367</v>
      </c>
      <c r="H89" s="130">
        <f>(H88+D89)</f>
        <v>1386</v>
      </c>
      <c r="I89" s="129">
        <f>(H89-G89)</f>
        <v>19</v>
      </c>
      <c r="J89" s="128">
        <v>29</v>
      </c>
      <c r="K89" s="127">
        <f>(K88+C89)</f>
        <v>1367</v>
      </c>
      <c r="L89" s="127">
        <f>(L88+D89)</f>
        <v>1386</v>
      </c>
      <c r="M89" s="126">
        <f>(L89-K89)</f>
        <v>19</v>
      </c>
    </row>
    <row r="90" spans="2:13">
      <c r="B90" s="132">
        <v>30</v>
      </c>
      <c r="C90" s="137">
        <v>51</v>
      </c>
      <c r="D90" s="137">
        <v>0</v>
      </c>
      <c r="E90" s="136">
        <f>(D90-C90)</f>
        <v>-51</v>
      </c>
      <c r="F90" s="132">
        <v>30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35">
        <v>30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2">
        <v>31</v>
      </c>
      <c r="C91" s="134">
        <v>0</v>
      </c>
      <c r="D91" s="134">
        <v>0</v>
      </c>
      <c r="E91" s="133">
        <f>(D91-C91)</f>
        <v>0</v>
      </c>
      <c r="F91" s="132">
        <v>31</v>
      </c>
      <c r="G91" s="131">
        <f>(G90+C91)</f>
        <v>1418</v>
      </c>
      <c r="H91" s="130">
        <f>(H90+D91)</f>
        <v>1386</v>
      </c>
      <c r="I91" s="129">
        <f>(H91-G91)</f>
        <v>-32</v>
      </c>
      <c r="J91" s="128">
        <v>31</v>
      </c>
      <c r="K91" s="127">
        <f>(K90+C91)</f>
        <v>1418</v>
      </c>
      <c r="L91" s="127">
        <f>(L90+D91)</f>
        <v>1386</v>
      </c>
      <c r="M91" s="126">
        <f>(L91-K91)</f>
        <v>-32</v>
      </c>
    </row>
    <row r="92" spans="2:13" ht="13.5" thickBot="1">
      <c r="B92" s="125" t="s">
        <v>39</v>
      </c>
      <c r="C92" s="125">
        <f>SUM(C61:C91)</f>
        <v>1418</v>
      </c>
      <c r="D92" s="124">
        <f>SUM(D61:D91)</f>
        <v>1386</v>
      </c>
      <c r="E92" s="123">
        <f>(D92-C92)</f>
        <v>-32</v>
      </c>
      <c r="F92" s="122"/>
      <c r="G92" s="121"/>
      <c r="H92" s="120"/>
      <c r="I92" s="119"/>
      <c r="J92" s="118"/>
      <c r="K92" s="117"/>
      <c r="L92" s="117"/>
      <c r="M92" s="116"/>
    </row>
    <row r="93" spans="2:13">
      <c r="B93" s="115"/>
      <c r="C93" s="115"/>
      <c r="D93" s="115"/>
      <c r="E93" s="115"/>
      <c r="F93" s="113"/>
      <c r="G93" s="114"/>
      <c r="H93" s="113"/>
      <c r="I93" s="113"/>
      <c r="J93" s="112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  <row r="95" spans="2:13">
      <c r="B95" s="110"/>
      <c r="C95" s="110"/>
      <c r="D95" s="110"/>
      <c r="E95" s="110"/>
      <c r="F95" s="110"/>
      <c r="G95" s="111"/>
      <c r="H95" s="110"/>
      <c r="I95" s="110"/>
      <c r="J95" s="109"/>
      <c r="K95" s="108"/>
      <c r="L95" s="108"/>
      <c r="M95" s="107"/>
    </row>
  </sheetData>
  <mergeCells count="4">
    <mergeCell ref="B58:M58"/>
    <mergeCell ref="A57:N57"/>
    <mergeCell ref="A2:I2"/>
    <mergeCell ref="A3:I3"/>
  </mergeCells>
  <pageMargins left="0.19685039370078741" right="0.19685039370078741" top="0.19685039370078741" bottom="0.19685039370078741" header="0.31496062992125984" footer="0.31496062992125984"/>
  <pageSetup scale="8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workbookViewId="0">
      <selection activeCell="B38" sqref="B38:C38"/>
    </sheetView>
  </sheetViews>
  <sheetFormatPr baseColWidth="10" defaultRowHeight="12.75"/>
  <cols>
    <col min="1" max="1" width="6.28515625" style="106" bestFit="1" customWidth="1"/>
    <col min="2" max="2" width="16.28515625" style="106" bestFit="1" customWidth="1"/>
    <col min="3" max="3" width="13.7109375" style="106" bestFit="1" customWidth="1"/>
    <col min="4" max="4" width="12.28515625" style="106" customWidth="1"/>
    <col min="5" max="5" width="11.42578125" style="106"/>
    <col min="6" max="7" width="11.7109375" style="106" bestFit="1" customWidth="1"/>
    <col min="8" max="9" width="11.42578125" style="106"/>
    <col min="10" max="11" width="12.85546875" style="106" bestFit="1" customWidth="1"/>
    <col min="12" max="12" width="13.28515625" style="106" customWidth="1"/>
    <col min="13" max="16384" width="11.42578125" style="106"/>
  </cols>
  <sheetData>
    <row r="1" spans="1:20" ht="13.5" customHeight="1">
      <c r="B1" s="153"/>
      <c r="C1" s="153"/>
      <c r="D1" s="153"/>
      <c r="E1" s="153"/>
      <c r="F1" s="153"/>
      <c r="G1" s="153"/>
      <c r="H1" s="153"/>
      <c r="I1" s="153"/>
    </row>
    <row r="2" spans="1:20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  <c r="J2" s="153"/>
      <c r="K2" s="153"/>
      <c r="L2" s="153"/>
    </row>
    <row r="3" spans="1:20" ht="30">
      <c r="A3" s="147" t="s">
        <v>47</v>
      </c>
      <c r="B3" s="171"/>
      <c r="C3" s="171"/>
      <c r="D3" s="171"/>
      <c r="E3" s="171"/>
      <c r="F3" s="171"/>
      <c r="G3" s="171"/>
      <c r="H3" s="171"/>
      <c r="I3" s="171"/>
      <c r="J3" s="169"/>
      <c r="K3" s="168"/>
      <c r="L3" s="168"/>
    </row>
    <row r="4" spans="1:20" ht="13.5" customHeight="1"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T4" s="106">
        <v>29</v>
      </c>
    </row>
    <row r="5" spans="1:20" ht="13.5" customHeight="1">
      <c r="A5" s="146"/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</row>
    <row r="6" spans="1:20">
      <c r="A6" s="166" t="s">
        <v>44</v>
      </c>
      <c r="B6" s="179" t="s">
        <v>35</v>
      </c>
      <c r="C6" s="179" t="s">
        <v>36</v>
      </c>
    </row>
    <row r="7" spans="1:20">
      <c r="A7" s="178">
        <v>1</v>
      </c>
      <c r="B7" s="165">
        <v>0</v>
      </c>
      <c r="C7" s="163">
        <v>0</v>
      </c>
    </row>
    <row r="8" spans="1:20">
      <c r="A8" s="178">
        <v>2</v>
      </c>
      <c r="B8" s="165">
        <v>2288763.5699999998</v>
      </c>
      <c r="C8" s="163">
        <v>144</v>
      </c>
    </row>
    <row r="9" spans="1:20">
      <c r="A9" s="178">
        <v>3</v>
      </c>
      <c r="B9" s="165">
        <v>4437540.0999999996</v>
      </c>
      <c r="C9" s="163">
        <v>149</v>
      </c>
    </row>
    <row r="10" spans="1:20">
      <c r="A10" s="178">
        <v>4</v>
      </c>
      <c r="B10" s="165">
        <v>2116833.33</v>
      </c>
      <c r="C10" s="163">
        <v>87</v>
      </c>
    </row>
    <row r="11" spans="1:20">
      <c r="A11" s="178">
        <v>5</v>
      </c>
      <c r="B11" s="165">
        <v>1414261.82</v>
      </c>
      <c r="C11" s="163">
        <v>72</v>
      </c>
    </row>
    <row r="12" spans="1:20">
      <c r="A12" s="178">
        <v>6</v>
      </c>
      <c r="B12" s="165">
        <v>0</v>
      </c>
      <c r="C12" s="163">
        <v>0</v>
      </c>
    </row>
    <row r="13" spans="1:20">
      <c r="A13" s="178">
        <v>7</v>
      </c>
      <c r="B13" s="165">
        <v>0</v>
      </c>
      <c r="C13" s="163">
        <v>0</v>
      </c>
    </row>
    <row r="14" spans="1:20">
      <c r="A14" s="178">
        <v>8</v>
      </c>
      <c r="B14" s="165">
        <v>1597557.02</v>
      </c>
      <c r="C14" s="163">
        <v>0</v>
      </c>
    </row>
    <row r="15" spans="1:20">
      <c r="A15" s="178">
        <v>9</v>
      </c>
      <c r="B15" s="165">
        <v>1865340.95</v>
      </c>
      <c r="C15" s="163">
        <v>68</v>
      </c>
    </row>
    <row r="16" spans="1:20">
      <c r="A16" s="178">
        <v>10</v>
      </c>
      <c r="B16" s="165">
        <v>1925292.3</v>
      </c>
      <c r="C16" s="163">
        <v>92</v>
      </c>
    </row>
    <row r="17" spans="1:3">
      <c r="A17" s="178">
        <v>11</v>
      </c>
      <c r="B17" s="165">
        <v>1980372.18</v>
      </c>
      <c r="C17" s="163">
        <v>74</v>
      </c>
    </row>
    <row r="18" spans="1:3">
      <c r="A18" s="178">
        <v>12</v>
      </c>
      <c r="B18" s="165">
        <v>2182547.1800000002</v>
      </c>
      <c r="C18" s="163">
        <v>63</v>
      </c>
    </row>
    <row r="19" spans="1:3">
      <c r="A19" s="178">
        <v>13</v>
      </c>
      <c r="B19" s="165">
        <v>0</v>
      </c>
      <c r="C19" s="163">
        <v>0</v>
      </c>
    </row>
    <row r="20" spans="1:3">
      <c r="A20" s="178">
        <v>14</v>
      </c>
      <c r="B20" s="165">
        <v>0</v>
      </c>
      <c r="C20" s="163">
        <v>0</v>
      </c>
    </row>
    <row r="21" spans="1:3">
      <c r="A21" s="178">
        <v>15</v>
      </c>
      <c r="B21" s="165">
        <v>1940109.52</v>
      </c>
      <c r="C21" s="163">
        <v>79</v>
      </c>
    </row>
    <row r="22" spans="1:3">
      <c r="A22" s="178">
        <v>16</v>
      </c>
      <c r="B22" s="165">
        <v>2012852.78</v>
      </c>
      <c r="C22" s="163">
        <v>112</v>
      </c>
    </row>
    <row r="23" spans="1:3">
      <c r="A23" s="178">
        <v>17</v>
      </c>
      <c r="B23" s="165">
        <v>1663937.17</v>
      </c>
      <c r="C23" s="163">
        <v>91</v>
      </c>
    </row>
    <row r="24" spans="1:3">
      <c r="A24" s="178">
        <v>18</v>
      </c>
      <c r="B24" s="165">
        <v>1937952.6</v>
      </c>
      <c r="C24" s="163">
        <v>87</v>
      </c>
    </row>
    <row r="25" spans="1:3">
      <c r="A25" s="178">
        <v>19</v>
      </c>
      <c r="B25" s="165">
        <v>1707185.79</v>
      </c>
      <c r="C25" s="163">
        <v>80</v>
      </c>
    </row>
    <row r="26" spans="1:3">
      <c r="A26" s="178">
        <v>20</v>
      </c>
      <c r="B26" s="165">
        <v>0</v>
      </c>
      <c r="C26" s="163">
        <v>0</v>
      </c>
    </row>
    <row r="27" spans="1:3">
      <c r="A27" s="178">
        <v>21</v>
      </c>
      <c r="B27" s="165">
        <v>0</v>
      </c>
      <c r="C27" s="163">
        <v>0</v>
      </c>
    </row>
    <row r="28" spans="1:3">
      <c r="A28" s="178">
        <v>22</v>
      </c>
      <c r="B28" s="165">
        <v>1690445.51</v>
      </c>
      <c r="C28" s="163">
        <v>78</v>
      </c>
    </row>
    <row r="29" spans="1:3">
      <c r="A29" s="178">
        <v>23</v>
      </c>
      <c r="B29" s="165">
        <v>1687102.34</v>
      </c>
      <c r="C29" s="163">
        <v>72</v>
      </c>
    </row>
    <row r="30" spans="1:3">
      <c r="A30" s="178">
        <v>24</v>
      </c>
      <c r="B30" s="165">
        <v>1713551.88</v>
      </c>
      <c r="C30" s="163">
        <v>38</v>
      </c>
    </row>
    <row r="31" spans="1:3">
      <c r="A31" s="178">
        <v>25</v>
      </c>
      <c r="B31" s="165">
        <v>2354707.29</v>
      </c>
      <c r="C31" s="163">
        <v>0</v>
      </c>
    </row>
    <row r="32" spans="1:3">
      <c r="A32" s="178">
        <v>26</v>
      </c>
      <c r="B32" s="165">
        <v>2309971.06</v>
      </c>
      <c r="C32" s="163">
        <v>0</v>
      </c>
    </row>
    <row r="33" spans="1:12">
      <c r="A33" s="178">
        <v>27</v>
      </c>
      <c r="B33" s="165">
        <v>0</v>
      </c>
      <c r="C33" s="163">
        <v>0</v>
      </c>
    </row>
    <row r="34" spans="1:12">
      <c r="A34" s="178">
        <v>28</v>
      </c>
      <c r="B34" s="165">
        <v>0</v>
      </c>
      <c r="C34" s="163">
        <v>0</v>
      </c>
    </row>
    <row r="35" spans="1:12">
      <c r="A35" s="162">
        <v>29</v>
      </c>
      <c r="B35" s="177">
        <v>1313841.71</v>
      </c>
      <c r="C35" s="176">
        <v>65</v>
      </c>
    </row>
    <row r="36" spans="1:12">
      <c r="A36" s="175" t="s">
        <v>39</v>
      </c>
      <c r="B36" s="174">
        <f>SUM(B7:B35)</f>
        <v>40140166.100000009</v>
      </c>
      <c r="C36" s="173">
        <f>SUM(C7:C35)</f>
        <v>1451</v>
      </c>
    </row>
    <row r="38" spans="1:12">
      <c r="B38" s="172"/>
    </row>
    <row r="44" spans="1:12">
      <c r="A44" s="143"/>
      <c r="B44" s="143"/>
      <c r="C44" s="143"/>
      <c r="D44" s="143"/>
      <c r="E44" s="143"/>
      <c r="F44" s="143"/>
      <c r="G44" s="143"/>
      <c r="H44" s="143"/>
      <c r="I44" s="139"/>
      <c r="J44" s="152"/>
      <c r="K44" s="151"/>
      <c r="L44" s="150"/>
    </row>
    <row r="45" spans="1:12">
      <c r="A45" s="143"/>
      <c r="B45" s="143"/>
      <c r="C45" s="143"/>
      <c r="D45" s="143"/>
      <c r="E45" s="143"/>
      <c r="F45" s="143"/>
      <c r="G45" s="143"/>
      <c r="H45" s="143"/>
      <c r="I45" s="139"/>
      <c r="J45" s="152"/>
      <c r="K45" s="151"/>
      <c r="L45" s="150"/>
    </row>
  </sheetData>
  <mergeCells count="2">
    <mergeCell ref="A2:I2"/>
    <mergeCell ref="A3:I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3" width="13.7109375" style="106" bestFit="1" customWidth="1"/>
    <col min="4" max="16384" width="11.42578125" style="106"/>
  </cols>
  <sheetData>
    <row r="1" spans="1:9" ht="13.5" customHeight="1"/>
    <row r="2" spans="1:9" ht="30" customHeight="1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9" ht="30" customHeight="1">
      <c r="A3" s="147" t="s">
        <v>48</v>
      </c>
      <c r="B3" s="171"/>
      <c r="C3" s="171"/>
      <c r="D3" s="171"/>
      <c r="E3" s="171"/>
      <c r="F3" s="171"/>
      <c r="G3" s="171"/>
      <c r="H3" s="171"/>
      <c r="I3" s="171"/>
    </row>
    <row r="4" spans="1:9" ht="13.5" customHeight="1"/>
    <row r="5" spans="1:9" ht="13.5" customHeight="1"/>
    <row r="6" spans="1:9">
      <c r="A6" s="166" t="s">
        <v>44</v>
      </c>
      <c r="B6" s="179" t="s">
        <v>35</v>
      </c>
      <c r="C6" s="179" t="s">
        <v>36</v>
      </c>
    </row>
    <row r="7" spans="1:9">
      <c r="A7" s="188">
        <v>1</v>
      </c>
      <c r="B7" s="187">
        <v>3056727.22</v>
      </c>
      <c r="C7" s="191">
        <v>190</v>
      </c>
    </row>
    <row r="8" spans="1:9">
      <c r="A8" s="188">
        <v>2</v>
      </c>
      <c r="B8" s="187">
        <v>2026149.92</v>
      </c>
      <c r="C8" s="191">
        <v>92</v>
      </c>
    </row>
    <row r="9" spans="1:9">
      <c r="A9" s="188">
        <v>3</v>
      </c>
      <c r="B9" s="187">
        <v>2532216.5299999998</v>
      </c>
      <c r="C9" s="191">
        <v>89</v>
      </c>
    </row>
    <row r="10" spans="1:9">
      <c r="A10" s="188">
        <v>4</v>
      </c>
      <c r="B10" s="187">
        <v>1540241.95</v>
      </c>
      <c r="C10" s="191">
        <v>93</v>
      </c>
    </row>
    <row r="11" spans="1:9">
      <c r="A11" s="188">
        <v>5</v>
      </c>
      <c r="B11" s="187">
        <v>0</v>
      </c>
      <c r="C11" s="191">
        <v>0</v>
      </c>
    </row>
    <row r="12" spans="1:9">
      <c r="A12" s="188">
        <v>6</v>
      </c>
      <c r="B12" s="187">
        <v>0</v>
      </c>
      <c r="C12" s="191">
        <v>0</v>
      </c>
    </row>
    <row r="13" spans="1:9">
      <c r="A13" s="188">
        <v>7</v>
      </c>
      <c r="B13" s="187">
        <v>1607947.34</v>
      </c>
      <c r="C13" s="191">
        <v>66</v>
      </c>
    </row>
    <row r="14" spans="1:9">
      <c r="A14" s="188">
        <v>8</v>
      </c>
      <c r="B14" s="187">
        <v>1617609.26</v>
      </c>
      <c r="C14" s="191">
        <v>147</v>
      </c>
    </row>
    <row r="15" spans="1:9">
      <c r="A15" s="188">
        <v>9</v>
      </c>
      <c r="B15" s="187">
        <v>1760724.78</v>
      </c>
      <c r="C15" s="191">
        <v>136</v>
      </c>
    </row>
    <row r="16" spans="1:9">
      <c r="A16" s="188">
        <v>10</v>
      </c>
      <c r="B16" s="187">
        <v>1601647.6</v>
      </c>
      <c r="C16" s="191">
        <v>90</v>
      </c>
    </row>
    <row r="17" spans="1:3">
      <c r="A17" s="188">
        <v>11</v>
      </c>
      <c r="B17" s="187">
        <v>1649289.05</v>
      </c>
      <c r="C17" s="191">
        <v>97</v>
      </c>
    </row>
    <row r="18" spans="1:3">
      <c r="A18" s="188">
        <v>12</v>
      </c>
      <c r="B18" s="187">
        <v>0</v>
      </c>
      <c r="C18" s="191">
        <v>0</v>
      </c>
    </row>
    <row r="19" spans="1:3">
      <c r="A19" s="188">
        <v>13</v>
      </c>
      <c r="B19" s="187">
        <v>0</v>
      </c>
      <c r="C19" s="191">
        <v>0</v>
      </c>
    </row>
    <row r="20" spans="1:3">
      <c r="A20" s="188">
        <v>14</v>
      </c>
      <c r="B20" s="187">
        <v>2545347.13</v>
      </c>
      <c r="C20" s="191">
        <v>113</v>
      </c>
    </row>
    <row r="21" spans="1:3">
      <c r="A21" s="188">
        <v>15</v>
      </c>
      <c r="B21" s="187">
        <v>2730543.46</v>
      </c>
      <c r="C21" s="191">
        <v>141</v>
      </c>
    </row>
    <row r="22" spans="1:3">
      <c r="A22" s="188">
        <v>16</v>
      </c>
      <c r="B22" s="187">
        <v>2241370.65</v>
      </c>
      <c r="C22" s="191">
        <v>93</v>
      </c>
    </row>
    <row r="23" spans="1:3">
      <c r="A23" s="188">
        <v>17</v>
      </c>
      <c r="B23" s="187">
        <v>3666157.99</v>
      </c>
      <c r="C23" s="191">
        <v>126</v>
      </c>
    </row>
    <row r="24" spans="1:3">
      <c r="A24" s="188">
        <v>18</v>
      </c>
      <c r="B24" s="187">
        <v>1973348.43</v>
      </c>
      <c r="C24" s="191">
        <v>111</v>
      </c>
    </row>
    <row r="25" spans="1:3">
      <c r="A25" s="188">
        <v>19</v>
      </c>
      <c r="B25" s="187">
        <v>0</v>
      </c>
      <c r="C25" s="191">
        <v>0</v>
      </c>
    </row>
    <row r="26" spans="1:3">
      <c r="A26" s="188">
        <v>20</v>
      </c>
      <c r="B26" s="187">
        <v>0</v>
      </c>
      <c r="C26" s="191">
        <v>0</v>
      </c>
    </row>
    <row r="27" spans="1:3">
      <c r="A27" s="188">
        <v>21</v>
      </c>
      <c r="B27" s="187">
        <v>0</v>
      </c>
      <c r="C27" s="191">
        <v>0</v>
      </c>
    </row>
    <row r="28" spans="1:3">
      <c r="A28" s="188">
        <v>22</v>
      </c>
      <c r="B28" s="187">
        <v>0</v>
      </c>
      <c r="C28" s="191">
        <v>0</v>
      </c>
    </row>
    <row r="29" spans="1:3">
      <c r="A29" s="188">
        <v>23</v>
      </c>
      <c r="B29" s="187">
        <v>0</v>
      </c>
      <c r="C29" s="191">
        <v>0</v>
      </c>
    </row>
    <row r="30" spans="1:3">
      <c r="A30" s="188">
        <v>24</v>
      </c>
      <c r="B30" s="187">
        <v>0</v>
      </c>
      <c r="C30" s="191">
        <v>0</v>
      </c>
    </row>
    <row r="31" spans="1:3">
      <c r="A31" s="188">
        <v>25</v>
      </c>
      <c r="B31" s="187">
        <v>0</v>
      </c>
      <c r="C31" s="191">
        <v>0</v>
      </c>
    </row>
    <row r="32" spans="1:3">
      <c r="A32" s="188">
        <v>26</v>
      </c>
      <c r="B32" s="187">
        <v>0</v>
      </c>
      <c r="C32" s="191">
        <v>0</v>
      </c>
    </row>
    <row r="33" spans="1:3">
      <c r="A33" s="188">
        <v>27</v>
      </c>
      <c r="B33" s="187">
        <v>0</v>
      </c>
      <c r="C33" s="191">
        <v>0</v>
      </c>
    </row>
    <row r="34" spans="1:3">
      <c r="A34" s="188">
        <v>28</v>
      </c>
      <c r="B34" s="187">
        <v>0</v>
      </c>
      <c r="C34" s="191">
        <v>0</v>
      </c>
    </row>
    <row r="35" spans="1:3">
      <c r="A35" s="190">
        <v>29</v>
      </c>
      <c r="B35" s="189">
        <v>0</v>
      </c>
      <c r="C35" s="183">
        <v>0</v>
      </c>
    </row>
    <row r="36" spans="1:3">
      <c r="A36" s="188">
        <v>30</v>
      </c>
      <c r="B36" s="187">
        <v>0</v>
      </c>
      <c r="C36" s="186">
        <v>0</v>
      </c>
    </row>
    <row r="37" spans="1:3">
      <c r="A37" s="185">
        <v>31</v>
      </c>
      <c r="B37" s="184">
        <v>0</v>
      </c>
      <c r="C37" s="183">
        <v>0</v>
      </c>
    </row>
    <row r="38" spans="1:3">
      <c r="A38" s="182" t="s">
        <v>39</v>
      </c>
      <c r="B38" s="181">
        <f>SUM(B7:B37)</f>
        <v>30549321.309999995</v>
      </c>
      <c r="C38" s="180">
        <f>SUM(C7:C37)</f>
        <v>1584</v>
      </c>
    </row>
  </sheetData>
  <mergeCells count="2">
    <mergeCell ref="A2:I2"/>
    <mergeCell ref="A3:I3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49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165">
        <v>355527.25</v>
      </c>
      <c r="C7" s="197">
        <v>28</v>
      </c>
    </row>
    <row r="8" spans="1:13">
      <c r="A8" s="166">
        <v>2</v>
      </c>
      <c r="B8" s="165">
        <v>0</v>
      </c>
      <c r="C8" s="197">
        <v>0</v>
      </c>
    </row>
    <row r="9" spans="1:13">
      <c r="A9" s="166">
        <v>3</v>
      </c>
      <c r="B9" s="165">
        <v>0</v>
      </c>
      <c r="C9" s="197">
        <v>0</v>
      </c>
    </row>
    <row r="10" spans="1:13">
      <c r="A10" s="166">
        <v>4</v>
      </c>
      <c r="B10" s="165">
        <v>0</v>
      </c>
      <c r="C10" s="197">
        <v>0</v>
      </c>
    </row>
    <row r="11" spans="1:13">
      <c r="A11" s="166">
        <v>5</v>
      </c>
      <c r="B11" s="165">
        <v>4014359.18</v>
      </c>
      <c r="C11" s="197">
        <v>56</v>
      </c>
    </row>
    <row r="12" spans="1:13">
      <c r="A12" s="166">
        <v>6</v>
      </c>
      <c r="B12" s="165">
        <v>4103044.95</v>
      </c>
      <c r="C12" s="197">
        <v>70</v>
      </c>
    </row>
    <row r="13" spans="1:13">
      <c r="A13" s="166">
        <v>7</v>
      </c>
      <c r="B13" s="165">
        <v>1613375.78</v>
      </c>
      <c r="C13" s="197">
        <v>41</v>
      </c>
    </row>
    <row r="14" spans="1:13">
      <c r="A14" s="166">
        <v>8</v>
      </c>
      <c r="B14" s="165">
        <v>2488053.83</v>
      </c>
      <c r="C14" s="197">
        <v>87</v>
      </c>
    </row>
    <row r="15" spans="1:13">
      <c r="A15" s="166">
        <v>9</v>
      </c>
      <c r="B15" s="165">
        <v>0</v>
      </c>
      <c r="C15" s="197">
        <v>0</v>
      </c>
    </row>
    <row r="16" spans="1:13">
      <c r="A16" s="166">
        <v>10</v>
      </c>
      <c r="B16" s="165">
        <v>0</v>
      </c>
      <c r="C16" s="197">
        <v>0</v>
      </c>
    </row>
    <row r="17" spans="1:3">
      <c r="A17" s="166">
        <v>11</v>
      </c>
      <c r="B17" s="165">
        <v>1767237.53</v>
      </c>
      <c r="C17" s="197">
        <v>81</v>
      </c>
    </row>
    <row r="18" spans="1:3">
      <c r="A18" s="166">
        <v>12</v>
      </c>
      <c r="B18" s="165">
        <v>2388841.14</v>
      </c>
      <c r="C18" s="197">
        <v>72</v>
      </c>
    </row>
    <row r="19" spans="1:3">
      <c r="A19" s="166">
        <v>13</v>
      </c>
      <c r="B19" s="165">
        <v>2843913.55</v>
      </c>
      <c r="C19" s="197">
        <v>114</v>
      </c>
    </row>
    <row r="20" spans="1:3">
      <c r="A20" s="166">
        <v>14</v>
      </c>
      <c r="B20" s="165">
        <v>4074013.31</v>
      </c>
      <c r="C20" s="197">
        <v>141</v>
      </c>
    </row>
    <row r="21" spans="1:3">
      <c r="A21" s="166">
        <v>15</v>
      </c>
      <c r="B21" s="165">
        <v>1787737.96</v>
      </c>
      <c r="C21" s="197">
        <v>115</v>
      </c>
    </row>
    <row r="22" spans="1:3">
      <c r="A22" s="166">
        <v>16</v>
      </c>
      <c r="B22" s="165">
        <v>0</v>
      </c>
      <c r="C22" s="197">
        <v>0</v>
      </c>
    </row>
    <row r="23" spans="1:3">
      <c r="A23" s="166">
        <v>17</v>
      </c>
      <c r="B23" s="165">
        <v>0</v>
      </c>
      <c r="C23" s="197">
        <v>0</v>
      </c>
    </row>
    <row r="24" spans="1:3">
      <c r="A24" s="166">
        <v>18</v>
      </c>
      <c r="B24" s="165">
        <v>2049601.57</v>
      </c>
      <c r="C24" s="197">
        <v>77</v>
      </c>
    </row>
    <row r="25" spans="1:3">
      <c r="A25" s="166">
        <v>19</v>
      </c>
      <c r="B25" s="165">
        <v>2927733.32</v>
      </c>
      <c r="C25" s="197">
        <v>101</v>
      </c>
    </row>
    <row r="26" spans="1:3">
      <c r="A26" s="166">
        <v>20</v>
      </c>
      <c r="B26" s="165">
        <v>2270683.1800000002</v>
      </c>
      <c r="C26" s="197">
        <v>90</v>
      </c>
    </row>
    <row r="27" spans="1:3">
      <c r="A27" s="166">
        <v>21</v>
      </c>
      <c r="B27" s="165">
        <v>2133963.0099999998</v>
      </c>
      <c r="C27" s="197">
        <v>85</v>
      </c>
    </row>
    <row r="28" spans="1:3">
      <c r="A28" s="166">
        <v>22</v>
      </c>
      <c r="B28" s="165">
        <v>1562207.16</v>
      </c>
      <c r="C28" s="197">
        <v>58</v>
      </c>
    </row>
    <row r="29" spans="1:3">
      <c r="A29" s="166">
        <v>23</v>
      </c>
      <c r="B29" s="165">
        <v>0</v>
      </c>
      <c r="C29" s="197">
        <v>0</v>
      </c>
    </row>
    <row r="30" spans="1:3">
      <c r="A30" s="166">
        <v>24</v>
      </c>
      <c r="B30" s="165">
        <v>0</v>
      </c>
      <c r="C30" s="197">
        <v>0</v>
      </c>
    </row>
    <row r="31" spans="1:3">
      <c r="A31" s="166">
        <v>25</v>
      </c>
      <c r="B31" s="165">
        <v>1717566.8</v>
      </c>
      <c r="C31" s="197">
        <v>74</v>
      </c>
    </row>
    <row r="32" spans="1:3">
      <c r="A32" s="166">
        <v>26</v>
      </c>
      <c r="B32" s="165">
        <v>1419632.06</v>
      </c>
      <c r="C32" s="197">
        <v>52</v>
      </c>
    </row>
    <row r="33" spans="1:13">
      <c r="A33" s="166">
        <v>27</v>
      </c>
      <c r="B33" s="165">
        <v>1565136.3</v>
      </c>
      <c r="C33" s="197">
        <v>89</v>
      </c>
    </row>
    <row r="34" spans="1:13">
      <c r="A34" s="166">
        <v>28</v>
      </c>
      <c r="B34" s="165">
        <v>1695606.26</v>
      </c>
      <c r="C34" s="196">
        <v>104</v>
      </c>
    </row>
    <row r="35" spans="1:13">
      <c r="A35" s="166">
        <v>29</v>
      </c>
      <c r="B35" s="195">
        <v>2835990.21</v>
      </c>
      <c r="C35" s="192">
        <v>56</v>
      </c>
    </row>
    <row r="36" spans="1:13">
      <c r="A36" s="162">
        <v>30</v>
      </c>
      <c r="B36" s="194">
        <v>0</v>
      </c>
      <c r="C36" s="193">
        <v>0</v>
      </c>
    </row>
    <row r="37" spans="1:13">
      <c r="A37" s="162">
        <v>31</v>
      </c>
      <c r="B37" s="164">
        <v>0</v>
      </c>
      <c r="C37" s="192">
        <v>0</v>
      </c>
    </row>
    <row r="38" spans="1:13">
      <c r="A38" s="159" t="s">
        <v>39</v>
      </c>
      <c r="B38" s="158">
        <f>SUM(B7:B37)</f>
        <v>45614224.349999987</v>
      </c>
      <c r="C38" s="157">
        <f>SUM(C7:C37)</f>
        <v>1591</v>
      </c>
    </row>
    <row r="39" spans="1:13">
      <c r="E39" s="156"/>
      <c r="F39" s="155"/>
      <c r="G39" s="155"/>
      <c r="H39" s="128"/>
      <c r="I39" s="152"/>
      <c r="J39" s="152"/>
      <c r="K39" s="154"/>
    </row>
    <row r="40" spans="1:13">
      <c r="B40" s="143"/>
      <c r="C40" s="143"/>
      <c r="D40" s="14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53"/>
      <c r="D42" s="15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>
      <c r="B56" s="143"/>
      <c r="C56" s="143"/>
      <c r="D56" s="143"/>
      <c r="E56" s="143"/>
      <c r="F56" s="143"/>
      <c r="G56" s="143"/>
      <c r="H56" s="143"/>
      <c r="I56" s="143"/>
      <c r="J56" s="139"/>
      <c r="K56" s="152"/>
      <c r="L56" s="151"/>
      <c r="M56" s="150"/>
    </row>
    <row r="57" spans="1:15" ht="30">
      <c r="A57" s="149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8"/>
    </row>
    <row r="58" spans="1:15" ht="18.75">
      <c r="B58" s="147" t="s">
        <v>42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</row>
    <row r="59" spans="1:15" ht="19.5" thickBot="1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5" ht="13.5" thickTop="1">
      <c r="B60" s="145"/>
      <c r="C60" s="142">
        <v>2015</v>
      </c>
      <c r="D60" s="142">
        <v>2016</v>
      </c>
      <c r="E60" s="142" t="s">
        <v>41</v>
      </c>
      <c r="F60" s="143"/>
      <c r="G60" s="144">
        <v>2015</v>
      </c>
      <c r="H60" s="142">
        <v>2016</v>
      </c>
      <c r="I60" s="142" t="s">
        <v>41</v>
      </c>
      <c r="J60" s="143"/>
      <c r="K60" s="142">
        <v>2015</v>
      </c>
      <c r="L60" s="142">
        <v>2016</v>
      </c>
      <c r="M60" s="141" t="s">
        <v>41</v>
      </c>
    </row>
    <row r="61" spans="1:15">
      <c r="B61" s="132">
        <v>1</v>
      </c>
      <c r="C61" s="137">
        <v>0</v>
      </c>
      <c r="D61" s="137">
        <v>0</v>
      </c>
      <c r="E61" s="136">
        <f>(D61-C61)</f>
        <v>0</v>
      </c>
      <c r="F61" s="132">
        <v>1</v>
      </c>
      <c r="G61" s="138">
        <f>(C61)</f>
        <v>0</v>
      </c>
      <c r="H61" s="130">
        <f>(D61)</f>
        <v>0</v>
      </c>
      <c r="I61" s="129">
        <f>(H61-G61)</f>
        <v>0</v>
      </c>
      <c r="J61" s="140" t="s">
        <v>40</v>
      </c>
      <c r="K61" s="127">
        <f>(C61)</f>
        <v>0</v>
      </c>
      <c r="L61" s="127">
        <f>(D61)</f>
        <v>0</v>
      </c>
      <c r="M61" s="126">
        <f>(L61-K61)</f>
        <v>0</v>
      </c>
    </row>
    <row r="62" spans="1:15">
      <c r="B62" s="132">
        <v>2</v>
      </c>
      <c r="C62" s="137">
        <v>69</v>
      </c>
      <c r="D62" s="137">
        <v>0</v>
      </c>
      <c r="E62" s="136">
        <f>(D62-C62)</f>
        <v>-69</v>
      </c>
      <c r="F62" s="132">
        <v>2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2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3</v>
      </c>
      <c r="C63" s="137">
        <v>0</v>
      </c>
      <c r="D63" s="137">
        <v>0</v>
      </c>
      <c r="E63" s="136">
        <f>(D63-C63)</f>
        <v>0</v>
      </c>
      <c r="F63" s="132">
        <v>3</v>
      </c>
      <c r="G63" s="138">
        <f>(G62+C63)</f>
        <v>69</v>
      </c>
      <c r="H63" s="130">
        <f>(H62+D63)</f>
        <v>0</v>
      </c>
      <c r="I63" s="129">
        <f>(H63-G63)</f>
        <v>-69</v>
      </c>
      <c r="J63" s="135">
        <v>3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4</v>
      </c>
      <c r="C64" s="137">
        <v>0</v>
      </c>
      <c r="D64" s="137">
        <v>0</v>
      </c>
      <c r="E64" s="136">
        <f>(D64-C64)</f>
        <v>0</v>
      </c>
      <c r="F64" s="132">
        <v>4</v>
      </c>
      <c r="G64" s="138">
        <f>(G63+C64)</f>
        <v>69</v>
      </c>
      <c r="H64" s="130">
        <f>(H63+D64)</f>
        <v>0</v>
      </c>
      <c r="I64" s="129">
        <f>(H64-G64)</f>
        <v>-69</v>
      </c>
      <c r="J64" s="128">
        <v>4</v>
      </c>
      <c r="K64" s="127">
        <f>(K63+C64)</f>
        <v>69</v>
      </c>
      <c r="L64" s="127">
        <f>(L63+D64)</f>
        <v>0</v>
      </c>
      <c r="M64" s="126">
        <f>(L64-K64)</f>
        <v>-69</v>
      </c>
    </row>
    <row r="65" spans="2:13">
      <c r="B65" s="132">
        <v>5</v>
      </c>
      <c r="C65" s="137">
        <v>56</v>
      </c>
      <c r="D65" s="137">
        <v>0</v>
      </c>
      <c r="E65" s="136">
        <f>(D65-C65)</f>
        <v>-56</v>
      </c>
      <c r="F65" s="132">
        <v>5</v>
      </c>
      <c r="G65" s="138">
        <f>(G64+C65)</f>
        <v>125</v>
      </c>
      <c r="H65" s="130">
        <f>(H64+D65)</f>
        <v>0</v>
      </c>
      <c r="I65" s="129">
        <f>(H65-G65)</f>
        <v>-125</v>
      </c>
      <c r="J65" s="135">
        <v>5</v>
      </c>
      <c r="K65" s="127">
        <f>(K64+C65)</f>
        <v>125</v>
      </c>
      <c r="L65" s="127">
        <f>(L64+D65)</f>
        <v>0</v>
      </c>
      <c r="M65" s="126">
        <f>(L65-K65)</f>
        <v>-125</v>
      </c>
    </row>
    <row r="66" spans="2:13">
      <c r="B66" s="132">
        <v>6</v>
      </c>
      <c r="C66" s="137">
        <v>52</v>
      </c>
      <c r="D66" s="137">
        <v>0</v>
      </c>
      <c r="E66" s="136">
        <f>(D66-C66)</f>
        <v>-52</v>
      </c>
      <c r="F66" s="132">
        <v>6</v>
      </c>
      <c r="G66" s="138">
        <f>(G65+C66)</f>
        <v>177</v>
      </c>
      <c r="H66" s="130">
        <f>(H65+D66)</f>
        <v>0</v>
      </c>
      <c r="I66" s="129">
        <f>(H66-G66)</f>
        <v>-177</v>
      </c>
      <c r="J66" s="135">
        <v>6</v>
      </c>
      <c r="K66" s="127">
        <f>(K65+C66)</f>
        <v>177</v>
      </c>
      <c r="L66" s="127">
        <f>(L65+D66)</f>
        <v>0</v>
      </c>
      <c r="M66" s="126">
        <f>(L66-K66)</f>
        <v>-177</v>
      </c>
    </row>
    <row r="67" spans="2:13">
      <c r="B67" s="132">
        <v>7</v>
      </c>
      <c r="C67" s="137">
        <v>53</v>
      </c>
      <c r="D67" s="137">
        <v>75</v>
      </c>
      <c r="E67" s="136">
        <f>(D67-C67)</f>
        <v>22</v>
      </c>
      <c r="F67" s="132">
        <v>7</v>
      </c>
      <c r="G67" s="138">
        <f>(G66+C67)</f>
        <v>230</v>
      </c>
      <c r="H67" s="130">
        <f>(H66+D67)</f>
        <v>75</v>
      </c>
      <c r="I67" s="129">
        <f>(H67-G67)</f>
        <v>-155</v>
      </c>
      <c r="J67" s="135">
        <v>7</v>
      </c>
      <c r="K67" s="127">
        <f>(K66+C67)</f>
        <v>230</v>
      </c>
      <c r="L67" s="127">
        <f>(L66+D67)</f>
        <v>75</v>
      </c>
      <c r="M67" s="126">
        <f>(L67-K67)</f>
        <v>-155</v>
      </c>
    </row>
    <row r="68" spans="2:13">
      <c r="B68" s="132">
        <v>8</v>
      </c>
      <c r="C68" s="137">
        <v>51</v>
      </c>
      <c r="D68" s="137">
        <v>83</v>
      </c>
      <c r="E68" s="136">
        <f>(D68-C68)</f>
        <v>32</v>
      </c>
      <c r="F68" s="132">
        <v>8</v>
      </c>
      <c r="G68" s="138">
        <f>(G67+C68)</f>
        <v>281</v>
      </c>
      <c r="H68" s="130">
        <f>(H67+D68)</f>
        <v>158</v>
      </c>
      <c r="I68" s="129">
        <f>(H68-G68)</f>
        <v>-123</v>
      </c>
      <c r="J68" s="135">
        <v>8</v>
      </c>
      <c r="K68" s="127">
        <f>(K67+C68)</f>
        <v>281</v>
      </c>
      <c r="L68" s="127">
        <f>(L67+D68)</f>
        <v>158</v>
      </c>
      <c r="M68" s="126">
        <f>(L68-K68)</f>
        <v>-123</v>
      </c>
    </row>
    <row r="69" spans="2:13">
      <c r="B69" s="132">
        <v>9</v>
      </c>
      <c r="C69" s="137">
        <v>36</v>
      </c>
      <c r="D69" s="137">
        <v>0</v>
      </c>
      <c r="E69" s="136">
        <f>(D69-C69)</f>
        <v>-36</v>
      </c>
      <c r="F69" s="132">
        <v>9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28">
        <v>9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10</v>
      </c>
      <c r="C70" s="137">
        <v>0</v>
      </c>
      <c r="D70" s="137">
        <v>0</v>
      </c>
      <c r="E70" s="136">
        <f>(D70-C70)</f>
        <v>0</v>
      </c>
      <c r="F70" s="132">
        <v>10</v>
      </c>
      <c r="G70" s="138">
        <f>(G69+C70)</f>
        <v>317</v>
      </c>
      <c r="H70" s="130">
        <f>(H69+D70)</f>
        <v>158</v>
      </c>
      <c r="I70" s="129">
        <f>(H70-G70)</f>
        <v>-159</v>
      </c>
      <c r="J70" s="135">
        <v>10</v>
      </c>
      <c r="K70" s="127">
        <f>(K69+C70)</f>
        <v>317</v>
      </c>
      <c r="L70" s="127">
        <f>(L69+D70)</f>
        <v>158</v>
      </c>
      <c r="M70" s="126">
        <f>(L70-K70)</f>
        <v>-159</v>
      </c>
    </row>
    <row r="71" spans="2:13">
      <c r="B71" s="132">
        <v>11</v>
      </c>
      <c r="C71" s="137">
        <v>0</v>
      </c>
      <c r="D71" s="137">
        <v>56</v>
      </c>
      <c r="E71" s="136">
        <f>(D71-C71)</f>
        <v>56</v>
      </c>
      <c r="F71" s="132">
        <v>11</v>
      </c>
      <c r="G71" s="138">
        <f>(G70+C71)</f>
        <v>317</v>
      </c>
      <c r="H71" s="130">
        <f>(H70+D71)</f>
        <v>214</v>
      </c>
      <c r="I71" s="129">
        <f>(H71-G71)</f>
        <v>-103</v>
      </c>
      <c r="J71" s="135">
        <v>11</v>
      </c>
      <c r="K71" s="127">
        <f>(K70+C71)</f>
        <v>317</v>
      </c>
      <c r="L71" s="127">
        <f>(L70+D71)</f>
        <v>214</v>
      </c>
      <c r="M71" s="126">
        <f>(L71-K71)</f>
        <v>-103</v>
      </c>
    </row>
    <row r="72" spans="2:13">
      <c r="B72" s="132">
        <v>12</v>
      </c>
      <c r="C72" s="137">
        <v>60</v>
      </c>
      <c r="D72" s="137">
        <v>87</v>
      </c>
      <c r="E72" s="136">
        <f>(D72-C72)</f>
        <v>27</v>
      </c>
      <c r="F72" s="132">
        <v>12</v>
      </c>
      <c r="G72" s="138">
        <f>(G71+C72)</f>
        <v>377</v>
      </c>
      <c r="H72" s="130">
        <f>(H71+D72)</f>
        <v>301</v>
      </c>
      <c r="I72" s="129">
        <f>(H72-G72)</f>
        <v>-76</v>
      </c>
      <c r="J72" s="135">
        <v>12</v>
      </c>
      <c r="K72" s="127">
        <f>(K71+C72)</f>
        <v>377</v>
      </c>
      <c r="L72" s="127">
        <f>(L71+D72)</f>
        <v>301</v>
      </c>
      <c r="M72" s="126">
        <f>(L72-K72)</f>
        <v>-76</v>
      </c>
    </row>
    <row r="73" spans="2:13">
      <c r="B73" s="132">
        <v>13</v>
      </c>
      <c r="C73" s="137">
        <v>55</v>
      </c>
      <c r="D73" s="137">
        <v>71</v>
      </c>
      <c r="E73" s="136">
        <f>(D73-C73)</f>
        <v>16</v>
      </c>
      <c r="F73" s="132">
        <v>13</v>
      </c>
      <c r="G73" s="138">
        <f>(G72+C73)</f>
        <v>432</v>
      </c>
      <c r="H73" s="130">
        <f>(H72+D73)</f>
        <v>372</v>
      </c>
      <c r="I73" s="129">
        <f>(H73-G73)</f>
        <v>-60</v>
      </c>
      <c r="J73" s="135">
        <v>13</v>
      </c>
      <c r="K73" s="127">
        <f>(K72+C73)</f>
        <v>432</v>
      </c>
      <c r="L73" s="127">
        <f>(L72+D73)</f>
        <v>372</v>
      </c>
      <c r="M73" s="126">
        <f>(L73-K73)</f>
        <v>-60</v>
      </c>
    </row>
    <row r="74" spans="2:13">
      <c r="B74" s="132">
        <v>14</v>
      </c>
      <c r="C74" s="137">
        <v>51</v>
      </c>
      <c r="D74" s="137">
        <v>74</v>
      </c>
      <c r="E74" s="136">
        <f>(D74-C74)</f>
        <v>23</v>
      </c>
      <c r="F74" s="132">
        <v>14</v>
      </c>
      <c r="G74" s="138">
        <f>(G73+C74)</f>
        <v>483</v>
      </c>
      <c r="H74" s="130">
        <f>(H73+D74)</f>
        <v>446</v>
      </c>
      <c r="I74" s="129">
        <f>(H74-G74)</f>
        <v>-37</v>
      </c>
      <c r="J74" s="128">
        <v>14</v>
      </c>
      <c r="K74" s="127">
        <f>(K73+C74)</f>
        <v>483</v>
      </c>
      <c r="L74" s="127">
        <f>(L73+D74)</f>
        <v>446</v>
      </c>
      <c r="M74" s="126">
        <f>(L74-K74)</f>
        <v>-37</v>
      </c>
    </row>
    <row r="75" spans="2:13">
      <c r="B75" s="132">
        <v>15</v>
      </c>
      <c r="C75" s="137">
        <v>63</v>
      </c>
      <c r="D75" s="137">
        <v>89</v>
      </c>
      <c r="E75" s="136">
        <f>(D75-C75)</f>
        <v>26</v>
      </c>
      <c r="F75" s="132">
        <v>15</v>
      </c>
      <c r="G75" s="138">
        <f>(G74+C75)</f>
        <v>546</v>
      </c>
      <c r="H75" s="130">
        <f>(H74+D75)</f>
        <v>535</v>
      </c>
      <c r="I75" s="129">
        <f>(H75-G75)</f>
        <v>-11</v>
      </c>
      <c r="J75" s="135">
        <v>15</v>
      </c>
      <c r="K75" s="127">
        <f>(K74+C75)</f>
        <v>546</v>
      </c>
      <c r="L75" s="127">
        <f>(L74+D75)</f>
        <v>535</v>
      </c>
      <c r="M75" s="126">
        <f>(L75-K75)</f>
        <v>-11</v>
      </c>
    </row>
    <row r="76" spans="2:13">
      <c r="B76" s="132">
        <v>16</v>
      </c>
      <c r="C76" s="137">
        <v>60</v>
      </c>
      <c r="D76" s="137">
        <v>0</v>
      </c>
      <c r="E76" s="136">
        <f>(D76-C76)</f>
        <v>-60</v>
      </c>
      <c r="F76" s="132">
        <v>16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16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17</v>
      </c>
      <c r="C77" s="137">
        <v>0</v>
      </c>
      <c r="D77" s="137">
        <v>0</v>
      </c>
      <c r="E77" s="136">
        <f>(D77-C77)</f>
        <v>0</v>
      </c>
      <c r="F77" s="132">
        <v>17</v>
      </c>
      <c r="G77" s="138">
        <f>(G76+C77)</f>
        <v>606</v>
      </c>
      <c r="H77" s="130">
        <f>(H76+D77)</f>
        <v>535</v>
      </c>
      <c r="I77" s="129">
        <f>(H77-G77)</f>
        <v>-71</v>
      </c>
      <c r="J77" s="135">
        <v>17</v>
      </c>
      <c r="K77" s="127">
        <f>(K76+C77)</f>
        <v>606</v>
      </c>
      <c r="L77" s="127">
        <f>(L76+D77)</f>
        <v>535</v>
      </c>
      <c r="M77" s="126">
        <f>(L77-K77)</f>
        <v>-71</v>
      </c>
    </row>
    <row r="78" spans="2:13">
      <c r="B78" s="132">
        <v>18</v>
      </c>
      <c r="C78" s="137">
        <v>0</v>
      </c>
      <c r="D78" s="137">
        <v>77</v>
      </c>
      <c r="E78" s="136">
        <f>(D78-C78)</f>
        <v>77</v>
      </c>
      <c r="F78" s="132">
        <v>18</v>
      </c>
      <c r="G78" s="138">
        <f>(G77+C78)</f>
        <v>606</v>
      </c>
      <c r="H78" s="130">
        <f>(H77+D78)</f>
        <v>612</v>
      </c>
      <c r="I78" s="129">
        <f>(H78-G78)</f>
        <v>6</v>
      </c>
      <c r="J78" s="135">
        <v>18</v>
      </c>
      <c r="K78" s="127">
        <f>(K77+C78)</f>
        <v>606</v>
      </c>
      <c r="L78" s="127">
        <f>(L77+D78)</f>
        <v>612</v>
      </c>
      <c r="M78" s="126">
        <f>(L78-K78)</f>
        <v>6</v>
      </c>
    </row>
    <row r="79" spans="2:13">
      <c r="B79" s="132">
        <v>19</v>
      </c>
      <c r="C79" s="137">
        <v>61</v>
      </c>
      <c r="D79" s="137">
        <v>106</v>
      </c>
      <c r="E79" s="136">
        <f>(D79-C79)</f>
        <v>45</v>
      </c>
      <c r="F79" s="132">
        <v>19</v>
      </c>
      <c r="G79" s="138">
        <f>(G78+C79)</f>
        <v>667</v>
      </c>
      <c r="H79" s="130">
        <f>(H78+D79)</f>
        <v>718</v>
      </c>
      <c r="I79" s="129">
        <f>(H79-G79)</f>
        <v>51</v>
      </c>
      <c r="J79" s="128">
        <v>19</v>
      </c>
      <c r="K79" s="127">
        <f>(K78+C79)</f>
        <v>667</v>
      </c>
      <c r="L79" s="127">
        <f>(L78+D79)</f>
        <v>718</v>
      </c>
      <c r="M79" s="126">
        <f>(L79-K79)</f>
        <v>51</v>
      </c>
    </row>
    <row r="80" spans="2:13">
      <c r="B80" s="132">
        <v>20</v>
      </c>
      <c r="C80" s="137">
        <v>79</v>
      </c>
      <c r="D80" s="137">
        <v>63</v>
      </c>
      <c r="E80" s="136">
        <f>(D80-C80)</f>
        <v>-16</v>
      </c>
      <c r="F80" s="132">
        <v>20</v>
      </c>
      <c r="G80" s="138">
        <f>(G79+C80)</f>
        <v>746</v>
      </c>
      <c r="H80" s="130">
        <f>(H79+D80)</f>
        <v>781</v>
      </c>
      <c r="I80" s="129">
        <f>(H80-G80)</f>
        <v>35</v>
      </c>
      <c r="J80" s="135">
        <v>20</v>
      </c>
      <c r="K80" s="127">
        <f>(K79+C80)</f>
        <v>746</v>
      </c>
      <c r="L80" s="127">
        <f>(L79+D80)</f>
        <v>781</v>
      </c>
      <c r="M80" s="126">
        <f>(L80-K80)</f>
        <v>35</v>
      </c>
    </row>
    <row r="81" spans="2:13">
      <c r="B81" s="132">
        <v>21</v>
      </c>
      <c r="C81" s="137">
        <v>110</v>
      </c>
      <c r="D81" s="137">
        <v>70</v>
      </c>
      <c r="E81" s="136">
        <f>(D81-C81)</f>
        <v>-40</v>
      </c>
      <c r="F81" s="132">
        <v>21</v>
      </c>
      <c r="G81" s="138">
        <f>(G80+C81)</f>
        <v>856</v>
      </c>
      <c r="H81" s="130">
        <f>(H80+D81)</f>
        <v>851</v>
      </c>
      <c r="I81" s="129">
        <f>(H81-G81)</f>
        <v>-5</v>
      </c>
      <c r="J81" s="135">
        <v>21</v>
      </c>
      <c r="K81" s="127">
        <f>(K80+C81)</f>
        <v>856</v>
      </c>
      <c r="L81" s="127">
        <f>(L80+D81)</f>
        <v>851</v>
      </c>
      <c r="M81" s="126">
        <f>(L81-K81)</f>
        <v>-5</v>
      </c>
    </row>
    <row r="82" spans="2:13">
      <c r="B82" s="132">
        <v>22</v>
      </c>
      <c r="C82" s="137">
        <v>77</v>
      </c>
      <c r="D82" s="137">
        <v>110</v>
      </c>
      <c r="E82" s="136">
        <f>(D82-C82)</f>
        <v>33</v>
      </c>
      <c r="F82" s="132">
        <v>22</v>
      </c>
      <c r="G82" s="138">
        <f>(G81+C82)</f>
        <v>933</v>
      </c>
      <c r="H82" s="130">
        <f>(H81+D82)</f>
        <v>961</v>
      </c>
      <c r="I82" s="129">
        <f>(H82-G82)</f>
        <v>28</v>
      </c>
      <c r="J82" s="135">
        <v>22</v>
      </c>
      <c r="K82" s="127">
        <f>(K81+C82)</f>
        <v>933</v>
      </c>
      <c r="L82" s="127">
        <f>(L81+D82)</f>
        <v>961</v>
      </c>
      <c r="M82" s="126">
        <f>(L82-K82)</f>
        <v>28</v>
      </c>
    </row>
    <row r="83" spans="2:13">
      <c r="B83" s="132">
        <v>23</v>
      </c>
      <c r="C83" s="137">
        <v>90</v>
      </c>
      <c r="D83" s="137">
        <v>0</v>
      </c>
      <c r="E83" s="136">
        <f>(D83-C83)</f>
        <v>-90</v>
      </c>
      <c r="F83" s="132">
        <v>23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35">
        <v>23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24</v>
      </c>
      <c r="C84" s="137">
        <v>0</v>
      </c>
      <c r="D84" s="137">
        <v>0</v>
      </c>
      <c r="E84" s="136">
        <f>(D84-C84)</f>
        <v>0</v>
      </c>
      <c r="F84" s="132">
        <v>24</v>
      </c>
      <c r="G84" s="138">
        <f>(G83+C84)</f>
        <v>1023</v>
      </c>
      <c r="H84" s="130">
        <f>(H83+D84)</f>
        <v>961</v>
      </c>
      <c r="I84" s="129">
        <f>(H84-G84)</f>
        <v>-62</v>
      </c>
      <c r="J84" s="128">
        <v>24</v>
      </c>
      <c r="K84" s="127">
        <f>(K83+C84)</f>
        <v>1023</v>
      </c>
      <c r="L84" s="127">
        <f>(L83+D84)</f>
        <v>961</v>
      </c>
      <c r="M84" s="126">
        <f>(L84-K84)</f>
        <v>-62</v>
      </c>
    </row>
    <row r="85" spans="2:13">
      <c r="B85" s="132">
        <v>25</v>
      </c>
      <c r="C85" s="137">
        <v>0</v>
      </c>
      <c r="D85" s="137">
        <v>97</v>
      </c>
      <c r="E85" s="136">
        <f>(D85-C85)</f>
        <v>97</v>
      </c>
      <c r="F85" s="132">
        <v>25</v>
      </c>
      <c r="G85" s="138">
        <f>(G84+C85)</f>
        <v>1023</v>
      </c>
      <c r="H85" s="130">
        <f>(H84+D85)</f>
        <v>1058</v>
      </c>
      <c r="I85" s="129">
        <f>(H85-G85)</f>
        <v>35</v>
      </c>
      <c r="J85" s="135">
        <v>25</v>
      </c>
      <c r="K85" s="127">
        <f>(K84+C85)</f>
        <v>1023</v>
      </c>
      <c r="L85" s="127">
        <f>(L84+D85)</f>
        <v>1058</v>
      </c>
      <c r="M85" s="126">
        <f>(L85-K85)</f>
        <v>35</v>
      </c>
    </row>
    <row r="86" spans="2:13">
      <c r="B86" s="132">
        <v>26</v>
      </c>
      <c r="C86" s="137">
        <v>93</v>
      </c>
      <c r="D86" s="137">
        <v>107</v>
      </c>
      <c r="E86" s="136">
        <f>(D86-C86)</f>
        <v>14</v>
      </c>
      <c r="F86" s="132">
        <v>26</v>
      </c>
      <c r="G86" s="138">
        <f>(G85+C86)</f>
        <v>1116</v>
      </c>
      <c r="H86" s="130">
        <f>(H85+D86)</f>
        <v>1165</v>
      </c>
      <c r="I86" s="129">
        <f>(H86-G86)</f>
        <v>49</v>
      </c>
      <c r="J86" s="135">
        <v>26</v>
      </c>
      <c r="K86" s="127">
        <f>(K85+C86)</f>
        <v>1116</v>
      </c>
      <c r="L86" s="127">
        <f>(L85+D86)</f>
        <v>1165</v>
      </c>
      <c r="M86" s="126">
        <f>(L86-K86)</f>
        <v>49</v>
      </c>
    </row>
    <row r="87" spans="2:13">
      <c r="B87" s="132">
        <v>27</v>
      </c>
      <c r="C87" s="137">
        <v>72</v>
      </c>
      <c r="D87" s="137">
        <v>71</v>
      </c>
      <c r="E87" s="136">
        <f>(D87-C87)</f>
        <v>-1</v>
      </c>
      <c r="F87" s="132">
        <v>27</v>
      </c>
      <c r="G87" s="138">
        <f>(G86+C87)</f>
        <v>1188</v>
      </c>
      <c r="H87" s="130">
        <f>(H86+D87)</f>
        <v>1236</v>
      </c>
      <c r="I87" s="129">
        <f>(H87-G87)</f>
        <v>48</v>
      </c>
      <c r="J87" s="135">
        <v>27</v>
      </c>
      <c r="K87" s="127">
        <f>(K86+C87)</f>
        <v>1188</v>
      </c>
      <c r="L87" s="127">
        <f>(L86+D87)</f>
        <v>1236</v>
      </c>
      <c r="M87" s="126">
        <f>(L87-K87)</f>
        <v>48</v>
      </c>
    </row>
    <row r="88" spans="2:13">
      <c r="B88" s="132">
        <v>28</v>
      </c>
      <c r="C88" s="137">
        <v>84</v>
      </c>
      <c r="D88" s="137">
        <v>101</v>
      </c>
      <c r="E88" s="136">
        <f>(D88-C88)</f>
        <v>17</v>
      </c>
      <c r="F88" s="132">
        <v>28</v>
      </c>
      <c r="G88" s="138">
        <f>(G87+C88)</f>
        <v>1272</v>
      </c>
      <c r="H88" s="130">
        <f>(H87+D88)</f>
        <v>1337</v>
      </c>
      <c r="I88" s="129">
        <f>(H88-G88)</f>
        <v>65</v>
      </c>
      <c r="J88" s="135">
        <v>28</v>
      </c>
      <c r="K88" s="127">
        <f>(K87+C88)</f>
        <v>1272</v>
      </c>
      <c r="L88" s="127">
        <f>(L87+D88)</f>
        <v>1337</v>
      </c>
      <c r="M88" s="126">
        <f>(L88-K88)</f>
        <v>65</v>
      </c>
    </row>
    <row r="89" spans="2:13">
      <c r="B89" s="139">
        <v>29</v>
      </c>
      <c r="C89" s="137">
        <v>95</v>
      </c>
      <c r="D89" s="137">
        <v>49</v>
      </c>
      <c r="E89" s="136">
        <f>(D89-C89)</f>
        <v>-46</v>
      </c>
      <c r="F89" s="139">
        <v>29</v>
      </c>
      <c r="G89" s="138">
        <f>(G88+C89)</f>
        <v>1367</v>
      </c>
      <c r="H89" s="130">
        <f>(H88+D89)</f>
        <v>1386</v>
      </c>
      <c r="I89" s="129">
        <f>(H89-G89)</f>
        <v>19</v>
      </c>
      <c r="J89" s="128">
        <v>29</v>
      </c>
      <c r="K89" s="127">
        <f>(K88+C89)</f>
        <v>1367</v>
      </c>
      <c r="L89" s="127">
        <f>(L88+D89)</f>
        <v>1386</v>
      </c>
      <c r="M89" s="126">
        <f>(L89-K89)</f>
        <v>19</v>
      </c>
    </row>
    <row r="90" spans="2:13">
      <c r="B90" s="132">
        <v>30</v>
      </c>
      <c r="C90" s="137">
        <v>51</v>
      </c>
      <c r="D90" s="137">
        <v>0</v>
      </c>
      <c r="E90" s="136">
        <f>(D90-C90)</f>
        <v>-51</v>
      </c>
      <c r="F90" s="132">
        <v>30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35">
        <v>30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2">
        <v>31</v>
      </c>
      <c r="C91" s="134">
        <v>0</v>
      </c>
      <c r="D91" s="134">
        <v>0</v>
      </c>
      <c r="E91" s="133">
        <f>(D91-C91)</f>
        <v>0</v>
      </c>
      <c r="F91" s="132">
        <v>31</v>
      </c>
      <c r="G91" s="131">
        <f>(G90+C91)</f>
        <v>1418</v>
      </c>
      <c r="H91" s="130">
        <f>(H90+D91)</f>
        <v>1386</v>
      </c>
      <c r="I91" s="129">
        <f>(H91-G91)</f>
        <v>-32</v>
      </c>
      <c r="J91" s="128">
        <v>31</v>
      </c>
      <c r="K91" s="127">
        <f>(K90+C91)</f>
        <v>1418</v>
      </c>
      <c r="L91" s="127">
        <f>(L90+D91)</f>
        <v>1386</v>
      </c>
      <c r="M91" s="126">
        <f>(L91-K91)</f>
        <v>-32</v>
      </c>
    </row>
    <row r="92" spans="2:13" ht="13.5" thickBot="1">
      <c r="B92" s="125" t="s">
        <v>39</v>
      </c>
      <c r="C92" s="125">
        <f>SUM(C61:C91)</f>
        <v>1418</v>
      </c>
      <c r="D92" s="124">
        <f>SUM(D61:D91)</f>
        <v>1386</v>
      </c>
      <c r="E92" s="123">
        <f>(D92-C92)</f>
        <v>-32</v>
      </c>
      <c r="F92" s="122"/>
      <c r="G92" s="121"/>
      <c r="H92" s="120"/>
      <c r="I92" s="119"/>
      <c r="J92" s="118"/>
      <c r="K92" s="117"/>
      <c r="L92" s="117"/>
      <c r="M92" s="116"/>
    </row>
    <row r="93" spans="2:13">
      <c r="B93" s="115"/>
      <c r="C93" s="115"/>
      <c r="D93" s="115"/>
      <c r="E93" s="115"/>
      <c r="F93" s="113"/>
      <c r="G93" s="114"/>
      <c r="H93" s="113"/>
      <c r="I93" s="113"/>
      <c r="J93" s="112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  <row r="95" spans="2:13">
      <c r="B95" s="110"/>
      <c r="C95" s="110"/>
      <c r="D95" s="110"/>
      <c r="E95" s="110"/>
      <c r="F95" s="110"/>
      <c r="G95" s="111"/>
      <c r="H95" s="110"/>
      <c r="I95" s="110"/>
      <c r="J95" s="109"/>
      <c r="K95" s="108"/>
      <c r="L95" s="108"/>
      <c r="M95" s="107"/>
    </row>
  </sheetData>
  <mergeCells count="4">
    <mergeCell ref="A2:I2"/>
    <mergeCell ref="A3:I3"/>
    <mergeCell ref="A57:N57"/>
    <mergeCell ref="B58:M58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50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165"/>
      <c r="C7" s="197">
        <v>0</v>
      </c>
    </row>
    <row r="8" spans="1:13">
      <c r="A8" s="166">
        <v>2</v>
      </c>
      <c r="B8" s="165">
        <v>1626814.67</v>
      </c>
      <c r="C8" s="197">
        <v>61</v>
      </c>
    </row>
    <row r="9" spans="1:13">
      <c r="A9" s="166">
        <v>3</v>
      </c>
      <c r="B9" s="165">
        <v>2237908.66</v>
      </c>
      <c r="C9" s="197">
        <v>69</v>
      </c>
    </row>
    <row r="10" spans="1:13">
      <c r="A10" s="166">
        <v>4</v>
      </c>
      <c r="B10" s="165">
        <v>435602.62</v>
      </c>
      <c r="C10" s="197">
        <v>28</v>
      </c>
    </row>
    <row r="11" spans="1:13">
      <c r="A11" s="166">
        <v>5</v>
      </c>
      <c r="B11" s="165">
        <v>1904936.05</v>
      </c>
      <c r="C11" s="197">
        <v>54</v>
      </c>
    </row>
    <row r="12" spans="1:13">
      <c r="A12" s="166">
        <v>6</v>
      </c>
      <c r="B12" s="165">
        <v>687765.28</v>
      </c>
      <c r="C12" s="197">
        <v>10</v>
      </c>
    </row>
    <row r="13" spans="1:13">
      <c r="A13" s="166">
        <v>7</v>
      </c>
      <c r="B13" s="165">
        <v>0</v>
      </c>
      <c r="C13" s="197">
        <v>0</v>
      </c>
    </row>
    <row r="14" spans="1:13">
      <c r="A14" s="166">
        <v>8</v>
      </c>
      <c r="B14" s="165">
        <v>0</v>
      </c>
      <c r="C14" s="197">
        <v>0</v>
      </c>
    </row>
    <row r="15" spans="1:13">
      <c r="A15" s="166">
        <v>9</v>
      </c>
      <c r="B15" s="165">
        <v>2090536.53</v>
      </c>
      <c r="C15" s="197">
        <v>99</v>
      </c>
    </row>
    <row r="16" spans="1:13">
      <c r="A16" s="166">
        <v>10</v>
      </c>
      <c r="B16" s="165">
        <v>1435992.87</v>
      </c>
      <c r="C16" s="197">
        <v>124</v>
      </c>
    </row>
    <row r="17" spans="1:3">
      <c r="A17" s="166">
        <v>11</v>
      </c>
      <c r="B17" s="165">
        <v>3114715.56</v>
      </c>
      <c r="C17" s="197">
        <v>111</v>
      </c>
    </row>
    <row r="18" spans="1:3">
      <c r="A18" s="166">
        <v>12</v>
      </c>
      <c r="B18" s="165">
        <v>4574089.47</v>
      </c>
      <c r="C18" s="197">
        <v>166</v>
      </c>
    </row>
    <row r="19" spans="1:3">
      <c r="A19" s="166">
        <v>13</v>
      </c>
      <c r="B19" s="165">
        <v>3438359.65</v>
      </c>
      <c r="C19" s="197">
        <v>67</v>
      </c>
    </row>
    <row r="20" spans="1:3">
      <c r="A20" s="166">
        <v>14</v>
      </c>
      <c r="B20" s="165">
        <v>0</v>
      </c>
      <c r="C20" s="197">
        <v>0</v>
      </c>
    </row>
    <row r="21" spans="1:3">
      <c r="A21" s="166">
        <v>15</v>
      </c>
      <c r="B21" s="165">
        <v>0</v>
      </c>
      <c r="C21" s="197">
        <v>0</v>
      </c>
    </row>
    <row r="22" spans="1:3">
      <c r="A22" s="166">
        <v>16</v>
      </c>
      <c r="B22" s="165">
        <v>1964580.68</v>
      </c>
      <c r="C22" s="197">
        <v>90</v>
      </c>
    </row>
    <row r="23" spans="1:3">
      <c r="A23" s="166">
        <v>17</v>
      </c>
      <c r="B23" s="165">
        <v>1600864.16</v>
      </c>
      <c r="C23" s="197">
        <v>71</v>
      </c>
    </row>
    <row r="24" spans="1:3">
      <c r="A24" s="166">
        <v>18</v>
      </c>
      <c r="B24" s="165">
        <v>1997419.93</v>
      </c>
      <c r="C24" s="197">
        <v>47</v>
      </c>
    </row>
    <row r="25" spans="1:3">
      <c r="A25" s="166">
        <v>19</v>
      </c>
      <c r="B25" s="165">
        <v>1327140.46</v>
      </c>
      <c r="C25" s="197">
        <v>61</v>
      </c>
    </row>
    <row r="26" spans="1:3">
      <c r="A26" s="166">
        <v>20</v>
      </c>
      <c r="B26" s="165">
        <v>2105450.4</v>
      </c>
      <c r="C26" s="197">
        <v>81</v>
      </c>
    </row>
    <row r="27" spans="1:3">
      <c r="A27" s="166">
        <v>21</v>
      </c>
      <c r="B27" s="165">
        <v>0</v>
      </c>
      <c r="C27" s="197">
        <v>0</v>
      </c>
    </row>
    <row r="28" spans="1:3">
      <c r="A28" s="166">
        <v>22</v>
      </c>
      <c r="B28" s="165">
        <v>0</v>
      </c>
      <c r="C28" s="197">
        <v>0</v>
      </c>
    </row>
    <row r="29" spans="1:3">
      <c r="A29" s="166">
        <v>23</v>
      </c>
      <c r="B29" s="165">
        <v>1461299.55</v>
      </c>
      <c r="C29" s="197">
        <v>50</v>
      </c>
    </row>
    <row r="30" spans="1:3">
      <c r="A30" s="166">
        <v>24</v>
      </c>
      <c r="B30" s="165">
        <v>2489833.25</v>
      </c>
      <c r="C30" s="197">
        <v>72</v>
      </c>
    </row>
    <row r="31" spans="1:3">
      <c r="A31" s="166">
        <v>25</v>
      </c>
      <c r="B31" s="165">
        <v>1402391.58</v>
      </c>
      <c r="C31" s="197">
        <v>45</v>
      </c>
    </row>
    <row r="32" spans="1:3">
      <c r="A32" s="166">
        <v>26</v>
      </c>
      <c r="B32" s="165">
        <v>1003953.75</v>
      </c>
      <c r="C32" s="197">
        <v>277</v>
      </c>
    </row>
    <row r="33" spans="1:13">
      <c r="A33" s="166">
        <v>27</v>
      </c>
      <c r="B33" s="165">
        <v>1371667.1</v>
      </c>
      <c r="C33" s="197">
        <v>71</v>
      </c>
    </row>
    <row r="34" spans="1:13">
      <c r="A34" s="166">
        <v>28</v>
      </c>
      <c r="B34" s="165">
        <v>0</v>
      </c>
      <c r="C34" s="196">
        <v>68</v>
      </c>
    </row>
    <row r="35" spans="1:13">
      <c r="A35" s="166">
        <v>29</v>
      </c>
      <c r="B35" s="195">
        <v>0</v>
      </c>
      <c r="C35" s="192">
        <v>54</v>
      </c>
    </row>
    <row r="36" spans="1:13">
      <c r="A36" s="162">
        <v>30</v>
      </c>
      <c r="B36" s="194">
        <v>1539119.13</v>
      </c>
      <c r="C36" s="193"/>
    </row>
    <row r="37" spans="1:13">
      <c r="A37" s="162">
        <v>31</v>
      </c>
      <c r="B37" s="164">
        <v>1483869.42</v>
      </c>
      <c r="C37" s="192"/>
    </row>
    <row r="38" spans="1:13">
      <c r="A38" s="159" t="s">
        <v>39</v>
      </c>
      <c r="B38" s="158">
        <f>SUM(B7:B37)</f>
        <v>41294310.770000003</v>
      </c>
      <c r="C38" s="157">
        <f>SUM(C7:C37)</f>
        <v>1776</v>
      </c>
    </row>
    <row r="39" spans="1:13">
      <c r="E39" s="156"/>
      <c r="F39" s="155"/>
      <c r="G39" s="155"/>
      <c r="H39" s="128"/>
      <c r="I39" s="152"/>
      <c r="J39" s="152"/>
      <c r="K39" s="154"/>
    </row>
    <row r="40" spans="1:13">
      <c r="B40" s="143"/>
      <c r="C40" s="143"/>
      <c r="D40" s="14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53"/>
      <c r="D42" s="15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>
      <c r="B56" s="143"/>
      <c r="C56" s="143"/>
      <c r="D56" s="143"/>
      <c r="E56" s="143"/>
      <c r="F56" s="143"/>
      <c r="G56" s="143"/>
      <c r="H56" s="143"/>
      <c r="I56" s="143"/>
      <c r="J56" s="139"/>
      <c r="K56" s="152"/>
      <c r="L56" s="151"/>
      <c r="M56" s="150"/>
    </row>
    <row r="57" spans="1:15" ht="30">
      <c r="A57" s="149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8"/>
    </row>
    <row r="58" spans="1:15" ht="18.75">
      <c r="B58" s="147" t="s">
        <v>42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</row>
    <row r="59" spans="1:15" ht="19.5" thickBot="1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5" ht="13.5" thickTop="1">
      <c r="B60" s="145"/>
      <c r="C60" s="142">
        <v>2015</v>
      </c>
      <c r="D60" s="142">
        <v>2016</v>
      </c>
      <c r="E60" s="142" t="s">
        <v>41</v>
      </c>
      <c r="F60" s="143"/>
      <c r="G60" s="144">
        <v>2015</v>
      </c>
      <c r="H60" s="142">
        <v>2016</v>
      </c>
      <c r="I60" s="142" t="s">
        <v>41</v>
      </c>
      <c r="J60" s="143"/>
      <c r="K60" s="142">
        <v>2015</v>
      </c>
      <c r="L60" s="142">
        <v>2016</v>
      </c>
      <c r="M60" s="141" t="s">
        <v>41</v>
      </c>
    </row>
    <row r="61" spans="1:15">
      <c r="B61" s="132">
        <v>1</v>
      </c>
      <c r="C61" s="137">
        <v>0</v>
      </c>
      <c r="D61" s="137">
        <v>0</v>
      </c>
      <c r="E61" s="136">
        <f>(D61-C61)</f>
        <v>0</v>
      </c>
      <c r="F61" s="132">
        <v>1</v>
      </c>
      <c r="G61" s="138">
        <f>(C61)</f>
        <v>0</v>
      </c>
      <c r="H61" s="130">
        <f>(D61)</f>
        <v>0</v>
      </c>
      <c r="I61" s="129">
        <f>(H61-G61)</f>
        <v>0</v>
      </c>
      <c r="J61" s="140" t="s">
        <v>40</v>
      </c>
      <c r="K61" s="127">
        <f>(C61)</f>
        <v>0</v>
      </c>
      <c r="L61" s="127">
        <f>(D61)</f>
        <v>0</v>
      </c>
      <c r="M61" s="126">
        <f>(L61-K61)</f>
        <v>0</v>
      </c>
    </row>
    <row r="62" spans="1:15">
      <c r="B62" s="132">
        <v>2</v>
      </c>
      <c r="C62" s="137">
        <v>69</v>
      </c>
      <c r="D62" s="137">
        <v>0</v>
      </c>
      <c r="E62" s="136">
        <f>(D62-C62)</f>
        <v>-69</v>
      </c>
      <c r="F62" s="132">
        <v>2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2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3</v>
      </c>
      <c r="C63" s="137">
        <v>0</v>
      </c>
      <c r="D63" s="137">
        <v>0</v>
      </c>
      <c r="E63" s="136">
        <f>(D63-C63)</f>
        <v>0</v>
      </c>
      <c r="F63" s="132">
        <v>3</v>
      </c>
      <c r="G63" s="138">
        <f>(G62+C63)</f>
        <v>69</v>
      </c>
      <c r="H63" s="130">
        <f>(H62+D63)</f>
        <v>0</v>
      </c>
      <c r="I63" s="129">
        <f>(H63-G63)</f>
        <v>-69</v>
      </c>
      <c r="J63" s="135">
        <v>3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4</v>
      </c>
      <c r="C64" s="137">
        <v>0</v>
      </c>
      <c r="D64" s="137">
        <v>0</v>
      </c>
      <c r="E64" s="136">
        <f>(D64-C64)</f>
        <v>0</v>
      </c>
      <c r="F64" s="132">
        <v>4</v>
      </c>
      <c r="G64" s="138">
        <f>(G63+C64)</f>
        <v>69</v>
      </c>
      <c r="H64" s="130">
        <f>(H63+D64)</f>
        <v>0</v>
      </c>
      <c r="I64" s="129">
        <f>(H64-G64)</f>
        <v>-69</v>
      </c>
      <c r="J64" s="128">
        <v>4</v>
      </c>
      <c r="K64" s="127">
        <f>(K63+C64)</f>
        <v>69</v>
      </c>
      <c r="L64" s="127">
        <f>(L63+D64)</f>
        <v>0</v>
      </c>
      <c r="M64" s="126">
        <f>(L64-K64)</f>
        <v>-69</v>
      </c>
    </row>
    <row r="65" spans="2:13">
      <c r="B65" s="132">
        <v>5</v>
      </c>
      <c r="C65" s="137">
        <v>56</v>
      </c>
      <c r="D65" s="137">
        <v>0</v>
      </c>
      <c r="E65" s="136">
        <f>(D65-C65)</f>
        <v>-56</v>
      </c>
      <c r="F65" s="132">
        <v>5</v>
      </c>
      <c r="G65" s="138">
        <f>(G64+C65)</f>
        <v>125</v>
      </c>
      <c r="H65" s="130">
        <f>(H64+D65)</f>
        <v>0</v>
      </c>
      <c r="I65" s="129">
        <f>(H65-G65)</f>
        <v>-125</v>
      </c>
      <c r="J65" s="135">
        <v>5</v>
      </c>
      <c r="K65" s="127">
        <f>(K64+C65)</f>
        <v>125</v>
      </c>
      <c r="L65" s="127">
        <f>(L64+D65)</f>
        <v>0</v>
      </c>
      <c r="M65" s="126">
        <f>(L65-K65)</f>
        <v>-125</v>
      </c>
    </row>
    <row r="66" spans="2:13">
      <c r="B66" s="132">
        <v>6</v>
      </c>
      <c r="C66" s="137">
        <v>52</v>
      </c>
      <c r="D66" s="137">
        <v>0</v>
      </c>
      <c r="E66" s="136">
        <f>(D66-C66)</f>
        <v>-52</v>
      </c>
      <c r="F66" s="132">
        <v>6</v>
      </c>
      <c r="G66" s="138">
        <f>(G65+C66)</f>
        <v>177</v>
      </c>
      <c r="H66" s="130">
        <f>(H65+D66)</f>
        <v>0</v>
      </c>
      <c r="I66" s="129">
        <f>(H66-G66)</f>
        <v>-177</v>
      </c>
      <c r="J66" s="135">
        <v>6</v>
      </c>
      <c r="K66" s="127">
        <f>(K65+C66)</f>
        <v>177</v>
      </c>
      <c r="L66" s="127">
        <f>(L65+D66)</f>
        <v>0</v>
      </c>
      <c r="M66" s="126">
        <f>(L66-K66)</f>
        <v>-177</v>
      </c>
    </row>
    <row r="67" spans="2:13">
      <c r="B67" s="132">
        <v>7</v>
      </c>
      <c r="C67" s="137">
        <v>53</v>
      </c>
      <c r="D67" s="137">
        <v>75</v>
      </c>
      <c r="E67" s="136">
        <f>(D67-C67)</f>
        <v>22</v>
      </c>
      <c r="F67" s="132">
        <v>7</v>
      </c>
      <c r="G67" s="138">
        <f>(G66+C67)</f>
        <v>230</v>
      </c>
      <c r="H67" s="130">
        <f>(H66+D67)</f>
        <v>75</v>
      </c>
      <c r="I67" s="129">
        <f>(H67-G67)</f>
        <v>-155</v>
      </c>
      <c r="J67" s="135">
        <v>7</v>
      </c>
      <c r="K67" s="127">
        <f>(K66+C67)</f>
        <v>230</v>
      </c>
      <c r="L67" s="127">
        <f>(L66+D67)</f>
        <v>75</v>
      </c>
      <c r="M67" s="126">
        <f>(L67-K67)</f>
        <v>-155</v>
      </c>
    </row>
    <row r="68" spans="2:13">
      <c r="B68" s="132">
        <v>8</v>
      </c>
      <c r="C68" s="137">
        <v>51</v>
      </c>
      <c r="D68" s="137">
        <v>83</v>
      </c>
      <c r="E68" s="136">
        <f>(D68-C68)</f>
        <v>32</v>
      </c>
      <c r="F68" s="132">
        <v>8</v>
      </c>
      <c r="G68" s="138">
        <f>(G67+C68)</f>
        <v>281</v>
      </c>
      <c r="H68" s="130">
        <f>(H67+D68)</f>
        <v>158</v>
      </c>
      <c r="I68" s="129">
        <f>(H68-G68)</f>
        <v>-123</v>
      </c>
      <c r="J68" s="135">
        <v>8</v>
      </c>
      <c r="K68" s="127">
        <f>(K67+C68)</f>
        <v>281</v>
      </c>
      <c r="L68" s="127">
        <f>(L67+D68)</f>
        <v>158</v>
      </c>
      <c r="M68" s="126">
        <f>(L68-K68)</f>
        <v>-123</v>
      </c>
    </row>
    <row r="69" spans="2:13">
      <c r="B69" s="132">
        <v>9</v>
      </c>
      <c r="C69" s="137">
        <v>36</v>
      </c>
      <c r="D69" s="137">
        <v>0</v>
      </c>
      <c r="E69" s="136">
        <f>(D69-C69)</f>
        <v>-36</v>
      </c>
      <c r="F69" s="132">
        <v>9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28">
        <v>9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10</v>
      </c>
      <c r="C70" s="137">
        <v>0</v>
      </c>
      <c r="D70" s="137">
        <v>0</v>
      </c>
      <c r="E70" s="136">
        <f>(D70-C70)</f>
        <v>0</v>
      </c>
      <c r="F70" s="132">
        <v>10</v>
      </c>
      <c r="G70" s="138">
        <f>(G69+C70)</f>
        <v>317</v>
      </c>
      <c r="H70" s="130">
        <f>(H69+D70)</f>
        <v>158</v>
      </c>
      <c r="I70" s="129">
        <f>(H70-G70)</f>
        <v>-159</v>
      </c>
      <c r="J70" s="135">
        <v>10</v>
      </c>
      <c r="K70" s="127">
        <f>(K69+C70)</f>
        <v>317</v>
      </c>
      <c r="L70" s="127">
        <f>(L69+D70)</f>
        <v>158</v>
      </c>
      <c r="M70" s="126">
        <f>(L70-K70)</f>
        <v>-159</v>
      </c>
    </row>
    <row r="71" spans="2:13">
      <c r="B71" s="132">
        <v>11</v>
      </c>
      <c r="C71" s="137">
        <v>0</v>
      </c>
      <c r="D71" s="137">
        <v>56</v>
      </c>
      <c r="E71" s="136">
        <f>(D71-C71)</f>
        <v>56</v>
      </c>
      <c r="F71" s="132">
        <v>11</v>
      </c>
      <c r="G71" s="138">
        <f>(G70+C71)</f>
        <v>317</v>
      </c>
      <c r="H71" s="130">
        <f>(H70+D71)</f>
        <v>214</v>
      </c>
      <c r="I71" s="129">
        <f>(H71-G71)</f>
        <v>-103</v>
      </c>
      <c r="J71" s="135">
        <v>11</v>
      </c>
      <c r="K71" s="127">
        <f>(K70+C71)</f>
        <v>317</v>
      </c>
      <c r="L71" s="127">
        <f>(L70+D71)</f>
        <v>214</v>
      </c>
      <c r="M71" s="126">
        <f>(L71-K71)</f>
        <v>-103</v>
      </c>
    </row>
    <row r="72" spans="2:13">
      <c r="B72" s="132">
        <v>12</v>
      </c>
      <c r="C72" s="137">
        <v>60</v>
      </c>
      <c r="D72" s="137">
        <v>87</v>
      </c>
      <c r="E72" s="136">
        <f>(D72-C72)</f>
        <v>27</v>
      </c>
      <c r="F72" s="132">
        <v>12</v>
      </c>
      <c r="G72" s="138">
        <f>(G71+C72)</f>
        <v>377</v>
      </c>
      <c r="H72" s="130">
        <f>(H71+D72)</f>
        <v>301</v>
      </c>
      <c r="I72" s="129">
        <f>(H72-G72)</f>
        <v>-76</v>
      </c>
      <c r="J72" s="135">
        <v>12</v>
      </c>
      <c r="K72" s="127">
        <f>(K71+C72)</f>
        <v>377</v>
      </c>
      <c r="L72" s="127">
        <f>(L71+D72)</f>
        <v>301</v>
      </c>
      <c r="M72" s="126">
        <f>(L72-K72)</f>
        <v>-76</v>
      </c>
    </row>
    <row r="73" spans="2:13">
      <c r="B73" s="132">
        <v>13</v>
      </c>
      <c r="C73" s="137">
        <v>55</v>
      </c>
      <c r="D73" s="137">
        <v>71</v>
      </c>
      <c r="E73" s="136">
        <f>(D73-C73)</f>
        <v>16</v>
      </c>
      <c r="F73" s="132">
        <v>13</v>
      </c>
      <c r="G73" s="138">
        <f>(G72+C73)</f>
        <v>432</v>
      </c>
      <c r="H73" s="130">
        <f>(H72+D73)</f>
        <v>372</v>
      </c>
      <c r="I73" s="129">
        <f>(H73-G73)</f>
        <v>-60</v>
      </c>
      <c r="J73" s="135">
        <v>13</v>
      </c>
      <c r="K73" s="127">
        <f>(K72+C73)</f>
        <v>432</v>
      </c>
      <c r="L73" s="127">
        <f>(L72+D73)</f>
        <v>372</v>
      </c>
      <c r="M73" s="126">
        <f>(L73-K73)</f>
        <v>-60</v>
      </c>
    </row>
    <row r="74" spans="2:13">
      <c r="B74" s="132">
        <v>14</v>
      </c>
      <c r="C74" s="137">
        <v>51</v>
      </c>
      <c r="D74" s="137">
        <v>74</v>
      </c>
      <c r="E74" s="136">
        <f>(D74-C74)</f>
        <v>23</v>
      </c>
      <c r="F74" s="132">
        <v>14</v>
      </c>
      <c r="G74" s="138">
        <f>(G73+C74)</f>
        <v>483</v>
      </c>
      <c r="H74" s="130">
        <f>(H73+D74)</f>
        <v>446</v>
      </c>
      <c r="I74" s="129">
        <f>(H74-G74)</f>
        <v>-37</v>
      </c>
      <c r="J74" s="128">
        <v>14</v>
      </c>
      <c r="K74" s="127">
        <f>(K73+C74)</f>
        <v>483</v>
      </c>
      <c r="L74" s="127">
        <f>(L73+D74)</f>
        <v>446</v>
      </c>
      <c r="M74" s="126">
        <f>(L74-K74)</f>
        <v>-37</v>
      </c>
    </row>
    <row r="75" spans="2:13">
      <c r="B75" s="132">
        <v>15</v>
      </c>
      <c r="C75" s="137">
        <v>63</v>
      </c>
      <c r="D75" s="137">
        <v>89</v>
      </c>
      <c r="E75" s="136">
        <f>(D75-C75)</f>
        <v>26</v>
      </c>
      <c r="F75" s="132">
        <v>15</v>
      </c>
      <c r="G75" s="138">
        <f>(G74+C75)</f>
        <v>546</v>
      </c>
      <c r="H75" s="130">
        <f>(H74+D75)</f>
        <v>535</v>
      </c>
      <c r="I75" s="129">
        <f>(H75-G75)</f>
        <v>-11</v>
      </c>
      <c r="J75" s="135">
        <v>15</v>
      </c>
      <c r="K75" s="127">
        <f>(K74+C75)</f>
        <v>546</v>
      </c>
      <c r="L75" s="127">
        <f>(L74+D75)</f>
        <v>535</v>
      </c>
      <c r="M75" s="126">
        <f>(L75-K75)</f>
        <v>-11</v>
      </c>
    </row>
    <row r="76" spans="2:13">
      <c r="B76" s="132">
        <v>16</v>
      </c>
      <c r="C76" s="137">
        <v>60</v>
      </c>
      <c r="D76" s="137">
        <v>0</v>
      </c>
      <c r="E76" s="136">
        <f>(D76-C76)</f>
        <v>-60</v>
      </c>
      <c r="F76" s="132">
        <v>16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16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17</v>
      </c>
      <c r="C77" s="137">
        <v>0</v>
      </c>
      <c r="D77" s="137">
        <v>0</v>
      </c>
      <c r="E77" s="136">
        <f>(D77-C77)</f>
        <v>0</v>
      </c>
      <c r="F77" s="132">
        <v>17</v>
      </c>
      <c r="G77" s="138">
        <f>(G76+C77)</f>
        <v>606</v>
      </c>
      <c r="H77" s="130">
        <f>(H76+D77)</f>
        <v>535</v>
      </c>
      <c r="I77" s="129">
        <f>(H77-G77)</f>
        <v>-71</v>
      </c>
      <c r="J77" s="135">
        <v>17</v>
      </c>
      <c r="K77" s="127">
        <f>(K76+C77)</f>
        <v>606</v>
      </c>
      <c r="L77" s="127">
        <f>(L76+D77)</f>
        <v>535</v>
      </c>
      <c r="M77" s="126">
        <f>(L77-K77)</f>
        <v>-71</v>
      </c>
    </row>
    <row r="78" spans="2:13">
      <c r="B78" s="132">
        <v>18</v>
      </c>
      <c r="C78" s="137">
        <v>0</v>
      </c>
      <c r="D78" s="137">
        <v>77</v>
      </c>
      <c r="E78" s="136">
        <f>(D78-C78)</f>
        <v>77</v>
      </c>
      <c r="F78" s="132">
        <v>18</v>
      </c>
      <c r="G78" s="138">
        <f>(G77+C78)</f>
        <v>606</v>
      </c>
      <c r="H78" s="130">
        <f>(H77+D78)</f>
        <v>612</v>
      </c>
      <c r="I78" s="129">
        <f>(H78-G78)</f>
        <v>6</v>
      </c>
      <c r="J78" s="135">
        <v>18</v>
      </c>
      <c r="K78" s="127">
        <f>(K77+C78)</f>
        <v>606</v>
      </c>
      <c r="L78" s="127">
        <f>(L77+D78)</f>
        <v>612</v>
      </c>
      <c r="M78" s="126">
        <f>(L78-K78)</f>
        <v>6</v>
      </c>
    </row>
    <row r="79" spans="2:13">
      <c r="B79" s="132">
        <v>19</v>
      </c>
      <c r="C79" s="137">
        <v>61</v>
      </c>
      <c r="D79" s="137">
        <v>106</v>
      </c>
      <c r="E79" s="136">
        <f>(D79-C79)</f>
        <v>45</v>
      </c>
      <c r="F79" s="132">
        <v>19</v>
      </c>
      <c r="G79" s="138">
        <f>(G78+C79)</f>
        <v>667</v>
      </c>
      <c r="H79" s="130">
        <f>(H78+D79)</f>
        <v>718</v>
      </c>
      <c r="I79" s="129">
        <f>(H79-G79)</f>
        <v>51</v>
      </c>
      <c r="J79" s="128">
        <v>19</v>
      </c>
      <c r="K79" s="127">
        <f>(K78+C79)</f>
        <v>667</v>
      </c>
      <c r="L79" s="127">
        <f>(L78+D79)</f>
        <v>718</v>
      </c>
      <c r="M79" s="126">
        <f>(L79-K79)</f>
        <v>51</v>
      </c>
    </row>
    <row r="80" spans="2:13">
      <c r="B80" s="132">
        <v>20</v>
      </c>
      <c r="C80" s="137">
        <v>79</v>
      </c>
      <c r="D80" s="137">
        <v>63</v>
      </c>
      <c r="E80" s="136">
        <f>(D80-C80)</f>
        <v>-16</v>
      </c>
      <c r="F80" s="132">
        <v>20</v>
      </c>
      <c r="G80" s="138">
        <f>(G79+C80)</f>
        <v>746</v>
      </c>
      <c r="H80" s="130">
        <f>(H79+D80)</f>
        <v>781</v>
      </c>
      <c r="I80" s="129">
        <f>(H80-G80)</f>
        <v>35</v>
      </c>
      <c r="J80" s="135">
        <v>20</v>
      </c>
      <c r="K80" s="127">
        <f>(K79+C80)</f>
        <v>746</v>
      </c>
      <c r="L80" s="127">
        <f>(L79+D80)</f>
        <v>781</v>
      </c>
      <c r="M80" s="126">
        <f>(L80-K80)</f>
        <v>35</v>
      </c>
    </row>
    <row r="81" spans="2:13">
      <c r="B81" s="132">
        <v>21</v>
      </c>
      <c r="C81" s="137">
        <v>110</v>
      </c>
      <c r="D81" s="137">
        <v>70</v>
      </c>
      <c r="E81" s="136">
        <f>(D81-C81)</f>
        <v>-40</v>
      </c>
      <c r="F81" s="132">
        <v>21</v>
      </c>
      <c r="G81" s="138">
        <f>(G80+C81)</f>
        <v>856</v>
      </c>
      <c r="H81" s="130">
        <f>(H80+D81)</f>
        <v>851</v>
      </c>
      <c r="I81" s="129">
        <f>(H81-G81)</f>
        <v>-5</v>
      </c>
      <c r="J81" s="135">
        <v>21</v>
      </c>
      <c r="K81" s="127">
        <f>(K80+C81)</f>
        <v>856</v>
      </c>
      <c r="L81" s="127">
        <f>(L80+D81)</f>
        <v>851</v>
      </c>
      <c r="M81" s="126">
        <f>(L81-K81)</f>
        <v>-5</v>
      </c>
    </row>
    <row r="82" spans="2:13">
      <c r="B82" s="132">
        <v>22</v>
      </c>
      <c r="C82" s="137">
        <v>77</v>
      </c>
      <c r="D82" s="137">
        <v>110</v>
      </c>
      <c r="E82" s="136">
        <f>(D82-C82)</f>
        <v>33</v>
      </c>
      <c r="F82" s="132">
        <v>22</v>
      </c>
      <c r="G82" s="138">
        <f>(G81+C82)</f>
        <v>933</v>
      </c>
      <c r="H82" s="130">
        <f>(H81+D82)</f>
        <v>961</v>
      </c>
      <c r="I82" s="129">
        <f>(H82-G82)</f>
        <v>28</v>
      </c>
      <c r="J82" s="135">
        <v>22</v>
      </c>
      <c r="K82" s="127">
        <f>(K81+C82)</f>
        <v>933</v>
      </c>
      <c r="L82" s="127">
        <f>(L81+D82)</f>
        <v>961</v>
      </c>
      <c r="M82" s="126">
        <f>(L82-K82)</f>
        <v>28</v>
      </c>
    </row>
    <row r="83" spans="2:13">
      <c r="B83" s="132">
        <v>23</v>
      </c>
      <c r="C83" s="137">
        <v>90</v>
      </c>
      <c r="D83" s="137">
        <v>0</v>
      </c>
      <c r="E83" s="136">
        <f>(D83-C83)</f>
        <v>-90</v>
      </c>
      <c r="F83" s="132">
        <v>23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35">
        <v>23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24</v>
      </c>
      <c r="C84" s="137">
        <v>0</v>
      </c>
      <c r="D84" s="137">
        <v>0</v>
      </c>
      <c r="E84" s="136">
        <f>(D84-C84)</f>
        <v>0</v>
      </c>
      <c r="F84" s="132">
        <v>24</v>
      </c>
      <c r="G84" s="138">
        <f>(G83+C84)</f>
        <v>1023</v>
      </c>
      <c r="H84" s="130">
        <f>(H83+D84)</f>
        <v>961</v>
      </c>
      <c r="I84" s="129">
        <f>(H84-G84)</f>
        <v>-62</v>
      </c>
      <c r="J84" s="128">
        <v>24</v>
      </c>
      <c r="K84" s="127">
        <f>(K83+C84)</f>
        <v>1023</v>
      </c>
      <c r="L84" s="127">
        <f>(L83+D84)</f>
        <v>961</v>
      </c>
      <c r="M84" s="126">
        <f>(L84-K84)</f>
        <v>-62</v>
      </c>
    </row>
    <row r="85" spans="2:13">
      <c r="B85" s="132">
        <v>25</v>
      </c>
      <c r="C85" s="137">
        <v>0</v>
      </c>
      <c r="D85" s="137">
        <v>97</v>
      </c>
      <c r="E85" s="136">
        <f>(D85-C85)</f>
        <v>97</v>
      </c>
      <c r="F85" s="132">
        <v>25</v>
      </c>
      <c r="G85" s="138">
        <f>(G84+C85)</f>
        <v>1023</v>
      </c>
      <c r="H85" s="130">
        <f>(H84+D85)</f>
        <v>1058</v>
      </c>
      <c r="I85" s="129">
        <f>(H85-G85)</f>
        <v>35</v>
      </c>
      <c r="J85" s="135">
        <v>25</v>
      </c>
      <c r="K85" s="127">
        <f>(K84+C85)</f>
        <v>1023</v>
      </c>
      <c r="L85" s="127">
        <f>(L84+D85)</f>
        <v>1058</v>
      </c>
      <c r="M85" s="126">
        <f>(L85-K85)</f>
        <v>35</v>
      </c>
    </row>
    <row r="86" spans="2:13">
      <c r="B86" s="132">
        <v>26</v>
      </c>
      <c r="C86" s="137">
        <v>93</v>
      </c>
      <c r="D86" s="137">
        <v>107</v>
      </c>
      <c r="E86" s="136">
        <f>(D86-C86)</f>
        <v>14</v>
      </c>
      <c r="F86" s="132">
        <v>26</v>
      </c>
      <c r="G86" s="138">
        <f>(G85+C86)</f>
        <v>1116</v>
      </c>
      <c r="H86" s="130">
        <f>(H85+D86)</f>
        <v>1165</v>
      </c>
      <c r="I86" s="129">
        <f>(H86-G86)</f>
        <v>49</v>
      </c>
      <c r="J86" s="135">
        <v>26</v>
      </c>
      <c r="K86" s="127">
        <f>(K85+C86)</f>
        <v>1116</v>
      </c>
      <c r="L86" s="127">
        <f>(L85+D86)</f>
        <v>1165</v>
      </c>
      <c r="M86" s="126">
        <f>(L86-K86)</f>
        <v>49</v>
      </c>
    </row>
    <row r="87" spans="2:13">
      <c r="B87" s="132">
        <v>27</v>
      </c>
      <c r="C87" s="137">
        <v>72</v>
      </c>
      <c r="D87" s="137">
        <v>71</v>
      </c>
      <c r="E87" s="136">
        <f>(D87-C87)</f>
        <v>-1</v>
      </c>
      <c r="F87" s="132">
        <v>27</v>
      </c>
      <c r="G87" s="138">
        <f>(G86+C87)</f>
        <v>1188</v>
      </c>
      <c r="H87" s="130">
        <f>(H86+D87)</f>
        <v>1236</v>
      </c>
      <c r="I87" s="129">
        <f>(H87-G87)</f>
        <v>48</v>
      </c>
      <c r="J87" s="135">
        <v>27</v>
      </c>
      <c r="K87" s="127">
        <f>(K86+C87)</f>
        <v>1188</v>
      </c>
      <c r="L87" s="127">
        <f>(L86+D87)</f>
        <v>1236</v>
      </c>
      <c r="M87" s="126">
        <f>(L87-K87)</f>
        <v>48</v>
      </c>
    </row>
    <row r="88" spans="2:13">
      <c r="B88" s="132">
        <v>28</v>
      </c>
      <c r="C88" s="137">
        <v>84</v>
      </c>
      <c r="D88" s="137">
        <v>101</v>
      </c>
      <c r="E88" s="136">
        <f>(D88-C88)</f>
        <v>17</v>
      </c>
      <c r="F88" s="132">
        <v>28</v>
      </c>
      <c r="G88" s="138">
        <f>(G87+C88)</f>
        <v>1272</v>
      </c>
      <c r="H88" s="130">
        <f>(H87+D88)</f>
        <v>1337</v>
      </c>
      <c r="I88" s="129">
        <f>(H88-G88)</f>
        <v>65</v>
      </c>
      <c r="J88" s="135">
        <v>28</v>
      </c>
      <c r="K88" s="127">
        <f>(K87+C88)</f>
        <v>1272</v>
      </c>
      <c r="L88" s="127">
        <f>(L87+D88)</f>
        <v>1337</v>
      </c>
      <c r="M88" s="126">
        <f>(L88-K88)</f>
        <v>65</v>
      </c>
    </row>
    <row r="89" spans="2:13">
      <c r="B89" s="139">
        <v>29</v>
      </c>
      <c r="C89" s="137">
        <v>95</v>
      </c>
      <c r="D89" s="137">
        <v>49</v>
      </c>
      <c r="E89" s="136">
        <f>(D89-C89)</f>
        <v>-46</v>
      </c>
      <c r="F89" s="139">
        <v>29</v>
      </c>
      <c r="G89" s="138">
        <f>(G88+C89)</f>
        <v>1367</v>
      </c>
      <c r="H89" s="130">
        <f>(H88+D89)</f>
        <v>1386</v>
      </c>
      <c r="I89" s="129">
        <f>(H89-G89)</f>
        <v>19</v>
      </c>
      <c r="J89" s="128">
        <v>29</v>
      </c>
      <c r="K89" s="127">
        <f>(K88+C89)</f>
        <v>1367</v>
      </c>
      <c r="L89" s="127">
        <f>(L88+D89)</f>
        <v>1386</v>
      </c>
      <c r="M89" s="126">
        <f>(L89-K89)</f>
        <v>19</v>
      </c>
    </row>
    <row r="90" spans="2:13">
      <c r="B90" s="132">
        <v>30</v>
      </c>
      <c r="C90" s="137">
        <v>51</v>
      </c>
      <c r="D90" s="137">
        <v>0</v>
      </c>
      <c r="E90" s="136">
        <f>(D90-C90)</f>
        <v>-51</v>
      </c>
      <c r="F90" s="132">
        <v>30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35">
        <v>30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2">
        <v>31</v>
      </c>
      <c r="C91" s="134">
        <v>0</v>
      </c>
      <c r="D91" s="134">
        <v>0</v>
      </c>
      <c r="E91" s="133">
        <f>(D91-C91)</f>
        <v>0</v>
      </c>
      <c r="F91" s="132">
        <v>31</v>
      </c>
      <c r="G91" s="131">
        <f>(G90+C91)</f>
        <v>1418</v>
      </c>
      <c r="H91" s="130">
        <f>(H90+D91)</f>
        <v>1386</v>
      </c>
      <c r="I91" s="129">
        <f>(H91-G91)</f>
        <v>-32</v>
      </c>
      <c r="J91" s="128">
        <v>31</v>
      </c>
      <c r="K91" s="127">
        <f>(K90+C91)</f>
        <v>1418</v>
      </c>
      <c r="L91" s="127">
        <f>(L90+D91)</f>
        <v>1386</v>
      </c>
      <c r="M91" s="126">
        <f>(L91-K91)</f>
        <v>-32</v>
      </c>
    </row>
    <row r="92" spans="2:13" ht="13.5" thickBot="1">
      <c r="B92" s="125" t="s">
        <v>39</v>
      </c>
      <c r="C92" s="125">
        <f>SUM(C61:C91)</f>
        <v>1418</v>
      </c>
      <c r="D92" s="124">
        <f>SUM(D61:D91)</f>
        <v>1386</v>
      </c>
      <c r="E92" s="123">
        <f>(D92-C92)</f>
        <v>-32</v>
      </c>
      <c r="F92" s="122"/>
      <c r="G92" s="121"/>
      <c r="H92" s="120"/>
      <c r="I92" s="119"/>
      <c r="J92" s="118"/>
      <c r="K92" s="117"/>
      <c r="L92" s="117"/>
      <c r="M92" s="116"/>
    </row>
    <row r="93" spans="2:13">
      <c r="B93" s="115"/>
      <c r="C93" s="115"/>
      <c r="D93" s="115"/>
      <c r="E93" s="115"/>
      <c r="F93" s="113"/>
      <c r="G93" s="114"/>
      <c r="H93" s="113"/>
      <c r="I93" s="113"/>
      <c r="J93" s="112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  <row r="95" spans="2:13">
      <c r="B95" s="110"/>
      <c r="C95" s="110"/>
      <c r="D95" s="110"/>
      <c r="E95" s="110"/>
      <c r="F95" s="110"/>
      <c r="G95" s="111"/>
      <c r="H95" s="110"/>
      <c r="I95" s="110"/>
      <c r="J95" s="109"/>
      <c r="K95" s="108"/>
      <c r="L95" s="108"/>
      <c r="M95" s="107"/>
    </row>
  </sheetData>
  <mergeCells count="4">
    <mergeCell ref="A2:I2"/>
    <mergeCell ref="A3:I3"/>
    <mergeCell ref="A57:N57"/>
    <mergeCell ref="B58:M58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29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203">
        <v>1666766.34</v>
      </c>
      <c r="C7" s="137">
        <v>105</v>
      </c>
    </row>
    <row r="8" spans="1:13">
      <c r="A8" s="166">
        <v>2</v>
      </c>
      <c r="B8" s="203">
        <v>1282116.3799999999</v>
      </c>
      <c r="C8" s="137">
        <v>54</v>
      </c>
    </row>
    <row r="9" spans="1:13">
      <c r="A9" s="166">
        <v>3</v>
      </c>
      <c r="B9" s="203">
        <v>1435809.33</v>
      </c>
      <c r="C9" s="137">
        <v>67</v>
      </c>
    </row>
    <row r="10" spans="1:13">
      <c r="A10" s="166">
        <v>4</v>
      </c>
      <c r="B10" s="203">
        <v>0</v>
      </c>
      <c r="C10" s="137">
        <v>0</v>
      </c>
    </row>
    <row r="11" spans="1:13">
      <c r="A11" s="166">
        <v>5</v>
      </c>
      <c r="B11" s="203">
        <v>0</v>
      </c>
      <c r="C11" s="137">
        <v>0</v>
      </c>
    </row>
    <row r="12" spans="1:13">
      <c r="A12" s="166">
        <v>6</v>
      </c>
      <c r="B12" s="203">
        <v>1800316.85</v>
      </c>
      <c r="C12" s="137">
        <v>80</v>
      </c>
    </row>
    <row r="13" spans="1:13">
      <c r="A13" s="166">
        <v>7</v>
      </c>
      <c r="B13" s="203">
        <v>1824637.67</v>
      </c>
      <c r="C13" s="137">
        <v>101</v>
      </c>
    </row>
    <row r="14" spans="1:13">
      <c r="A14" s="166">
        <v>8</v>
      </c>
      <c r="B14" s="203">
        <v>575987.53</v>
      </c>
      <c r="C14" s="137">
        <v>26</v>
      </c>
    </row>
    <row r="15" spans="1:13">
      <c r="A15" s="166">
        <v>9</v>
      </c>
      <c r="B15" s="203">
        <v>1324984.99</v>
      </c>
      <c r="C15" s="137">
        <v>27</v>
      </c>
    </row>
    <row r="16" spans="1:13">
      <c r="A16" s="166">
        <v>10</v>
      </c>
      <c r="B16" s="203">
        <v>1429139.45</v>
      </c>
      <c r="C16" s="137">
        <v>29</v>
      </c>
    </row>
    <row r="17" spans="1:3">
      <c r="A17" s="166">
        <v>11</v>
      </c>
      <c r="B17" s="203">
        <v>0</v>
      </c>
      <c r="C17" s="137">
        <v>0</v>
      </c>
    </row>
    <row r="18" spans="1:3">
      <c r="A18" s="166">
        <v>12</v>
      </c>
      <c r="B18" s="203">
        <v>0</v>
      </c>
      <c r="C18" s="137">
        <v>0</v>
      </c>
    </row>
    <row r="19" spans="1:3">
      <c r="A19" s="166">
        <v>13</v>
      </c>
      <c r="B19" s="203">
        <v>10243790.58</v>
      </c>
      <c r="C19" s="137">
        <v>14</v>
      </c>
    </row>
    <row r="20" spans="1:3">
      <c r="A20" s="166">
        <v>14</v>
      </c>
      <c r="B20" s="203">
        <v>1029278</v>
      </c>
      <c r="C20" s="137">
        <v>24</v>
      </c>
    </row>
    <row r="21" spans="1:3">
      <c r="A21" s="166">
        <v>15</v>
      </c>
      <c r="B21" s="203">
        <v>1348242.67</v>
      </c>
      <c r="C21" s="137">
        <v>27</v>
      </c>
    </row>
    <row r="22" spans="1:3">
      <c r="A22" s="166">
        <v>16</v>
      </c>
      <c r="B22" s="203">
        <v>1306655.8400000001</v>
      </c>
      <c r="C22" s="137">
        <v>20</v>
      </c>
    </row>
    <row r="23" spans="1:3">
      <c r="A23" s="166">
        <v>17</v>
      </c>
      <c r="B23" s="203">
        <v>1788989.77</v>
      </c>
      <c r="C23" s="137">
        <v>23</v>
      </c>
    </row>
    <row r="24" spans="1:3">
      <c r="A24" s="166">
        <v>18</v>
      </c>
      <c r="B24" s="203">
        <v>0</v>
      </c>
      <c r="C24" s="137">
        <v>0</v>
      </c>
    </row>
    <row r="25" spans="1:3">
      <c r="A25" s="166">
        <v>19</v>
      </c>
      <c r="B25" s="203">
        <v>0</v>
      </c>
      <c r="C25" s="137">
        <v>0</v>
      </c>
    </row>
    <row r="26" spans="1:3">
      <c r="A26" s="166">
        <v>20</v>
      </c>
      <c r="B26" s="203">
        <v>1934136.84</v>
      </c>
      <c r="C26" s="137">
        <v>27</v>
      </c>
    </row>
    <row r="27" spans="1:3">
      <c r="A27" s="166">
        <v>21</v>
      </c>
      <c r="B27" s="203">
        <v>1180691.29</v>
      </c>
      <c r="C27" s="137">
        <v>27</v>
      </c>
    </row>
    <row r="28" spans="1:3">
      <c r="A28" s="166">
        <v>22</v>
      </c>
      <c r="B28" s="203">
        <v>1101029.77</v>
      </c>
      <c r="C28" s="137">
        <v>280</v>
      </c>
    </row>
    <row r="29" spans="1:3">
      <c r="A29" s="166">
        <v>23</v>
      </c>
      <c r="B29" s="203">
        <v>1524171.87</v>
      </c>
      <c r="C29" s="137">
        <v>25</v>
      </c>
    </row>
    <row r="30" spans="1:3">
      <c r="A30" s="166">
        <v>24</v>
      </c>
      <c r="B30" s="203">
        <v>1636117.97</v>
      </c>
      <c r="C30" s="137">
        <v>57</v>
      </c>
    </row>
    <row r="31" spans="1:3">
      <c r="A31" s="166">
        <v>25</v>
      </c>
      <c r="B31" s="203">
        <v>0</v>
      </c>
      <c r="C31" s="137">
        <v>0</v>
      </c>
    </row>
    <row r="32" spans="1:3">
      <c r="A32" s="166">
        <v>26</v>
      </c>
      <c r="B32" s="203">
        <v>0</v>
      </c>
      <c r="C32" s="137">
        <v>0</v>
      </c>
    </row>
    <row r="33" spans="1:13">
      <c r="A33" s="166">
        <v>27</v>
      </c>
      <c r="B33" s="203">
        <v>1510767</v>
      </c>
      <c r="C33" s="137">
        <v>66</v>
      </c>
    </row>
    <row r="34" spans="1:13">
      <c r="A34" s="166">
        <v>28</v>
      </c>
      <c r="B34" s="203">
        <v>1636141.21</v>
      </c>
      <c r="C34" s="202">
        <v>59</v>
      </c>
    </row>
    <row r="35" spans="1:13">
      <c r="A35" s="166">
        <v>29</v>
      </c>
      <c r="B35" s="201">
        <v>1337241.74</v>
      </c>
      <c r="C35" s="200">
        <v>46</v>
      </c>
    </row>
    <row r="36" spans="1:13">
      <c r="A36" s="162">
        <v>30</v>
      </c>
      <c r="B36" s="199">
        <v>2557609.12</v>
      </c>
      <c r="C36" s="198">
        <v>55</v>
      </c>
    </row>
    <row r="37" spans="1:13">
      <c r="A37" s="159" t="s">
        <v>39</v>
      </c>
      <c r="B37" s="158">
        <f>SUM(B7:B36)</f>
        <v>41474622.210000001</v>
      </c>
      <c r="C37" s="157">
        <f>SUM(C7:C36)</f>
        <v>1239</v>
      </c>
    </row>
    <row r="38" spans="1:13">
      <c r="E38" s="156"/>
      <c r="F38" s="155"/>
      <c r="G38" s="155"/>
      <c r="H38" s="128"/>
      <c r="I38" s="152"/>
      <c r="J38" s="152"/>
      <c r="K38" s="154"/>
    </row>
    <row r="39" spans="1:13">
      <c r="B39" s="143"/>
      <c r="C39" s="143"/>
      <c r="D39" s="143"/>
      <c r="E39" s="143"/>
      <c r="F39" s="143"/>
      <c r="G39" s="143"/>
      <c r="H39" s="143"/>
      <c r="I39" s="143"/>
      <c r="J39" s="139"/>
      <c r="K39" s="152"/>
      <c r="L39" s="151"/>
      <c r="M39" s="150"/>
    </row>
    <row r="40" spans="1:13">
      <c r="B40" s="143"/>
      <c r="C40" s="153"/>
      <c r="D40" s="15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43"/>
      <c r="D42" s="14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 ht="30">
      <c r="A56" s="149" t="s">
        <v>43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8"/>
    </row>
    <row r="57" spans="1:15" ht="18.75">
      <c r="B57" s="147" t="s">
        <v>42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</row>
    <row r="58" spans="1:15" ht="19.5" thickBot="1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</row>
    <row r="59" spans="1:15" ht="13.5" thickTop="1">
      <c r="B59" s="145"/>
      <c r="C59" s="142">
        <v>2015</v>
      </c>
      <c r="D59" s="142">
        <v>2016</v>
      </c>
      <c r="E59" s="142" t="s">
        <v>41</v>
      </c>
      <c r="F59" s="143"/>
      <c r="G59" s="144">
        <v>2015</v>
      </c>
      <c r="H59" s="142">
        <v>2016</v>
      </c>
      <c r="I59" s="142" t="s">
        <v>41</v>
      </c>
      <c r="J59" s="143"/>
      <c r="K59" s="142">
        <v>2015</v>
      </c>
      <c r="L59" s="142">
        <v>2016</v>
      </c>
      <c r="M59" s="141" t="s">
        <v>41</v>
      </c>
    </row>
    <row r="60" spans="1:15">
      <c r="B60" s="132">
        <v>1</v>
      </c>
      <c r="C60" s="137">
        <v>0</v>
      </c>
      <c r="D60" s="137">
        <v>0</v>
      </c>
      <c r="E60" s="136">
        <f>(D60-C60)</f>
        <v>0</v>
      </c>
      <c r="F60" s="132">
        <v>1</v>
      </c>
      <c r="G60" s="138">
        <f>(C60)</f>
        <v>0</v>
      </c>
      <c r="H60" s="130">
        <f>(D60)</f>
        <v>0</v>
      </c>
      <c r="I60" s="129">
        <f>(H60-G60)</f>
        <v>0</v>
      </c>
      <c r="J60" s="140" t="s">
        <v>40</v>
      </c>
      <c r="K60" s="127">
        <f>(C60)</f>
        <v>0</v>
      </c>
      <c r="L60" s="127">
        <f>(D60)</f>
        <v>0</v>
      </c>
      <c r="M60" s="126">
        <f>(L60-K60)</f>
        <v>0</v>
      </c>
    </row>
    <row r="61" spans="1:15">
      <c r="B61" s="132">
        <v>2</v>
      </c>
      <c r="C61" s="137">
        <v>69</v>
      </c>
      <c r="D61" s="137">
        <v>0</v>
      </c>
      <c r="E61" s="136">
        <f>(D61-C61)</f>
        <v>-69</v>
      </c>
      <c r="F61" s="132">
        <v>2</v>
      </c>
      <c r="G61" s="138">
        <f>(G60+C61)</f>
        <v>69</v>
      </c>
      <c r="H61" s="130">
        <f>(H60+D61)</f>
        <v>0</v>
      </c>
      <c r="I61" s="129">
        <f>(H61-G61)</f>
        <v>-69</v>
      </c>
      <c r="J61" s="135">
        <v>2</v>
      </c>
      <c r="K61" s="127">
        <f>(K60+C61)</f>
        <v>69</v>
      </c>
      <c r="L61" s="127">
        <f>(L60+D61)</f>
        <v>0</v>
      </c>
      <c r="M61" s="126">
        <f>(L61-K61)</f>
        <v>-69</v>
      </c>
    </row>
    <row r="62" spans="1:15">
      <c r="B62" s="132">
        <v>3</v>
      </c>
      <c r="C62" s="137">
        <v>0</v>
      </c>
      <c r="D62" s="137">
        <v>0</v>
      </c>
      <c r="E62" s="136">
        <f>(D62-C62)</f>
        <v>0</v>
      </c>
      <c r="F62" s="132">
        <v>3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3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4</v>
      </c>
      <c r="C63" s="137">
        <v>0</v>
      </c>
      <c r="D63" s="137">
        <v>0</v>
      </c>
      <c r="E63" s="136">
        <f>(D63-C63)</f>
        <v>0</v>
      </c>
      <c r="F63" s="132">
        <v>4</v>
      </c>
      <c r="G63" s="138">
        <f>(G62+C63)</f>
        <v>69</v>
      </c>
      <c r="H63" s="130">
        <f>(H62+D63)</f>
        <v>0</v>
      </c>
      <c r="I63" s="129">
        <f>(H63-G63)</f>
        <v>-69</v>
      </c>
      <c r="J63" s="128">
        <v>4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5</v>
      </c>
      <c r="C64" s="137">
        <v>56</v>
      </c>
      <c r="D64" s="137">
        <v>0</v>
      </c>
      <c r="E64" s="136">
        <f>(D64-C64)</f>
        <v>-56</v>
      </c>
      <c r="F64" s="132">
        <v>5</v>
      </c>
      <c r="G64" s="138">
        <f>(G63+C64)</f>
        <v>125</v>
      </c>
      <c r="H64" s="130">
        <f>(H63+D64)</f>
        <v>0</v>
      </c>
      <c r="I64" s="129">
        <f>(H64-G64)</f>
        <v>-125</v>
      </c>
      <c r="J64" s="135">
        <v>5</v>
      </c>
      <c r="K64" s="127">
        <f>(K63+C64)</f>
        <v>125</v>
      </c>
      <c r="L64" s="127">
        <f>(L63+D64)</f>
        <v>0</v>
      </c>
      <c r="M64" s="126">
        <f>(L64-K64)</f>
        <v>-125</v>
      </c>
    </row>
    <row r="65" spans="2:13">
      <c r="B65" s="132">
        <v>6</v>
      </c>
      <c r="C65" s="137">
        <v>52</v>
      </c>
      <c r="D65" s="137">
        <v>0</v>
      </c>
      <c r="E65" s="136">
        <f>(D65-C65)</f>
        <v>-52</v>
      </c>
      <c r="F65" s="132">
        <v>6</v>
      </c>
      <c r="G65" s="138">
        <f>(G64+C65)</f>
        <v>177</v>
      </c>
      <c r="H65" s="130">
        <f>(H64+D65)</f>
        <v>0</v>
      </c>
      <c r="I65" s="129">
        <f>(H65-G65)</f>
        <v>-177</v>
      </c>
      <c r="J65" s="135">
        <v>6</v>
      </c>
      <c r="K65" s="127">
        <f>(K64+C65)</f>
        <v>177</v>
      </c>
      <c r="L65" s="127">
        <f>(L64+D65)</f>
        <v>0</v>
      </c>
      <c r="M65" s="126">
        <f>(L65-K65)</f>
        <v>-177</v>
      </c>
    </row>
    <row r="66" spans="2:13">
      <c r="B66" s="132">
        <v>7</v>
      </c>
      <c r="C66" s="137">
        <v>53</v>
      </c>
      <c r="D66" s="137">
        <v>75</v>
      </c>
      <c r="E66" s="136">
        <f>(D66-C66)</f>
        <v>22</v>
      </c>
      <c r="F66" s="132">
        <v>7</v>
      </c>
      <c r="G66" s="138">
        <f>(G65+C66)</f>
        <v>230</v>
      </c>
      <c r="H66" s="130">
        <f>(H65+D66)</f>
        <v>75</v>
      </c>
      <c r="I66" s="129">
        <f>(H66-G66)</f>
        <v>-155</v>
      </c>
      <c r="J66" s="135">
        <v>7</v>
      </c>
      <c r="K66" s="127">
        <f>(K65+C66)</f>
        <v>230</v>
      </c>
      <c r="L66" s="127">
        <f>(L65+D66)</f>
        <v>75</v>
      </c>
      <c r="M66" s="126">
        <f>(L66-K66)</f>
        <v>-155</v>
      </c>
    </row>
    <row r="67" spans="2:13">
      <c r="B67" s="132">
        <v>8</v>
      </c>
      <c r="C67" s="137">
        <v>51</v>
      </c>
      <c r="D67" s="137">
        <v>83</v>
      </c>
      <c r="E67" s="136">
        <f>(D67-C67)</f>
        <v>32</v>
      </c>
      <c r="F67" s="132">
        <v>8</v>
      </c>
      <c r="G67" s="138">
        <f>(G66+C67)</f>
        <v>281</v>
      </c>
      <c r="H67" s="130">
        <f>(H66+D67)</f>
        <v>158</v>
      </c>
      <c r="I67" s="129">
        <f>(H67-G67)</f>
        <v>-123</v>
      </c>
      <c r="J67" s="135">
        <v>8</v>
      </c>
      <c r="K67" s="127">
        <f>(K66+C67)</f>
        <v>281</v>
      </c>
      <c r="L67" s="127">
        <f>(L66+D67)</f>
        <v>158</v>
      </c>
      <c r="M67" s="126">
        <f>(L67-K67)</f>
        <v>-123</v>
      </c>
    </row>
    <row r="68" spans="2:13">
      <c r="B68" s="132">
        <v>9</v>
      </c>
      <c r="C68" s="137">
        <v>36</v>
      </c>
      <c r="D68" s="137">
        <v>0</v>
      </c>
      <c r="E68" s="136">
        <f>(D68-C68)</f>
        <v>-36</v>
      </c>
      <c r="F68" s="132">
        <v>9</v>
      </c>
      <c r="G68" s="138">
        <f>(G67+C68)</f>
        <v>317</v>
      </c>
      <c r="H68" s="130">
        <f>(H67+D68)</f>
        <v>158</v>
      </c>
      <c r="I68" s="129">
        <f>(H68-G68)</f>
        <v>-159</v>
      </c>
      <c r="J68" s="128">
        <v>9</v>
      </c>
      <c r="K68" s="127">
        <f>(K67+C68)</f>
        <v>317</v>
      </c>
      <c r="L68" s="127">
        <f>(L67+D68)</f>
        <v>158</v>
      </c>
      <c r="M68" s="126">
        <f>(L68-K68)</f>
        <v>-159</v>
      </c>
    </row>
    <row r="69" spans="2:13">
      <c r="B69" s="132">
        <v>10</v>
      </c>
      <c r="C69" s="137">
        <v>0</v>
      </c>
      <c r="D69" s="137">
        <v>0</v>
      </c>
      <c r="E69" s="136">
        <f>(D69-C69)</f>
        <v>0</v>
      </c>
      <c r="F69" s="132">
        <v>10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35">
        <v>10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11</v>
      </c>
      <c r="C70" s="137">
        <v>0</v>
      </c>
      <c r="D70" s="137">
        <v>56</v>
      </c>
      <c r="E70" s="136">
        <f>(D70-C70)</f>
        <v>56</v>
      </c>
      <c r="F70" s="132">
        <v>11</v>
      </c>
      <c r="G70" s="138">
        <f>(G69+C70)</f>
        <v>317</v>
      </c>
      <c r="H70" s="130">
        <f>(H69+D70)</f>
        <v>214</v>
      </c>
      <c r="I70" s="129">
        <f>(H70-G70)</f>
        <v>-103</v>
      </c>
      <c r="J70" s="135">
        <v>11</v>
      </c>
      <c r="K70" s="127">
        <f>(K69+C70)</f>
        <v>317</v>
      </c>
      <c r="L70" s="127">
        <f>(L69+D70)</f>
        <v>214</v>
      </c>
      <c r="M70" s="126">
        <f>(L70-K70)</f>
        <v>-103</v>
      </c>
    </row>
    <row r="71" spans="2:13">
      <c r="B71" s="132">
        <v>12</v>
      </c>
      <c r="C71" s="137">
        <v>60</v>
      </c>
      <c r="D71" s="137">
        <v>87</v>
      </c>
      <c r="E71" s="136">
        <f>(D71-C71)</f>
        <v>27</v>
      </c>
      <c r="F71" s="132">
        <v>12</v>
      </c>
      <c r="G71" s="138">
        <f>(G70+C71)</f>
        <v>377</v>
      </c>
      <c r="H71" s="130">
        <f>(H70+D71)</f>
        <v>301</v>
      </c>
      <c r="I71" s="129">
        <f>(H71-G71)</f>
        <v>-76</v>
      </c>
      <c r="J71" s="135">
        <v>12</v>
      </c>
      <c r="K71" s="127">
        <f>(K70+C71)</f>
        <v>377</v>
      </c>
      <c r="L71" s="127">
        <f>(L70+D71)</f>
        <v>301</v>
      </c>
      <c r="M71" s="126">
        <f>(L71-K71)</f>
        <v>-76</v>
      </c>
    </row>
    <row r="72" spans="2:13">
      <c r="B72" s="132">
        <v>13</v>
      </c>
      <c r="C72" s="137">
        <v>55</v>
      </c>
      <c r="D72" s="137">
        <v>71</v>
      </c>
      <c r="E72" s="136">
        <f>(D72-C72)</f>
        <v>16</v>
      </c>
      <c r="F72" s="132">
        <v>13</v>
      </c>
      <c r="G72" s="138">
        <f>(G71+C72)</f>
        <v>432</v>
      </c>
      <c r="H72" s="130">
        <f>(H71+D72)</f>
        <v>372</v>
      </c>
      <c r="I72" s="129">
        <f>(H72-G72)</f>
        <v>-60</v>
      </c>
      <c r="J72" s="135">
        <v>13</v>
      </c>
      <c r="K72" s="127">
        <f>(K71+C72)</f>
        <v>432</v>
      </c>
      <c r="L72" s="127">
        <f>(L71+D72)</f>
        <v>372</v>
      </c>
      <c r="M72" s="126">
        <f>(L72-K72)</f>
        <v>-60</v>
      </c>
    </row>
    <row r="73" spans="2:13">
      <c r="B73" s="132">
        <v>14</v>
      </c>
      <c r="C73" s="137">
        <v>51</v>
      </c>
      <c r="D73" s="137">
        <v>74</v>
      </c>
      <c r="E73" s="136">
        <f>(D73-C73)</f>
        <v>23</v>
      </c>
      <c r="F73" s="132">
        <v>14</v>
      </c>
      <c r="G73" s="138">
        <f>(G72+C73)</f>
        <v>483</v>
      </c>
      <c r="H73" s="130">
        <f>(H72+D73)</f>
        <v>446</v>
      </c>
      <c r="I73" s="129">
        <f>(H73-G73)</f>
        <v>-37</v>
      </c>
      <c r="J73" s="128">
        <v>14</v>
      </c>
      <c r="K73" s="127">
        <f>(K72+C73)</f>
        <v>483</v>
      </c>
      <c r="L73" s="127">
        <f>(L72+D73)</f>
        <v>446</v>
      </c>
      <c r="M73" s="126">
        <f>(L73-K73)</f>
        <v>-37</v>
      </c>
    </row>
    <row r="74" spans="2:13">
      <c r="B74" s="132">
        <v>15</v>
      </c>
      <c r="C74" s="137">
        <v>63</v>
      </c>
      <c r="D74" s="137">
        <v>89</v>
      </c>
      <c r="E74" s="136">
        <f>(D74-C74)</f>
        <v>26</v>
      </c>
      <c r="F74" s="132">
        <v>15</v>
      </c>
      <c r="G74" s="138">
        <f>(G73+C74)</f>
        <v>546</v>
      </c>
      <c r="H74" s="130">
        <f>(H73+D74)</f>
        <v>535</v>
      </c>
      <c r="I74" s="129">
        <f>(H74-G74)</f>
        <v>-11</v>
      </c>
      <c r="J74" s="135">
        <v>15</v>
      </c>
      <c r="K74" s="127">
        <f>(K73+C74)</f>
        <v>546</v>
      </c>
      <c r="L74" s="127">
        <f>(L73+D74)</f>
        <v>535</v>
      </c>
      <c r="M74" s="126">
        <f>(L74-K74)</f>
        <v>-11</v>
      </c>
    </row>
    <row r="75" spans="2:13">
      <c r="B75" s="132">
        <v>16</v>
      </c>
      <c r="C75" s="137">
        <v>60</v>
      </c>
      <c r="D75" s="137">
        <v>0</v>
      </c>
      <c r="E75" s="136">
        <f>(D75-C75)</f>
        <v>-60</v>
      </c>
      <c r="F75" s="132">
        <v>16</v>
      </c>
      <c r="G75" s="138">
        <f>(G74+C75)</f>
        <v>606</v>
      </c>
      <c r="H75" s="130">
        <f>(H74+D75)</f>
        <v>535</v>
      </c>
      <c r="I75" s="129">
        <f>(H75-G75)</f>
        <v>-71</v>
      </c>
      <c r="J75" s="135">
        <v>16</v>
      </c>
      <c r="K75" s="127">
        <f>(K74+C75)</f>
        <v>606</v>
      </c>
      <c r="L75" s="127">
        <f>(L74+D75)</f>
        <v>535</v>
      </c>
      <c r="M75" s="126">
        <f>(L75-K75)</f>
        <v>-71</v>
      </c>
    </row>
    <row r="76" spans="2:13">
      <c r="B76" s="132">
        <v>17</v>
      </c>
      <c r="C76" s="137">
        <v>0</v>
      </c>
      <c r="D76" s="137">
        <v>0</v>
      </c>
      <c r="E76" s="136">
        <f>(D76-C76)</f>
        <v>0</v>
      </c>
      <c r="F76" s="132">
        <v>17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17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18</v>
      </c>
      <c r="C77" s="137">
        <v>0</v>
      </c>
      <c r="D77" s="137">
        <v>77</v>
      </c>
      <c r="E77" s="136">
        <f>(D77-C77)</f>
        <v>77</v>
      </c>
      <c r="F77" s="132">
        <v>18</v>
      </c>
      <c r="G77" s="138">
        <f>(G76+C77)</f>
        <v>606</v>
      </c>
      <c r="H77" s="130">
        <f>(H76+D77)</f>
        <v>612</v>
      </c>
      <c r="I77" s="129">
        <f>(H77-G77)</f>
        <v>6</v>
      </c>
      <c r="J77" s="135">
        <v>18</v>
      </c>
      <c r="K77" s="127">
        <f>(K76+C77)</f>
        <v>606</v>
      </c>
      <c r="L77" s="127">
        <f>(L76+D77)</f>
        <v>612</v>
      </c>
      <c r="M77" s="126">
        <f>(L77-K77)</f>
        <v>6</v>
      </c>
    </row>
    <row r="78" spans="2:13">
      <c r="B78" s="132">
        <v>19</v>
      </c>
      <c r="C78" s="137">
        <v>61</v>
      </c>
      <c r="D78" s="137">
        <v>106</v>
      </c>
      <c r="E78" s="136">
        <f>(D78-C78)</f>
        <v>45</v>
      </c>
      <c r="F78" s="132">
        <v>19</v>
      </c>
      <c r="G78" s="138">
        <f>(G77+C78)</f>
        <v>667</v>
      </c>
      <c r="H78" s="130">
        <f>(H77+D78)</f>
        <v>718</v>
      </c>
      <c r="I78" s="129">
        <f>(H78-G78)</f>
        <v>51</v>
      </c>
      <c r="J78" s="128">
        <v>19</v>
      </c>
      <c r="K78" s="127">
        <f>(K77+C78)</f>
        <v>667</v>
      </c>
      <c r="L78" s="127">
        <f>(L77+D78)</f>
        <v>718</v>
      </c>
      <c r="M78" s="126">
        <f>(L78-K78)</f>
        <v>51</v>
      </c>
    </row>
    <row r="79" spans="2:13">
      <c r="B79" s="132">
        <v>20</v>
      </c>
      <c r="C79" s="137">
        <v>79</v>
      </c>
      <c r="D79" s="137">
        <v>63</v>
      </c>
      <c r="E79" s="136">
        <f>(D79-C79)</f>
        <v>-16</v>
      </c>
      <c r="F79" s="132">
        <v>20</v>
      </c>
      <c r="G79" s="138">
        <f>(G78+C79)</f>
        <v>746</v>
      </c>
      <c r="H79" s="130">
        <f>(H78+D79)</f>
        <v>781</v>
      </c>
      <c r="I79" s="129">
        <f>(H79-G79)</f>
        <v>35</v>
      </c>
      <c r="J79" s="135">
        <v>20</v>
      </c>
      <c r="K79" s="127">
        <f>(K78+C79)</f>
        <v>746</v>
      </c>
      <c r="L79" s="127">
        <f>(L78+D79)</f>
        <v>781</v>
      </c>
      <c r="M79" s="126">
        <f>(L79-K79)</f>
        <v>35</v>
      </c>
    </row>
    <row r="80" spans="2:13">
      <c r="B80" s="132">
        <v>21</v>
      </c>
      <c r="C80" s="137">
        <v>110</v>
      </c>
      <c r="D80" s="137">
        <v>70</v>
      </c>
      <c r="E80" s="136">
        <f>(D80-C80)</f>
        <v>-40</v>
      </c>
      <c r="F80" s="132">
        <v>21</v>
      </c>
      <c r="G80" s="138">
        <f>(G79+C80)</f>
        <v>856</v>
      </c>
      <c r="H80" s="130">
        <f>(H79+D80)</f>
        <v>851</v>
      </c>
      <c r="I80" s="129">
        <f>(H80-G80)</f>
        <v>-5</v>
      </c>
      <c r="J80" s="135">
        <v>21</v>
      </c>
      <c r="K80" s="127">
        <f>(K79+C80)</f>
        <v>856</v>
      </c>
      <c r="L80" s="127">
        <f>(L79+D80)</f>
        <v>851</v>
      </c>
      <c r="M80" s="126">
        <f>(L80-K80)</f>
        <v>-5</v>
      </c>
    </row>
    <row r="81" spans="2:13">
      <c r="B81" s="132">
        <v>22</v>
      </c>
      <c r="C81" s="137">
        <v>77</v>
      </c>
      <c r="D81" s="137">
        <v>110</v>
      </c>
      <c r="E81" s="136">
        <f>(D81-C81)</f>
        <v>33</v>
      </c>
      <c r="F81" s="132">
        <v>22</v>
      </c>
      <c r="G81" s="138">
        <f>(G80+C81)</f>
        <v>933</v>
      </c>
      <c r="H81" s="130">
        <f>(H80+D81)</f>
        <v>961</v>
      </c>
      <c r="I81" s="129">
        <f>(H81-G81)</f>
        <v>28</v>
      </c>
      <c r="J81" s="135">
        <v>22</v>
      </c>
      <c r="K81" s="127">
        <f>(K80+C81)</f>
        <v>933</v>
      </c>
      <c r="L81" s="127">
        <f>(L80+D81)</f>
        <v>961</v>
      </c>
      <c r="M81" s="126">
        <f>(L81-K81)</f>
        <v>28</v>
      </c>
    </row>
    <row r="82" spans="2:13">
      <c r="B82" s="132">
        <v>23</v>
      </c>
      <c r="C82" s="137">
        <v>90</v>
      </c>
      <c r="D82" s="137">
        <v>0</v>
      </c>
      <c r="E82" s="136">
        <f>(D82-C82)</f>
        <v>-90</v>
      </c>
      <c r="F82" s="132">
        <v>23</v>
      </c>
      <c r="G82" s="138">
        <f>(G81+C82)</f>
        <v>1023</v>
      </c>
      <c r="H82" s="130">
        <f>(H81+D82)</f>
        <v>961</v>
      </c>
      <c r="I82" s="129">
        <f>(H82-G82)</f>
        <v>-62</v>
      </c>
      <c r="J82" s="135">
        <v>23</v>
      </c>
      <c r="K82" s="127">
        <f>(K81+C82)</f>
        <v>1023</v>
      </c>
      <c r="L82" s="127">
        <f>(L81+D82)</f>
        <v>961</v>
      </c>
      <c r="M82" s="126">
        <f>(L82-K82)</f>
        <v>-62</v>
      </c>
    </row>
    <row r="83" spans="2:13">
      <c r="B83" s="132">
        <v>24</v>
      </c>
      <c r="C83" s="137">
        <v>0</v>
      </c>
      <c r="D83" s="137">
        <v>0</v>
      </c>
      <c r="E83" s="136">
        <f>(D83-C83)</f>
        <v>0</v>
      </c>
      <c r="F83" s="132">
        <v>24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28">
        <v>24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25</v>
      </c>
      <c r="C84" s="137">
        <v>0</v>
      </c>
      <c r="D84" s="137">
        <v>97</v>
      </c>
      <c r="E84" s="136">
        <f>(D84-C84)</f>
        <v>97</v>
      </c>
      <c r="F84" s="132">
        <v>25</v>
      </c>
      <c r="G84" s="138">
        <f>(G83+C84)</f>
        <v>1023</v>
      </c>
      <c r="H84" s="130">
        <f>(H83+D84)</f>
        <v>1058</v>
      </c>
      <c r="I84" s="129">
        <f>(H84-G84)</f>
        <v>35</v>
      </c>
      <c r="J84" s="135">
        <v>25</v>
      </c>
      <c r="K84" s="127">
        <f>(K83+C84)</f>
        <v>1023</v>
      </c>
      <c r="L84" s="127">
        <f>(L83+D84)</f>
        <v>1058</v>
      </c>
      <c r="M84" s="126">
        <f>(L84-K84)</f>
        <v>35</v>
      </c>
    </row>
    <row r="85" spans="2:13">
      <c r="B85" s="132">
        <v>26</v>
      </c>
      <c r="C85" s="137">
        <v>93</v>
      </c>
      <c r="D85" s="137">
        <v>107</v>
      </c>
      <c r="E85" s="136">
        <f>(D85-C85)</f>
        <v>14</v>
      </c>
      <c r="F85" s="132">
        <v>26</v>
      </c>
      <c r="G85" s="138">
        <f>(G84+C85)</f>
        <v>1116</v>
      </c>
      <c r="H85" s="130">
        <f>(H84+D85)</f>
        <v>1165</v>
      </c>
      <c r="I85" s="129">
        <f>(H85-G85)</f>
        <v>49</v>
      </c>
      <c r="J85" s="135">
        <v>26</v>
      </c>
      <c r="K85" s="127">
        <f>(K84+C85)</f>
        <v>1116</v>
      </c>
      <c r="L85" s="127">
        <f>(L84+D85)</f>
        <v>1165</v>
      </c>
      <c r="M85" s="126">
        <f>(L85-K85)</f>
        <v>49</v>
      </c>
    </row>
    <row r="86" spans="2:13">
      <c r="B86" s="132">
        <v>27</v>
      </c>
      <c r="C86" s="137">
        <v>72</v>
      </c>
      <c r="D86" s="137">
        <v>71</v>
      </c>
      <c r="E86" s="136">
        <f>(D86-C86)</f>
        <v>-1</v>
      </c>
      <c r="F86" s="132">
        <v>27</v>
      </c>
      <c r="G86" s="138">
        <f>(G85+C86)</f>
        <v>1188</v>
      </c>
      <c r="H86" s="130">
        <f>(H85+D86)</f>
        <v>1236</v>
      </c>
      <c r="I86" s="129">
        <f>(H86-G86)</f>
        <v>48</v>
      </c>
      <c r="J86" s="135">
        <v>27</v>
      </c>
      <c r="K86" s="127">
        <f>(K85+C86)</f>
        <v>1188</v>
      </c>
      <c r="L86" s="127">
        <f>(L85+D86)</f>
        <v>1236</v>
      </c>
      <c r="M86" s="126">
        <f>(L86-K86)</f>
        <v>48</v>
      </c>
    </row>
    <row r="87" spans="2:13">
      <c r="B87" s="132">
        <v>28</v>
      </c>
      <c r="C87" s="137">
        <v>84</v>
      </c>
      <c r="D87" s="137">
        <v>101</v>
      </c>
      <c r="E87" s="136">
        <f>(D87-C87)</f>
        <v>17</v>
      </c>
      <c r="F87" s="132">
        <v>28</v>
      </c>
      <c r="G87" s="138">
        <f>(G86+C87)</f>
        <v>1272</v>
      </c>
      <c r="H87" s="130">
        <f>(H86+D87)</f>
        <v>1337</v>
      </c>
      <c r="I87" s="129">
        <f>(H87-G87)</f>
        <v>65</v>
      </c>
      <c r="J87" s="135">
        <v>28</v>
      </c>
      <c r="K87" s="127">
        <f>(K86+C87)</f>
        <v>1272</v>
      </c>
      <c r="L87" s="127">
        <f>(L86+D87)</f>
        <v>1337</v>
      </c>
      <c r="M87" s="126">
        <f>(L87-K87)</f>
        <v>65</v>
      </c>
    </row>
    <row r="88" spans="2:13">
      <c r="B88" s="139">
        <v>29</v>
      </c>
      <c r="C88" s="137">
        <v>95</v>
      </c>
      <c r="D88" s="137">
        <v>49</v>
      </c>
      <c r="E88" s="136">
        <f>(D88-C88)</f>
        <v>-46</v>
      </c>
      <c r="F88" s="139">
        <v>29</v>
      </c>
      <c r="G88" s="138">
        <f>(G87+C88)</f>
        <v>1367</v>
      </c>
      <c r="H88" s="130">
        <f>(H87+D88)</f>
        <v>1386</v>
      </c>
      <c r="I88" s="129">
        <f>(H88-G88)</f>
        <v>19</v>
      </c>
      <c r="J88" s="128">
        <v>29</v>
      </c>
      <c r="K88" s="127">
        <f>(K87+C88)</f>
        <v>1367</v>
      </c>
      <c r="L88" s="127">
        <f>(L87+D88)</f>
        <v>1386</v>
      </c>
      <c r="M88" s="126">
        <f>(L88-K88)</f>
        <v>19</v>
      </c>
    </row>
    <row r="89" spans="2:13">
      <c r="B89" s="132">
        <v>30</v>
      </c>
      <c r="C89" s="137">
        <v>51</v>
      </c>
      <c r="D89" s="137">
        <v>0</v>
      </c>
      <c r="E89" s="136">
        <f>(D89-C89)</f>
        <v>-51</v>
      </c>
      <c r="F89" s="132">
        <v>30</v>
      </c>
      <c r="G89" s="131">
        <f>(G88+C89)</f>
        <v>1418</v>
      </c>
      <c r="H89" s="130">
        <f>(H88+D89)</f>
        <v>1386</v>
      </c>
      <c r="I89" s="129">
        <f>(H89-G89)</f>
        <v>-32</v>
      </c>
      <c r="J89" s="135">
        <v>30</v>
      </c>
      <c r="K89" s="127">
        <f>(K88+C89)</f>
        <v>1418</v>
      </c>
      <c r="L89" s="127">
        <f>(L88+D89)</f>
        <v>1386</v>
      </c>
      <c r="M89" s="126">
        <f>(L89-K89)</f>
        <v>-32</v>
      </c>
    </row>
    <row r="90" spans="2:13" ht="13.5" thickBot="1">
      <c r="B90" s="122">
        <v>31</v>
      </c>
      <c r="C90" s="134">
        <v>0</v>
      </c>
      <c r="D90" s="134">
        <v>0</v>
      </c>
      <c r="E90" s="133">
        <f>(D90-C90)</f>
        <v>0</v>
      </c>
      <c r="F90" s="132">
        <v>31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28">
        <v>31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5" t="s">
        <v>39</v>
      </c>
      <c r="C91" s="125">
        <f>SUM(C60:C90)</f>
        <v>1418</v>
      </c>
      <c r="D91" s="124">
        <f>SUM(D60:D90)</f>
        <v>1386</v>
      </c>
      <c r="E91" s="123">
        <f>(D91-C91)</f>
        <v>-32</v>
      </c>
      <c r="F91" s="122"/>
      <c r="G91" s="121"/>
      <c r="H91" s="120"/>
      <c r="I91" s="119"/>
      <c r="J91" s="118"/>
      <c r="K91" s="117"/>
      <c r="L91" s="117"/>
      <c r="M91" s="116"/>
    </row>
    <row r="92" spans="2:13">
      <c r="B92" s="115"/>
      <c r="C92" s="115"/>
      <c r="D92" s="115"/>
      <c r="E92" s="115"/>
      <c r="F92" s="113"/>
      <c r="G92" s="114"/>
      <c r="H92" s="113"/>
      <c r="I92" s="113"/>
      <c r="J92" s="112"/>
      <c r="K92" s="108"/>
      <c r="L92" s="108"/>
      <c r="M92" s="107"/>
    </row>
    <row r="93" spans="2:13">
      <c r="B93" s="110"/>
      <c r="C93" s="110"/>
      <c r="D93" s="110"/>
      <c r="E93" s="110"/>
      <c r="F93" s="110"/>
      <c r="G93" s="111"/>
      <c r="H93" s="110"/>
      <c r="I93" s="110"/>
      <c r="J93" s="109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</sheetData>
  <mergeCells count="4">
    <mergeCell ref="A2:I2"/>
    <mergeCell ref="A3:I3"/>
    <mergeCell ref="A56:N56"/>
    <mergeCell ref="B57:M5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zoomScale="70" workbookViewId="0">
      <selection activeCell="G12" sqref="G12"/>
    </sheetView>
  </sheetViews>
  <sheetFormatPr baseColWidth="10" defaultColWidth="14" defaultRowHeight="15"/>
  <cols>
    <col min="1" max="1" width="9.42578125" style="1" customWidth="1"/>
    <col min="2" max="2" width="22.5703125" style="1" bestFit="1" customWidth="1"/>
    <col min="3" max="3" width="26.140625" style="1" bestFit="1" customWidth="1"/>
    <col min="4" max="4" width="2" style="1" bestFit="1" customWidth="1"/>
    <col min="5" max="5" width="17.85546875" style="1" bestFit="1" customWidth="1"/>
    <col min="6" max="6" width="5.7109375" style="1" customWidth="1"/>
    <col min="7" max="7" width="17.7109375" style="1" bestFit="1" customWidth="1"/>
    <col min="8" max="8" width="2" style="1" bestFit="1" customWidth="1"/>
    <col min="9" max="9" width="19.5703125" style="1" customWidth="1"/>
    <col min="10" max="10" width="3.85546875" style="1" customWidth="1"/>
    <col min="11" max="11" width="9.28515625" style="1" customWidth="1"/>
    <col min="12" max="12" width="2.85546875" style="1" customWidth="1"/>
    <col min="13" max="15" width="19" style="1" customWidth="1"/>
    <col min="16" max="16" width="13" style="1" customWidth="1"/>
    <col min="17" max="16384" width="14" style="1"/>
  </cols>
  <sheetData>
    <row r="1" spans="1:15" s="2" customFormat="1" ht="30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10"/>
      <c r="K1" s="10"/>
      <c r="L1" s="10"/>
      <c r="M1" s="10"/>
      <c r="N1" s="10"/>
      <c r="O1" s="10"/>
    </row>
    <row r="2" spans="1:15" s="2" customFormat="1" ht="23.25">
      <c r="A2" s="97" t="s">
        <v>25</v>
      </c>
      <c r="B2" s="94"/>
      <c r="C2" s="94"/>
      <c r="D2" s="94"/>
      <c r="E2" s="94"/>
      <c r="F2" s="94"/>
      <c r="G2" s="94"/>
      <c r="H2" s="94"/>
      <c r="I2" s="94"/>
      <c r="J2" s="9"/>
      <c r="K2" s="9"/>
      <c r="L2" s="9"/>
      <c r="M2" s="9"/>
      <c r="N2" s="9"/>
      <c r="O2" s="9"/>
    </row>
    <row r="3" spans="1:15" s="2" customFormat="1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  <c r="J3" s="1"/>
      <c r="K3" s="5"/>
      <c r="L3" s="1"/>
      <c r="M3" s="1"/>
      <c r="N3" s="1"/>
      <c r="O3" s="1"/>
    </row>
    <row r="4" spans="1:15" s="2" customFormat="1">
      <c r="A4" s="5"/>
      <c r="B4" s="1"/>
      <c r="C4" s="1"/>
      <c r="D4" s="1"/>
      <c r="E4" s="8"/>
      <c r="F4" s="1"/>
      <c r="G4" s="1"/>
      <c r="H4" s="1"/>
      <c r="I4" s="1"/>
      <c r="J4" s="1"/>
      <c r="K4" s="5"/>
      <c r="L4" s="1"/>
      <c r="M4" s="1"/>
      <c r="N4" s="1"/>
      <c r="O4" s="1"/>
    </row>
    <row r="5" spans="1:15" s="2" customFormat="1" ht="18">
      <c r="A5" s="11" t="s">
        <v>2</v>
      </c>
      <c r="B5" s="11" t="s">
        <v>3</v>
      </c>
      <c r="C5" s="11" t="s">
        <v>4</v>
      </c>
      <c r="D5" s="11"/>
      <c r="E5" s="4"/>
    </row>
    <row r="6" spans="1:15" s="2" customFormat="1" ht="18">
      <c r="A6" s="4">
        <v>1</v>
      </c>
      <c r="B6" s="39">
        <v>5303965.78</v>
      </c>
      <c r="C6" s="40">
        <v>3862</v>
      </c>
    </row>
    <row r="7" spans="1:15" s="2" customFormat="1" ht="18">
      <c r="A7" s="4">
        <v>2</v>
      </c>
      <c r="B7" s="39">
        <v>4296770.2699999996</v>
      </c>
      <c r="C7" s="40">
        <v>3319</v>
      </c>
    </row>
    <row r="8" spans="1:15" s="2" customFormat="1" ht="18">
      <c r="A8" s="4">
        <v>3</v>
      </c>
      <c r="B8" s="39">
        <v>369583.18</v>
      </c>
      <c r="C8" s="40">
        <v>235</v>
      </c>
    </row>
    <row r="9" spans="1:15" s="2" customFormat="1" ht="18">
      <c r="A9" s="4">
        <v>4</v>
      </c>
      <c r="B9" s="39">
        <v>15381407.289999999</v>
      </c>
      <c r="C9" s="40">
        <v>11126</v>
      </c>
    </row>
    <row r="10" spans="1:15" s="2" customFormat="1" ht="18">
      <c r="A10" s="4">
        <v>5</v>
      </c>
      <c r="B10" s="39">
        <v>16364459.460000001</v>
      </c>
      <c r="C10" s="40">
        <v>9953</v>
      </c>
    </row>
    <row r="11" spans="1:15" s="2" customFormat="1" ht="18">
      <c r="A11" s="4">
        <v>6</v>
      </c>
      <c r="B11" s="39">
        <v>17076613.420000002</v>
      </c>
      <c r="C11" s="40">
        <v>9118</v>
      </c>
    </row>
    <row r="12" spans="1:15" s="2" customFormat="1" ht="18">
      <c r="A12" s="4">
        <v>7</v>
      </c>
      <c r="B12" s="39">
        <v>14839513.35</v>
      </c>
      <c r="C12" s="40">
        <v>7860</v>
      </c>
    </row>
    <row r="13" spans="1:15" s="2" customFormat="1" ht="18">
      <c r="A13" s="4">
        <v>8</v>
      </c>
      <c r="B13" s="39">
        <v>14926964.300000001</v>
      </c>
      <c r="C13" s="40">
        <v>7259</v>
      </c>
    </row>
    <row r="14" spans="1:15" s="2" customFormat="1" ht="18">
      <c r="A14" s="4">
        <v>9</v>
      </c>
      <c r="B14" s="39">
        <v>3851749.07</v>
      </c>
      <c r="C14" s="40">
        <v>2136</v>
      </c>
    </row>
    <row r="15" spans="1:15" s="2" customFormat="1" ht="18">
      <c r="A15" s="4">
        <v>10</v>
      </c>
      <c r="B15" s="41">
        <v>455802.6</v>
      </c>
      <c r="C15" s="40">
        <v>220</v>
      </c>
    </row>
    <row r="16" spans="1:15" s="2" customFormat="1" ht="18">
      <c r="A16" s="4">
        <v>11</v>
      </c>
      <c r="B16" s="39">
        <v>15353583.640000001</v>
      </c>
      <c r="C16" s="40">
        <v>6969</v>
      </c>
    </row>
    <row r="17" spans="1:3" s="2" customFormat="1" ht="18">
      <c r="A17" s="4">
        <v>12</v>
      </c>
      <c r="B17" s="39">
        <v>19330397.75</v>
      </c>
      <c r="C17" s="40">
        <v>6609</v>
      </c>
    </row>
    <row r="18" spans="1:3" s="2" customFormat="1" ht="18">
      <c r="A18" s="4">
        <v>13</v>
      </c>
      <c r="B18" s="39">
        <v>20399953.390000001</v>
      </c>
      <c r="C18" s="40">
        <v>7182</v>
      </c>
    </row>
    <row r="19" spans="1:3" s="2" customFormat="1" ht="18">
      <c r="A19" s="4">
        <v>14</v>
      </c>
      <c r="B19" s="39">
        <v>19576125.960000001</v>
      </c>
      <c r="C19" s="40">
        <v>5836</v>
      </c>
    </row>
    <row r="20" spans="1:3" s="2" customFormat="1" ht="18">
      <c r="A20" s="4">
        <v>15</v>
      </c>
      <c r="B20" s="39">
        <v>32015912.48</v>
      </c>
      <c r="C20" s="40">
        <v>6483</v>
      </c>
    </row>
    <row r="21" spans="1:3" s="2" customFormat="1" ht="18">
      <c r="A21" s="4">
        <v>16</v>
      </c>
      <c r="B21" s="39">
        <v>3140987.98</v>
      </c>
      <c r="C21" s="40">
        <v>1571</v>
      </c>
    </row>
    <row r="22" spans="1:3" s="2" customFormat="1" ht="18">
      <c r="A22" s="4">
        <v>17</v>
      </c>
      <c r="B22" s="39">
        <v>340127.76</v>
      </c>
      <c r="C22" s="40">
        <v>158</v>
      </c>
    </row>
    <row r="23" spans="1:3" s="2" customFormat="1" ht="18">
      <c r="A23" s="4">
        <v>18</v>
      </c>
      <c r="B23" s="39">
        <v>21438587.93</v>
      </c>
      <c r="C23" s="40">
        <v>6951</v>
      </c>
    </row>
    <row r="24" spans="1:3" s="2" customFormat="1" ht="18">
      <c r="A24" s="4">
        <v>19</v>
      </c>
      <c r="B24" s="39">
        <v>19410348.850000001</v>
      </c>
      <c r="C24" s="40">
        <v>5825</v>
      </c>
    </row>
    <row r="25" spans="1:3" s="2" customFormat="1" ht="18">
      <c r="A25" s="4">
        <v>20</v>
      </c>
      <c r="B25" s="39">
        <v>20115883.469999999</v>
      </c>
      <c r="C25" s="40">
        <v>6031</v>
      </c>
    </row>
    <row r="26" spans="1:3" s="2" customFormat="1" ht="18">
      <c r="A26" s="4">
        <v>21</v>
      </c>
      <c r="B26" s="39">
        <v>25266289.530000001</v>
      </c>
      <c r="C26" s="40">
        <v>6199</v>
      </c>
    </row>
    <row r="27" spans="1:3" s="2" customFormat="1" ht="18">
      <c r="A27" s="4">
        <v>22</v>
      </c>
      <c r="B27" s="39">
        <v>26627223.289999999</v>
      </c>
      <c r="C27" s="40">
        <v>7176</v>
      </c>
    </row>
    <row r="28" spans="1:3" s="2" customFormat="1" ht="18">
      <c r="A28" s="4">
        <v>23</v>
      </c>
      <c r="B28" s="39">
        <v>7124567.1299999999</v>
      </c>
      <c r="C28" s="40">
        <v>2401</v>
      </c>
    </row>
    <row r="29" spans="1:3" s="2" customFormat="1" ht="18">
      <c r="A29" s="4">
        <v>24</v>
      </c>
      <c r="B29" s="39">
        <v>282216.78999999998</v>
      </c>
      <c r="C29" s="40">
        <v>156</v>
      </c>
    </row>
    <row r="30" spans="1:3" s="2" customFormat="1" ht="18">
      <c r="A30" s="4">
        <v>25</v>
      </c>
      <c r="B30" s="39">
        <v>25015929.460000001</v>
      </c>
      <c r="C30" s="40">
        <v>6034</v>
      </c>
    </row>
    <row r="31" spans="1:3" s="2" customFormat="1" ht="18">
      <c r="A31" s="4">
        <v>26</v>
      </c>
      <c r="B31" s="39">
        <v>30793663.859999999</v>
      </c>
      <c r="C31" s="40">
        <v>8078</v>
      </c>
    </row>
    <row r="32" spans="1:3" s="2" customFormat="1" ht="18">
      <c r="A32" s="4">
        <v>27</v>
      </c>
      <c r="B32" s="39">
        <v>30748645.23</v>
      </c>
      <c r="C32" s="40">
        <v>6706</v>
      </c>
    </row>
    <row r="33" spans="1:3" s="2" customFormat="1" ht="18">
      <c r="A33" s="4">
        <v>28</v>
      </c>
      <c r="B33" s="39">
        <v>38010873.960000001</v>
      </c>
      <c r="C33" s="40">
        <v>7924</v>
      </c>
    </row>
    <row r="34" spans="1:3" s="2" customFormat="1" ht="18">
      <c r="A34" s="4">
        <v>29</v>
      </c>
      <c r="B34" s="39">
        <v>39346490.740000002</v>
      </c>
      <c r="C34" s="40">
        <v>9041</v>
      </c>
    </row>
    <row r="35" spans="1:3" s="2" customFormat="1" ht="18">
      <c r="A35" s="4">
        <v>30</v>
      </c>
      <c r="B35" s="39">
        <v>16714338.710000001</v>
      </c>
      <c r="C35" s="40">
        <v>3833</v>
      </c>
    </row>
    <row r="36" spans="1:3" s="2" customFormat="1" ht="18">
      <c r="A36" s="4">
        <v>31</v>
      </c>
      <c r="B36" s="42">
        <v>660705.34</v>
      </c>
      <c r="C36" s="43">
        <v>304</v>
      </c>
    </row>
    <row r="37" spans="1:3" s="2" customFormat="1" ht="18">
      <c r="A37" s="44" t="s">
        <v>5</v>
      </c>
      <c r="B37" s="45">
        <f>SUM(B6:B36)</f>
        <v>504579681.96999997</v>
      </c>
      <c r="C37" s="46">
        <f>SUM(C6:C36)</f>
        <v>166555</v>
      </c>
    </row>
    <row r="38" spans="1:3" s="2" customFormat="1" ht="15.75">
      <c r="A38" s="3"/>
      <c r="B38" s="1"/>
      <c r="C38" s="12"/>
    </row>
    <row r="39" spans="1:3" s="2" customFormat="1" ht="15.75">
      <c r="A39" s="3"/>
      <c r="B39" s="1"/>
      <c r="C39" s="7"/>
    </row>
    <row r="40" spans="1:3" s="2" customFormat="1" ht="15.75">
      <c r="A40" s="3"/>
      <c r="B40" s="1"/>
      <c r="C40" s="7"/>
    </row>
    <row r="41" spans="1:3" s="2" customFormat="1" ht="15.75">
      <c r="A41" s="3"/>
      <c r="B41" s="1"/>
      <c r="C41" s="7"/>
    </row>
    <row r="42" spans="1:3" s="2" customFormat="1" ht="15.75">
      <c r="A42" s="3"/>
      <c r="B42" s="1"/>
      <c r="C42" s="7"/>
    </row>
    <row r="43" spans="1:3" s="2" customFormat="1" ht="15.75">
      <c r="A43" s="3"/>
      <c r="B43" s="1"/>
      <c r="C43" s="7"/>
    </row>
    <row r="44" spans="1:3" s="2" customFormat="1" ht="15.75">
      <c r="A44" s="3"/>
      <c r="B44" s="1"/>
      <c r="C44" s="7"/>
    </row>
    <row r="45" spans="1:3" s="2" customFormat="1" ht="15.75">
      <c r="A45" s="3"/>
      <c r="B45" s="1"/>
      <c r="C45" s="7"/>
    </row>
    <row r="46" spans="1:3" s="2" customFormat="1" ht="15.75">
      <c r="A46" s="3"/>
      <c r="B46" s="1"/>
      <c r="C46" s="7"/>
    </row>
    <row r="47" spans="1:3" s="2" customFormat="1" ht="15.75">
      <c r="A47" s="3"/>
      <c r="B47" s="1"/>
      <c r="C47" s="7"/>
    </row>
    <row r="48" spans="1:3" s="2" customFormat="1" ht="15.75">
      <c r="A48" s="3"/>
      <c r="B48" s="1"/>
      <c r="C48" s="7"/>
    </row>
    <row r="49" spans="1:15" s="2" customFormat="1" ht="15.75">
      <c r="A49" s="3"/>
      <c r="B49" s="1"/>
      <c r="C49" s="6"/>
    </row>
    <row r="50" spans="1:15" s="2" customFormat="1" ht="15.75">
      <c r="A50" s="3"/>
      <c r="B50" s="1"/>
      <c r="C50" s="6"/>
      <c r="G50" s="6"/>
      <c r="H50" s="6"/>
      <c r="I50" s="1"/>
      <c r="J50" s="5"/>
      <c r="K50" s="1"/>
      <c r="L50" s="1"/>
      <c r="M50" s="1"/>
      <c r="N50" s="1"/>
    </row>
    <row r="51" spans="1:15" s="2" customFormat="1" ht="15.75">
      <c r="A51" s="3"/>
      <c r="B51" s="1"/>
      <c r="C51" s="6"/>
      <c r="D51" s="6"/>
      <c r="E51" s="6"/>
      <c r="F51" s="6"/>
      <c r="G51" s="6"/>
      <c r="H51" s="6"/>
      <c r="I51" s="1"/>
      <c r="J51" s="5"/>
      <c r="K51" s="1"/>
      <c r="L51" s="1"/>
      <c r="M51" s="1"/>
      <c r="N51" s="1"/>
    </row>
    <row r="52" spans="1:15" s="2" customFormat="1" ht="15.75">
      <c r="A52" s="3"/>
      <c r="B52" s="1"/>
      <c r="C52" s="6"/>
      <c r="D52" s="6"/>
      <c r="E52" s="6"/>
      <c r="F52" s="6"/>
      <c r="G52" s="6"/>
      <c r="H52" s="6"/>
      <c r="I52" s="1"/>
      <c r="J52" s="5"/>
      <c r="K52" s="1"/>
      <c r="L52" s="1"/>
      <c r="M52" s="1"/>
      <c r="N52" s="1"/>
    </row>
    <row r="53" spans="1:15" s="2" customFormat="1" ht="15.75">
      <c r="A53" s="3"/>
      <c r="B53" s="1"/>
      <c r="C53" s="6"/>
      <c r="D53" s="6"/>
      <c r="E53" s="6"/>
      <c r="F53" s="6"/>
      <c r="G53" s="6"/>
      <c r="H53" s="6"/>
      <c r="I53" s="6"/>
      <c r="J53" s="1"/>
      <c r="K53" s="5"/>
      <c r="L53" s="1"/>
      <c r="M53" s="1"/>
      <c r="N53" s="1"/>
      <c r="O53" s="1"/>
    </row>
    <row r="54" spans="1:15" s="2" customFormat="1"/>
    <row r="55" spans="1:15" s="2" customFormat="1"/>
    <row r="56" spans="1:15" s="2" customFormat="1"/>
    <row r="57" spans="1:15" s="2" customFormat="1"/>
    <row r="58" spans="1:15" s="2" customFormat="1"/>
    <row r="59" spans="1:15" s="2" customFormat="1"/>
    <row r="60" spans="1:15" s="2" customFormat="1"/>
    <row r="61" spans="1:15" s="2" customFormat="1"/>
    <row r="62" spans="1:15" s="2" customFormat="1"/>
    <row r="63" spans="1:15" s="2" customFormat="1"/>
    <row r="64" spans="1:15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</sheetData>
  <mergeCells count="2">
    <mergeCell ref="A2:I2"/>
    <mergeCell ref="A1:I1"/>
  </mergeCells>
  <printOptions horizontalCentered="1"/>
  <pageMargins left="0" right="0" top="0" bottom="0" header="0" footer="0"/>
  <pageSetup scale="68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30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203">
        <v>1186019.1000000001</v>
      </c>
      <c r="C7" s="137">
        <v>32</v>
      </c>
    </row>
    <row r="8" spans="1:13">
      <c r="A8" s="166">
        <v>2</v>
      </c>
      <c r="B8" s="203">
        <v>0</v>
      </c>
      <c r="C8" s="137">
        <v>0</v>
      </c>
    </row>
    <row r="9" spans="1:13">
      <c r="A9" s="166">
        <v>3</v>
      </c>
      <c r="B9" s="203">
        <v>0</v>
      </c>
      <c r="C9" s="137">
        <v>0</v>
      </c>
    </row>
    <row r="10" spans="1:13">
      <c r="A10" s="166">
        <v>4</v>
      </c>
      <c r="B10" s="203">
        <v>23204830.440000001</v>
      </c>
      <c r="C10" s="137">
        <v>247</v>
      </c>
    </row>
    <row r="11" spans="1:13">
      <c r="A11" s="166">
        <v>5</v>
      </c>
      <c r="B11" s="203">
        <v>1474662.23</v>
      </c>
      <c r="C11" s="137">
        <v>71</v>
      </c>
    </row>
    <row r="12" spans="1:13">
      <c r="A12" s="166">
        <v>6</v>
      </c>
      <c r="B12" s="203">
        <v>1766823.93</v>
      </c>
      <c r="C12" s="137">
        <v>138</v>
      </c>
    </row>
    <row r="13" spans="1:13">
      <c r="A13" s="166">
        <v>7</v>
      </c>
      <c r="B13" s="203">
        <v>2150808.7400000002</v>
      </c>
      <c r="C13" s="137">
        <v>56</v>
      </c>
    </row>
    <row r="14" spans="1:13">
      <c r="A14" s="166">
        <v>8</v>
      </c>
      <c r="B14" s="203">
        <v>1347831.36</v>
      </c>
      <c r="C14" s="137">
        <v>35</v>
      </c>
    </row>
    <row r="15" spans="1:13">
      <c r="A15" s="166">
        <v>9</v>
      </c>
      <c r="B15" s="203">
        <v>0</v>
      </c>
      <c r="C15" s="137">
        <v>0</v>
      </c>
    </row>
    <row r="16" spans="1:13">
      <c r="A16" s="166">
        <v>10</v>
      </c>
      <c r="B16" s="203">
        <v>0</v>
      </c>
      <c r="C16" s="137">
        <v>0</v>
      </c>
    </row>
    <row r="17" spans="1:3">
      <c r="A17" s="166">
        <v>11</v>
      </c>
      <c r="B17" s="203">
        <v>1560816.35</v>
      </c>
      <c r="C17" s="137">
        <v>71</v>
      </c>
    </row>
    <row r="18" spans="1:3">
      <c r="A18" s="166">
        <v>12</v>
      </c>
      <c r="B18" s="203">
        <v>1427960.71</v>
      </c>
      <c r="C18" s="137">
        <v>74</v>
      </c>
    </row>
    <row r="19" spans="1:3">
      <c r="A19" s="166">
        <v>13</v>
      </c>
      <c r="B19" s="203">
        <v>2948535.09</v>
      </c>
      <c r="C19" s="137">
        <v>63</v>
      </c>
    </row>
    <row r="20" spans="1:3">
      <c r="A20" s="166">
        <v>14</v>
      </c>
      <c r="B20" s="203">
        <v>2098759.65</v>
      </c>
      <c r="C20" s="137">
        <v>92</v>
      </c>
    </row>
    <row r="21" spans="1:3">
      <c r="A21" s="166">
        <v>15</v>
      </c>
      <c r="B21" s="203">
        <v>1962646.91</v>
      </c>
      <c r="C21" s="137">
        <v>61</v>
      </c>
    </row>
    <row r="22" spans="1:3">
      <c r="A22" s="166">
        <v>16</v>
      </c>
      <c r="B22" s="203">
        <v>0</v>
      </c>
      <c r="C22" s="137">
        <v>0</v>
      </c>
    </row>
    <row r="23" spans="1:3">
      <c r="A23" s="166">
        <v>17</v>
      </c>
      <c r="B23" s="203">
        <v>0</v>
      </c>
      <c r="C23" s="137">
        <v>0</v>
      </c>
    </row>
    <row r="24" spans="1:3">
      <c r="A24" s="166">
        <v>18</v>
      </c>
      <c r="B24" s="203">
        <v>2500138.65</v>
      </c>
      <c r="C24" s="137">
        <v>64</v>
      </c>
    </row>
    <row r="25" spans="1:3">
      <c r="A25" s="166">
        <v>19</v>
      </c>
      <c r="B25" s="203">
        <v>1908977.03</v>
      </c>
      <c r="C25" s="137">
        <v>64</v>
      </c>
    </row>
    <row r="26" spans="1:3">
      <c r="A26" s="166">
        <v>20</v>
      </c>
      <c r="B26" s="203">
        <v>2645880.85</v>
      </c>
      <c r="C26" s="137">
        <v>104</v>
      </c>
    </row>
    <row r="27" spans="1:3">
      <c r="A27" s="166">
        <v>21</v>
      </c>
      <c r="B27" s="203">
        <v>1707841.97</v>
      </c>
      <c r="C27" s="137">
        <v>55</v>
      </c>
    </row>
    <row r="28" spans="1:3">
      <c r="A28" s="166">
        <v>22</v>
      </c>
      <c r="B28" s="203">
        <v>2121207.33</v>
      </c>
      <c r="C28" s="137">
        <v>54</v>
      </c>
    </row>
    <row r="29" spans="1:3">
      <c r="A29" s="166">
        <v>23</v>
      </c>
      <c r="B29" s="203">
        <v>0</v>
      </c>
      <c r="C29" s="137">
        <v>0</v>
      </c>
    </row>
    <row r="30" spans="1:3">
      <c r="A30" s="166">
        <v>24</v>
      </c>
      <c r="B30" s="203">
        <v>0</v>
      </c>
      <c r="C30" s="137">
        <v>0</v>
      </c>
    </row>
    <row r="31" spans="1:3">
      <c r="A31" s="166">
        <v>25</v>
      </c>
      <c r="B31" s="203">
        <v>1389814.5</v>
      </c>
      <c r="C31" s="137">
        <v>67</v>
      </c>
    </row>
    <row r="32" spans="1:3">
      <c r="A32" s="166">
        <v>26</v>
      </c>
      <c r="B32" s="203">
        <v>1568589.16</v>
      </c>
      <c r="C32" s="137">
        <v>64</v>
      </c>
    </row>
    <row r="33" spans="1:13">
      <c r="A33" s="166">
        <v>27</v>
      </c>
      <c r="B33" s="203">
        <v>1745689.68</v>
      </c>
      <c r="C33" s="137">
        <v>63</v>
      </c>
    </row>
    <row r="34" spans="1:13">
      <c r="A34" s="166">
        <v>28</v>
      </c>
      <c r="B34" s="203">
        <v>1146095.3999999999</v>
      </c>
      <c r="C34" s="137">
        <v>55</v>
      </c>
    </row>
    <row r="35" spans="1:13">
      <c r="A35" s="166">
        <v>29</v>
      </c>
      <c r="B35" s="205">
        <v>1589598.7</v>
      </c>
      <c r="C35" s="200">
        <v>43</v>
      </c>
    </row>
    <row r="36" spans="1:13">
      <c r="A36" s="162">
        <v>30</v>
      </c>
      <c r="B36" s="199">
        <v>0</v>
      </c>
      <c r="C36" s="198">
        <v>0</v>
      </c>
    </row>
    <row r="37" spans="1:13">
      <c r="A37" s="162">
        <v>31</v>
      </c>
      <c r="B37" s="204">
        <v>0</v>
      </c>
      <c r="C37" s="200">
        <v>0</v>
      </c>
    </row>
    <row r="38" spans="1:13">
      <c r="A38" s="159" t="s">
        <v>39</v>
      </c>
      <c r="B38" s="158">
        <f>SUM(B7:B36)</f>
        <v>59453527.779999994</v>
      </c>
      <c r="C38" s="157">
        <f>SUM(C7:C36)</f>
        <v>1573</v>
      </c>
    </row>
    <row r="39" spans="1:13">
      <c r="E39" s="156"/>
      <c r="F39" s="155"/>
      <c r="G39" s="155"/>
      <c r="H39" s="128"/>
      <c r="I39" s="152"/>
      <c r="J39" s="152"/>
      <c r="K39" s="154"/>
    </row>
    <row r="40" spans="1:13">
      <c r="B40" s="143"/>
      <c r="C40" s="143"/>
      <c r="D40" s="14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53"/>
      <c r="D42" s="15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>
      <c r="B56" s="143"/>
      <c r="C56" s="143"/>
      <c r="D56" s="143"/>
      <c r="E56" s="143"/>
      <c r="F56" s="143"/>
      <c r="G56" s="143"/>
      <c r="H56" s="143"/>
      <c r="I56" s="143"/>
      <c r="J56" s="139"/>
      <c r="K56" s="152"/>
      <c r="L56" s="151"/>
      <c r="M56" s="150"/>
    </row>
    <row r="57" spans="1:15" ht="30">
      <c r="A57" s="149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8"/>
    </row>
    <row r="58" spans="1:15" ht="18.75">
      <c r="B58" s="147" t="s">
        <v>42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</row>
    <row r="59" spans="1:15" ht="19.5" thickBot="1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5" ht="13.5" thickTop="1">
      <c r="B60" s="145"/>
      <c r="C60" s="142">
        <v>2015</v>
      </c>
      <c r="D60" s="142">
        <v>2016</v>
      </c>
      <c r="E60" s="142" t="s">
        <v>41</v>
      </c>
      <c r="F60" s="143"/>
      <c r="G60" s="144">
        <v>2015</v>
      </c>
      <c r="H60" s="142">
        <v>2016</v>
      </c>
      <c r="I60" s="142" t="s">
        <v>41</v>
      </c>
      <c r="J60" s="143"/>
      <c r="K60" s="142">
        <v>2015</v>
      </c>
      <c r="L60" s="142">
        <v>2016</v>
      </c>
      <c r="M60" s="141" t="s">
        <v>41</v>
      </c>
    </row>
    <row r="61" spans="1:15">
      <c r="B61" s="132">
        <v>1</v>
      </c>
      <c r="C61" s="137">
        <v>0</v>
      </c>
      <c r="D61" s="137">
        <v>0</v>
      </c>
      <c r="E61" s="136">
        <f>(D61-C61)</f>
        <v>0</v>
      </c>
      <c r="F61" s="132">
        <v>1</v>
      </c>
      <c r="G61" s="138">
        <f>(C61)</f>
        <v>0</v>
      </c>
      <c r="H61" s="130">
        <f>(D61)</f>
        <v>0</v>
      </c>
      <c r="I61" s="129">
        <f>(H61-G61)</f>
        <v>0</v>
      </c>
      <c r="J61" s="140" t="s">
        <v>40</v>
      </c>
      <c r="K61" s="127">
        <f>(C61)</f>
        <v>0</v>
      </c>
      <c r="L61" s="127">
        <f>(D61)</f>
        <v>0</v>
      </c>
      <c r="M61" s="126">
        <f>(L61-K61)</f>
        <v>0</v>
      </c>
    </row>
    <row r="62" spans="1:15">
      <c r="B62" s="132">
        <v>2</v>
      </c>
      <c r="C62" s="137">
        <v>69</v>
      </c>
      <c r="D62" s="137">
        <v>0</v>
      </c>
      <c r="E62" s="136">
        <f>(D62-C62)</f>
        <v>-69</v>
      </c>
      <c r="F62" s="132">
        <v>2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2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3</v>
      </c>
      <c r="C63" s="137">
        <v>0</v>
      </c>
      <c r="D63" s="137">
        <v>0</v>
      </c>
      <c r="E63" s="136">
        <f>(D63-C63)</f>
        <v>0</v>
      </c>
      <c r="F63" s="132">
        <v>3</v>
      </c>
      <c r="G63" s="138">
        <f>(G62+C63)</f>
        <v>69</v>
      </c>
      <c r="H63" s="130">
        <f>(H62+D63)</f>
        <v>0</v>
      </c>
      <c r="I63" s="129">
        <f>(H63-G63)</f>
        <v>-69</v>
      </c>
      <c r="J63" s="135">
        <v>3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4</v>
      </c>
      <c r="C64" s="137">
        <v>0</v>
      </c>
      <c r="D64" s="137">
        <v>0</v>
      </c>
      <c r="E64" s="136">
        <f>(D64-C64)</f>
        <v>0</v>
      </c>
      <c r="F64" s="132">
        <v>4</v>
      </c>
      <c r="G64" s="138">
        <f>(G63+C64)</f>
        <v>69</v>
      </c>
      <c r="H64" s="130">
        <f>(H63+D64)</f>
        <v>0</v>
      </c>
      <c r="I64" s="129">
        <f>(H64-G64)</f>
        <v>-69</v>
      </c>
      <c r="J64" s="128">
        <v>4</v>
      </c>
      <c r="K64" s="127">
        <f>(K63+C64)</f>
        <v>69</v>
      </c>
      <c r="L64" s="127">
        <f>(L63+D64)</f>
        <v>0</v>
      </c>
      <c r="M64" s="126">
        <f>(L64-K64)</f>
        <v>-69</v>
      </c>
    </row>
    <row r="65" spans="2:13">
      <c r="B65" s="132">
        <v>5</v>
      </c>
      <c r="C65" s="137">
        <v>56</v>
      </c>
      <c r="D65" s="137">
        <v>0</v>
      </c>
      <c r="E65" s="136">
        <f>(D65-C65)</f>
        <v>-56</v>
      </c>
      <c r="F65" s="132">
        <v>5</v>
      </c>
      <c r="G65" s="138">
        <f>(G64+C65)</f>
        <v>125</v>
      </c>
      <c r="H65" s="130">
        <f>(H64+D65)</f>
        <v>0</v>
      </c>
      <c r="I65" s="129">
        <f>(H65-G65)</f>
        <v>-125</v>
      </c>
      <c r="J65" s="135">
        <v>5</v>
      </c>
      <c r="K65" s="127">
        <f>(K64+C65)</f>
        <v>125</v>
      </c>
      <c r="L65" s="127">
        <f>(L64+D65)</f>
        <v>0</v>
      </c>
      <c r="M65" s="126">
        <f>(L65-K65)</f>
        <v>-125</v>
      </c>
    </row>
    <row r="66" spans="2:13">
      <c r="B66" s="132">
        <v>6</v>
      </c>
      <c r="C66" s="137">
        <v>52</v>
      </c>
      <c r="D66" s="137">
        <v>0</v>
      </c>
      <c r="E66" s="136">
        <f>(D66-C66)</f>
        <v>-52</v>
      </c>
      <c r="F66" s="132">
        <v>6</v>
      </c>
      <c r="G66" s="138">
        <f>(G65+C66)</f>
        <v>177</v>
      </c>
      <c r="H66" s="130">
        <f>(H65+D66)</f>
        <v>0</v>
      </c>
      <c r="I66" s="129">
        <f>(H66-G66)</f>
        <v>-177</v>
      </c>
      <c r="J66" s="135">
        <v>6</v>
      </c>
      <c r="K66" s="127">
        <f>(K65+C66)</f>
        <v>177</v>
      </c>
      <c r="L66" s="127">
        <f>(L65+D66)</f>
        <v>0</v>
      </c>
      <c r="M66" s="126">
        <f>(L66-K66)</f>
        <v>-177</v>
      </c>
    </row>
    <row r="67" spans="2:13">
      <c r="B67" s="132">
        <v>7</v>
      </c>
      <c r="C67" s="137">
        <v>53</v>
      </c>
      <c r="D67" s="137">
        <v>75</v>
      </c>
      <c r="E67" s="136">
        <f>(D67-C67)</f>
        <v>22</v>
      </c>
      <c r="F67" s="132">
        <v>7</v>
      </c>
      <c r="G67" s="138">
        <f>(G66+C67)</f>
        <v>230</v>
      </c>
      <c r="H67" s="130">
        <f>(H66+D67)</f>
        <v>75</v>
      </c>
      <c r="I67" s="129">
        <f>(H67-G67)</f>
        <v>-155</v>
      </c>
      <c r="J67" s="135">
        <v>7</v>
      </c>
      <c r="K67" s="127">
        <f>(K66+C67)</f>
        <v>230</v>
      </c>
      <c r="L67" s="127">
        <f>(L66+D67)</f>
        <v>75</v>
      </c>
      <c r="M67" s="126">
        <f>(L67-K67)</f>
        <v>-155</v>
      </c>
    </row>
    <row r="68" spans="2:13">
      <c r="B68" s="132">
        <v>8</v>
      </c>
      <c r="C68" s="137">
        <v>51</v>
      </c>
      <c r="D68" s="137">
        <v>83</v>
      </c>
      <c r="E68" s="136">
        <f>(D68-C68)</f>
        <v>32</v>
      </c>
      <c r="F68" s="132">
        <v>8</v>
      </c>
      <c r="G68" s="138">
        <f>(G67+C68)</f>
        <v>281</v>
      </c>
      <c r="H68" s="130">
        <f>(H67+D68)</f>
        <v>158</v>
      </c>
      <c r="I68" s="129">
        <f>(H68-G68)</f>
        <v>-123</v>
      </c>
      <c r="J68" s="135">
        <v>8</v>
      </c>
      <c r="K68" s="127">
        <f>(K67+C68)</f>
        <v>281</v>
      </c>
      <c r="L68" s="127">
        <f>(L67+D68)</f>
        <v>158</v>
      </c>
      <c r="M68" s="126">
        <f>(L68-K68)</f>
        <v>-123</v>
      </c>
    </row>
    <row r="69" spans="2:13">
      <c r="B69" s="132">
        <v>9</v>
      </c>
      <c r="C69" s="137">
        <v>36</v>
      </c>
      <c r="D69" s="137">
        <v>0</v>
      </c>
      <c r="E69" s="136">
        <f>(D69-C69)</f>
        <v>-36</v>
      </c>
      <c r="F69" s="132">
        <v>9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28">
        <v>9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10</v>
      </c>
      <c r="C70" s="137">
        <v>0</v>
      </c>
      <c r="D70" s="137">
        <v>0</v>
      </c>
      <c r="E70" s="136">
        <f>(D70-C70)</f>
        <v>0</v>
      </c>
      <c r="F70" s="132">
        <v>10</v>
      </c>
      <c r="G70" s="138">
        <f>(G69+C70)</f>
        <v>317</v>
      </c>
      <c r="H70" s="130">
        <f>(H69+D70)</f>
        <v>158</v>
      </c>
      <c r="I70" s="129">
        <f>(H70-G70)</f>
        <v>-159</v>
      </c>
      <c r="J70" s="135">
        <v>10</v>
      </c>
      <c r="K70" s="127">
        <f>(K69+C70)</f>
        <v>317</v>
      </c>
      <c r="L70" s="127">
        <f>(L69+D70)</f>
        <v>158</v>
      </c>
      <c r="M70" s="126">
        <f>(L70-K70)</f>
        <v>-159</v>
      </c>
    </row>
    <row r="71" spans="2:13">
      <c r="B71" s="132">
        <v>11</v>
      </c>
      <c r="C71" s="137">
        <v>0</v>
      </c>
      <c r="D71" s="137">
        <v>56</v>
      </c>
      <c r="E71" s="136">
        <f>(D71-C71)</f>
        <v>56</v>
      </c>
      <c r="F71" s="132">
        <v>11</v>
      </c>
      <c r="G71" s="138">
        <f>(G70+C71)</f>
        <v>317</v>
      </c>
      <c r="H71" s="130">
        <f>(H70+D71)</f>
        <v>214</v>
      </c>
      <c r="I71" s="129">
        <f>(H71-G71)</f>
        <v>-103</v>
      </c>
      <c r="J71" s="135">
        <v>11</v>
      </c>
      <c r="K71" s="127">
        <f>(K70+C71)</f>
        <v>317</v>
      </c>
      <c r="L71" s="127">
        <f>(L70+D71)</f>
        <v>214</v>
      </c>
      <c r="M71" s="126">
        <f>(L71-K71)</f>
        <v>-103</v>
      </c>
    </row>
    <row r="72" spans="2:13">
      <c r="B72" s="132">
        <v>12</v>
      </c>
      <c r="C72" s="137">
        <v>60</v>
      </c>
      <c r="D72" s="137">
        <v>87</v>
      </c>
      <c r="E72" s="136">
        <f>(D72-C72)</f>
        <v>27</v>
      </c>
      <c r="F72" s="132">
        <v>12</v>
      </c>
      <c r="G72" s="138">
        <f>(G71+C72)</f>
        <v>377</v>
      </c>
      <c r="H72" s="130">
        <f>(H71+D72)</f>
        <v>301</v>
      </c>
      <c r="I72" s="129">
        <f>(H72-G72)</f>
        <v>-76</v>
      </c>
      <c r="J72" s="135">
        <v>12</v>
      </c>
      <c r="K72" s="127">
        <f>(K71+C72)</f>
        <v>377</v>
      </c>
      <c r="L72" s="127">
        <f>(L71+D72)</f>
        <v>301</v>
      </c>
      <c r="M72" s="126">
        <f>(L72-K72)</f>
        <v>-76</v>
      </c>
    </row>
    <row r="73" spans="2:13">
      <c r="B73" s="132">
        <v>13</v>
      </c>
      <c r="C73" s="137">
        <v>55</v>
      </c>
      <c r="D73" s="137">
        <v>71</v>
      </c>
      <c r="E73" s="136">
        <f>(D73-C73)</f>
        <v>16</v>
      </c>
      <c r="F73" s="132">
        <v>13</v>
      </c>
      <c r="G73" s="138">
        <f>(G72+C73)</f>
        <v>432</v>
      </c>
      <c r="H73" s="130">
        <f>(H72+D73)</f>
        <v>372</v>
      </c>
      <c r="I73" s="129">
        <f>(H73-G73)</f>
        <v>-60</v>
      </c>
      <c r="J73" s="135">
        <v>13</v>
      </c>
      <c r="K73" s="127">
        <f>(K72+C73)</f>
        <v>432</v>
      </c>
      <c r="L73" s="127">
        <f>(L72+D73)</f>
        <v>372</v>
      </c>
      <c r="M73" s="126">
        <f>(L73-K73)</f>
        <v>-60</v>
      </c>
    </row>
    <row r="74" spans="2:13">
      <c r="B74" s="132">
        <v>14</v>
      </c>
      <c r="C74" s="137">
        <v>51</v>
      </c>
      <c r="D74" s="137">
        <v>74</v>
      </c>
      <c r="E74" s="136">
        <f>(D74-C74)</f>
        <v>23</v>
      </c>
      <c r="F74" s="132">
        <v>14</v>
      </c>
      <c r="G74" s="138">
        <f>(G73+C74)</f>
        <v>483</v>
      </c>
      <c r="H74" s="130">
        <f>(H73+D74)</f>
        <v>446</v>
      </c>
      <c r="I74" s="129">
        <f>(H74-G74)</f>
        <v>-37</v>
      </c>
      <c r="J74" s="128">
        <v>14</v>
      </c>
      <c r="K74" s="127">
        <f>(K73+C74)</f>
        <v>483</v>
      </c>
      <c r="L74" s="127">
        <f>(L73+D74)</f>
        <v>446</v>
      </c>
      <c r="M74" s="126">
        <f>(L74-K74)</f>
        <v>-37</v>
      </c>
    </row>
    <row r="75" spans="2:13">
      <c r="B75" s="132">
        <v>15</v>
      </c>
      <c r="C75" s="137">
        <v>63</v>
      </c>
      <c r="D75" s="137">
        <v>89</v>
      </c>
      <c r="E75" s="136">
        <f>(D75-C75)</f>
        <v>26</v>
      </c>
      <c r="F75" s="132">
        <v>15</v>
      </c>
      <c r="G75" s="138">
        <f>(G74+C75)</f>
        <v>546</v>
      </c>
      <c r="H75" s="130">
        <f>(H74+D75)</f>
        <v>535</v>
      </c>
      <c r="I75" s="129">
        <f>(H75-G75)</f>
        <v>-11</v>
      </c>
      <c r="J75" s="135">
        <v>15</v>
      </c>
      <c r="K75" s="127">
        <f>(K74+C75)</f>
        <v>546</v>
      </c>
      <c r="L75" s="127">
        <f>(L74+D75)</f>
        <v>535</v>
      </c>
      <c r="M75" s="126">
        <f>(L75-K75)</f>
        <v>-11</v>
      </c>
    </row>
    <row r="76" spans="2:13">
      <c r="B76" s="132">
        <v>16</v>
      </c>
      <c r="C76" s="137">
        <v>60</v>
      </c>
      <c r="D76" s="137">
        <v>0</v>
      </c>
      <c r="E76" s="136">
        <f>(D76-C76)</f>
        <v>-60</v>
      </c>
      <c r="F76" s="132">
        <v>16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16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17</v>
      </c>
      <c r="C77" s="137">
        <v>0</v>
      </c>
      <c r="D77" s="137">
        <v>0</v>
      </c>
      <c r="E77" s="136">
        <f>(D77-C77)</f>
        <v>0</v>
      </c>
      <c r="F77" s="132">
        <v>17</v>
      </c>
      <c r="G77" s="138">
        <f>(G76+C77)</f>
        <v>606</v>
      </c>
      <c r="H77" s="130">
        <f>(H76+D77)</f>
        <v>535</v>
      </c>
      <c r="I77" s="129">
        <f>(H77-G77)</f>
        <v>-71</v>
      </c>
      <c r="J77" s="135">
        <v>17</v>
      </c>
      <c r="K77" s="127">
        <f>(K76+C77)</f>
        <v>606</v>
      </c>
      <c r="L77" s="127">
        <f>(L76+D77)</f>
        <v>535</v>
      </c>
      <c r="M77" s="126">
        <f>(L77-K77)</f>
        <v>-71</v>
      </c>
    </row>
    <row r="78" spans="2:13">
      <c r="B78" s="132">
        <v>18</v>
      </c>
      <c r="C78" s="137">
        <v>0</v>
      </c>
      <c r="D78" s="137">
        <v>77</v>
      </c>
      <c r="E78" s="136">
        <f>(D78-C78)</f>
        <v>77</v>
      </c>
      <c r="F78" s="132">
        <v>18</v>
      </c>
      <c r="G78" s="138">
        <f>(G77+C78)</f>
        <v>606</v>
      </c>
      <c r="H78" s="130">
        <f>(H77+D78)</f>
        <v>612</v>
      </c>
      <c r="I78" s="129">
        <f>(H78-G78)</f>
        <v>6</v>
      </c>
      <c r="J78" s="135">
        <v>18</v>
      </c>
      <c r="K78" s="127">
        <f>(K77+C78)</f>
        <v>606</v>
      </c>
      <c r="L78" s="127">
        <f>(L77+D78)</f>
        <v>612</v>
      </c>
      <c r="M78" s="126">
        <f>(L78-K78)</f>
        <v>6</v>
      </c>
    </row>
    <row r="79" spans="2:13">
      <c r="B79" s="132">
        <v>19</v>
      </c>
      <c r="C79" s="137">
        <v>61</v>
      </c>
      <c r="D79" s="137">
        <v>106</v>
      </c>
      <c r="E79" s="136">
        <f>(D79-C79)</f>
        <v>45</v>
      </c>
      <c r="F79" s="132">
        <v>19</v>
      </c>
      <c r="G79" s="138">
        <f>(G78+C79)</f>
        <v>667</v>
      </c>
      <c r="H79" s="130">
        <f>(H78+D79)</f>
        <v>718</v>
      </c>
      <c r="I79" s="129">
        <f>(H79-G79)</f>
        <v>51</v>
      </c>
      <c r="J79" s="128">
        <v>19</v>
      </c>
      <c r="K79" s="127">
        <f>(K78+C79)</f>
        <v>667</v>
      </c>
      <c r="L79" s="127">
        <f>(L78+D79)</f>
        <v>718</v>
      </c>
      <c r="M79" s="126">
        <f>(L79-K79)</f>
        <v>51</v>
      </c>
    </row>
    <row r="80" spans="2:13">
      <c r="B80" s="132">
        <v>20</v>
      </c>
      <c r="C80" s="137">
        <v>79</v>
      </c>
      <c r="D80" s="137">
        <v>63</v>
      </c>
      <c r="E80" s="136">
        <f>(D80-C80)</f>
        <v>-16</v>
      </c>
      <c r="F80" s="132">
        <v>20</v>
      </c>
      <c r="G80" s="138">
        <f>(G79+C80)</f>
        <v>746</v>
      </c>
      <c r="H80" s="130">
        <f>(H79+D80)</f>
        <v>781</v>
      </c>
      <c r="I80" s="129">
        <f>(H80-G80)</f>
        <v>35</v>
      </c>
      <c r="J80" s="135">
        <v>20</v>
      </c>
      <c r="K80" s="127">
        <f>(K79+C80)</f>
        <v>746</v>
      </c>
      <c r="L80" s="127">
        <f>(L79+D80)</f>
        <v>781</v>
      </c>
      <c r="M80" s="126">
        <f>(L80-K80)</f>
        <v>35</v>
      </c>
    </row>
    <row r="81" spans="2:13">
      <c r="B81" s="132">
        <v>21</v>
      </c>
      <c r="C81" s="137">
        <v>110</v>
      </c>
      <c r="D81" s="137">
        <v>70</v>
      </c>
      <c r="E81" s="136">
        <f>(D81-C81)</f>
        <v>-40</v>
      </c>
      <c r="F81" s="132">
        <v>21</v>
      </c>
      <c r="G81" s="138">
        <f>(G80+C81)</f>
        <v>856</v>
      </c>
      <c r="H81" s="130">
        <f>(H80+D81)</f>
        <v>851</v>
      </c>
      <c r="I81" s="129">
        <f>(H81-G81)</f>
        <v>-5</v>
      </c>
      <c r="J81" s="135">
        <v>21</v>
      </c>
      <c r="K81" s="127">
        <f>(K80+C81)</f>
        <v>856</v>
      </c>
      <c r="L81" s="127">
        <f>(L80+D81)</f>
        <v>851</v>
      </c>
      <c r="M81" s="126">
        <f>(L81-K81)</f>
        <v>-5</v>
      </c>
    </row>
    <row r="82" spans="2:13">
      <c r="B82" s="132">
        <v>22</v>
      </c>
      <c r="C82" s="137">
        <v>77</v>
      </c>
      <c r="D82" s="137">
        <v>110</v>
      </c>
      <c r="E82" s="136">
        <f>(D82-C82)</f>
        <v>33</v>
      </c>
      <c r="F82" s="132">
        <v>22</v>
      </c>
      <c r="G82" s="138">
        <f>(G81+C82)</f>
        <v>933</v>
      </c>
      <c r="H82" s="130">
        <f>(H81+D82)</f>
        <v>961</v>
      </c>
      <c r="I82" s="129">
        <f>(H82-G82)</f>
        <v>28</v>
      </c>
      <c r="J82" s="135">
        <v>22</v>
      </c>
      <c r="K82" s="127">
        <f>(K81+C82)</f>
        <v>933</v>
      </c>
      <c r="L82" s="127">
        <f>(L81+D82)</f>
        <v>961</v>
      </c>
      <c r="M82" s="126">
        <f>(L82-K82)</f>
        <v>28</v>
      </c>
    </row>
    <row r="83" spans="2:13">
      <c r="B83" s="132">
        <v>23</v>
      </c>
      <c r="C83" s="137">
        <v>90</v>
      </c>
      <c r="D83" s="137">
        <v>0</v>
      </c>
      <c r="E83" s="136">
        <f>(D83-C83)</f>
        <v>-90</v>
      </c>
      <c r="F83" s="132">
        <v>23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35">
        <v>23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24</v>
      </c>
      <c r="C84" s="137">
        <v>0</v>
      </c>
      <c r="D84" s="137">
        <v>0</v>
      </c>
      <c r="E84" s="136">
        <f>(D84-C84)</f>
        <v>0</v>
      </c>
      <c r="F84" s="132">
        <v>24</v>
      </c>
      <c r="G84" s="138">
        <f>(G83+C84)</f>
        <v>1023</v>
      </c>
      <c r="H84" s="130">
        <f>(H83+D84)</f>
        <v>961</v>
      </c>
      <c r="I84" s="129">
        <f>(H84-G84)</f>
        <v>-62</v>
      </c>
      <c r="J84" s="128">
        <v>24</v>
      </c>
      <c r="K84" s="127">
        <f>(K83+C84)</f>
        <v>1023</v>
      </c>
      <c r="L84" s="127">
        <f>(L83+D84)</f>
        <v>961</v>
      </c>
      <c r="M84" s="126">
        <f>(L84-K84)</f>
        <v>-62</v>
      </c>
    </row>
    <row r="85" spans="2:13">
      <c r="B85" s="132">
        <v>25</v>
      </c>
      <c r="C85" s="137">
        <v>0</v>
      </c>
      <c r="D85" s="137">
        <v>97</v>
      </c>
      <c r="E85" s="136">
        <f>(D85-C85)</f>
        <v>97</v>
      </c>
      <c r="F85" s="132">
        <v>25</v>
      </c>
      <c r="G85" s="138">
        <f>(G84+C85)</f>
        <v>1023</v>
      </c>
      <c r="H85" s="130">
        <f>(H84+D85)</f>
        <v>1058</v>
      </c>
      <c r="I85" s="129">
        <f>(H85-G85)</f>
        <v>35</v>
      </c>
      <c r="J85" s="135">
        <v>25</v>
      </c>
      <c r="K85" s="127">
        <f>(K84+C85)</f>
        <v>1023</v>
      </c>
      <c r="L85" s="127">
        <f>(L84+D85)</f>
        <v>1058</v>
      </c>
      <c r="M85" s="126">
        <f>(L85-K85)</f>
        <v>35</v>
      </c>
    </row>
    <row r="86" spans="2:13">
      <c r="B86" s="132">
        <v>26</v>
      </c>
      <c r="C86" s="137">
        <v>93</v>
      </c>
      <c r="D86" s="137">
        <v>107</v>
      </c>
      <c r="E86" s="136">
        <f>(D86-C86)</f>
        <v>14</v>
      </c>
      <c r="F86" s="132">
        <v>26</v>
      </c>
      <c r="G86" s="138">
        <f>(G85+C86)</f>
        <v>1116</v>
      </c>
      <c r="H86" s="130">
        <f>(H85+D86)</f>
        <v>1165</v>
      </c>
      <c r="I86" s="129">
        <f>(H86-G86)</f>
        <v>49</v>
      </c>
      <c r="J86" s="135">
        <v>26</v>
      </c>
      <c r="K86" s="127">
        <f>(K85+C86)</f>
        <v>1116</v>
      </c>
      <c r="L86" s="127">
        <f>(L85+D86)</f>
        <v>1165</v>
      </c>
      <c r="M86" s="126">
        <f>(L86-K86)</f>
        <v>49</v>
      </c>
    </row>
    <row r="87" spans="2:13">
      <c r="B87" s="132">
        <v>27</v>
      </c>
      <c r="C87" s="137">
        <v>72</v>
      </c>
      <c r="D87" s="137">
        <v>71</v>
      </c>
      <c r="E87" s="136">
        <f>(D87-C87)</f>
        <v>-1</v>
      </c>
      <c r="F87" s="132">
        <v>27</v>
      </c>
      <c r="G87" s="138">
        <f>(G86+C87)</f>
        <v>1188</v>
      </c>
      <c r="H87" s="130">
        <f>(H86+D87)</f>
        <v>1236</v>
      </c>
      <c r="I87" s="129">
        <f>(H87-G87)</f>
        <v>48</v>
      </c>
      <c r="J87" s="135">
        <v>27</v>
      </c>
      <c r="K87" s="127">
        <f>(K86+C87)</f>
        <v>1188</v>
      </c>
      <c r="L87" s="127">
        <f>(L86+D87)</f>
        <v>1236</v>
      </c>
      <c r="M87" s="126">
        <f>(L87-K87)</f>
        <v>48</v>
      </c>
    </row>
    <row r="88" spans="2:13">
      <c r="B88" s="132">
        <v>28</v>
      </c>
      <c r="C88" s="137">
        <v>84</v>
      </c>
      <c r="D88" s="137">
        <v>101</v>
      </c>
      <c r="E88" s="136">
        <f>(D88-C88)</f>
        <v>17</v>
      </c>
      <c r="F88" s="132">
        <v>28</v>
      </c>
      <c r="G88" s="138">
        <f>(G87+C88)</f>
        <v>1272</v>
      </c>
      <c r="H88" s="130">
        <f>(H87+D88)</f>
        <v>1337</v>
      </c>
      <c r="I88" s="129">
        <f>(H88-G88)</f>
        <v>65</v>
      </c>
      <c r="J88" s="135">
        <v>28</v>
      </c>
      <c r="K88" s="127">
        <f>(K87+C88)</f>
        <v>1272</v>
      </c>
      <c r="L88" s="127">
        <f>(L87+D88)</f>
        <v>1337</v>
      </c>
      <c r="M88" s="126">
        <f>(L88-K88)</f>
        <v>65</v>
      </c>
    </row>
    <row r="89" spans="2:13">
      <c r="B89" s="139">
        <v>29</v>
      </c>
      <c r="C89" s="137">
        <v>95</v>
      </c>
      <c r="D89" s="137">
        <v>49</v>
      </c>
      <c r="E89" s="136">
        <f>(D89-C89)</f>
        <v>-46</v>
      </c>
      <c r="F89" s="139">
        <v>29</v>
      </c>
      <c r="G89" s="138">
        <f>(G88+C89)</f>
        <v>1367</v>
      </c>
      <c r="H89" s="130">
        <f>(H88+D89)</f>
        <v>1386</v>
      </c>
      <c r="I89" s="129">
        <f>(H89-G89)</f>
        <v>19</v>
      </c>
      <c r="J89" s="128">
        <v>29</v>
      </c>
      <c r="K89" s="127">
        <f>(K88+C89)</f>
        <v>1367</v>
      </c>
      <c r="L89" s="127">
        <f>(L88+D89)</f>
        <v>1386</v>
      </c>
      <c r="M89" s="126">
        <f>(L89-K89)</f>
        <v>19</v>
      </c>
    </row>
    <row r="90" spans="2:13">
      <c r="B90" s="132">
        <v>30</v>
      </c>
      <c r="C90" s="137">
        <v>51</v>
      </c>
      <c r="D90" s="137">
        <v>0</v>
      </c>
      <c r="E90" s="136">
        <f>(D90-C90)</f>
        <v>-51</v>
      </c>
      <c r="F90" s="132">
        <v>30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35">
        <v>30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2">
        <v>31</v>
      </c>
      <c r="C91" s="134">
        <v>0</v>
      </c>
      <c r="D91" s="134">
        <v>0</v>
      </c>
      <c r="E91" s="133">
        <f>(D91-C91)</f>
        <v>0</v>
      </c>
      <c r="F91" s="132">
        <v>31</v>
      </c>
      <c r="G91" s="131">
        <f>(G90+C91)</f>
        <v>1418</v>
      </c>
      <c r="H91" s="130">
        <f>(H90+D91)</f>
        <v>1386</v>
      </c>
      <c r="I91" s="129">
        <f>(H91-G91)</f>
        <v>-32</v>
      </c>
      <c r="J91" s="128">
        <v>31</v>
      </c>
      <c r="K91" s="127">
        <f>(K90+C91)</f>
        <v>1418</v>
      </c>
      <c r="L91" s="127">
        <f>(L90+D91)</f>
        <v>1386</v>
      </c>
      <c r="M91" s="126">
        <f>(L91-K91)</f>
        <v>-32</v>
      </c>
    </row>
    <row r="92" spans="2:13" ht="13.5" thickBot="1">
      <c r="B92" s="125" t="s">
        <v>39</v>
      </c>
      <c r="C92" s="125">
        <f>SUM(C61:C91)</f>
        <v>1418</v>
      </c>
      <c r="D92" s="124">
        <f>SUM(D61:D91)</f>
        <v>1386</v>
      </c>
      <c r="E92" s="123">
        <f>(D92-C92)</f>
        <v>-32</v>
      </c>
      <c r="F92" s="122"/>
      <c r="G92" s="121"/>
      <c r="H92" s="120"/>
      <c r="I92" s="119"/>
      <c r="J92" s="118"/>
      <c r="K92" s="117"/>
      <c r="L92" s="117"/>
      <c r="M92" s="116"/>
    </row>
    <row r="93" spans="2:13">
      <c r="B93" s="115"/>
      <c r="C93" s="115"/>
      <c r="D93" s="115"/>
      <c r="E93" s="115"/>
      <c r="F93" s="113"/>
      <c r="G93" s="114"/>
      <c r="H93" s="113"/>
      <c r="I93" s="113"/>
      <c r="J93" s="112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  <row r="95" spans="2:13">
      <c r="B95" s="110"/>
      <c r="C95" s="110"/>
      <c r="D95" s="110"/>
      <c r="E95" s="110"/>
      <c r="F95" s="110"/>
      <c r="G95" s="111"/>
      <c r="H95" s="110"/>
      <c r="I95" s="110"/>
      <c r="J95" s="109"/>
      <c r="K95" s="108"/>
      <c r="L95" s="108"/>
      <c r="M95" s="107"/>
    </row>
  </sheetData>
  <mergeCells count="4">
    <mergeCell ref="A2:I2"/>
    <mergeCell ref="A3:I3"/>
    <mergeCell ref="A57:N57"/>
    <mergeCell ref="B58:M58"/>
  </mergeCells>
  <pageMargins left="0.7" right="0.7" top="0.75" bottom="0.75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31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>
      <c r="A7" s="166">
        <v>1</v>
      </c>
      <c r="B7" s="203">
        <v>1189621.93</v>
      </c>
      <c r="C7" s="137">
        <v>73</v>
      </c>
    </row>
    <row r="8" spans="1:13">
      <c r="A8" s="166">
        <v>2</v>
      </c>
      <c r="B8" s="203">
        <v>1725969.1</v>
      </c>
      <c r="C8" s="137">
        <v>64</v>
      </c>
    </row>
    <row r="9" spans="1:13">
      <c r="A9" s="166">
        <v>3</v>
      </c>
      <c r="B9" s="203">
        <v>1815117.91</v>
      </c>
      <c r="C9" s="137">
        <v>80</v>
      </c>
    </row>
    <row r="10" spans="1:13">
      <c r="A10" s="166">
        <v>4</v>
      </c>
      <c r="B10" s="203">
        <v>1756627.87</v>
      </c>
      <c r="C10" s="137">
        <v>70</v>
      </c>
    </row>
    <row r="11" spans="1:13">
      <c r="A11" s="166">
        <v>5</v>
      </c>
      <c r="B11" s="203">
        <v>1188018.0900000001</v>
      </c>
      <c r="C11" s="137">
        <v>34</v>
      </c>
    </row>
    <row r="12" spans="1:13">
      <c r="A12" s="166">
        <v>6</v>
      </c>
      <c r="B12" s="203">
        <v>0</v>
      </c>
      <c r="C12" s="137">
        <v>0</v>
      </c>
    </row>
    <row r="13" spans="1:13">
      <c r="A13" s="166">
        <v>7</v>
      </c>
      <c r="B13" s="203">
        <v>0</v>
      </c>
      <c r="C13" s="137">
        <v>0</v>
      </c>
    </row>
    <row r="14" spans="1:13">
      <c r="A14" s="166">
        <v>8</v>
      </c>
      <c r="B14" s="203">
        <v>680949.72</v>
      </c>
      <c r="C14" s="137">
        <v>33</v>
      </c>
    </row>
    <row r="15" spans="1:13">
      <c r="A15" s="166">
        <v>9</v>
      </c>
      <c r="B15" s="203">
        <v>1554161.41</v>
      </c>
      <c r="C15" s="137">
        <v>59</v>
      </c>
    </row>
    <row r="16" spans="1:13">
      <c r="A16" s="166">
        <v>10</v>
      </c>
      <c r="B16" s="203">
        <v>823708.92</v>
      </c>
      <c r="C16" s="137">
        <v>37</v>
      </c>
    </row>
    <row r="17" spans="1:3">
      <c r="A17" s="166">
        <v>11</v>
      </c>
      <c r="B17" s="203">
        <v>1377435.1</v>
      </c>
      <c r="C17" s="137">
        <v>49</v>
      </c>
    </row>
    <row r="18" spans="1:3">
      <c r="A18" s="166">
        <v>12</v>
      </c>
      <c r="B18" s="203">
        <v>1995455.06</v>
      </c>
      <c r="C18" s="137">
        <v>86</v>
      </c>
    </row>
    <row r="19" spans="1:3">
      <c r="A19" s="166">
        <v>13</v>
      </c>
      <c r="B19" s="203">
        <v>0</v>
      </c>
      <c r="C19" s="137">
        <v>0</v>
      </c>
    </row>
    <row r="20" spans="1:3">
      <c r="A20" s="166">
        <v>14</v>
      </c>
      <c r="B20" s="203">
        <v>0</v>
      </c>
      <c r="C20" s="137">
        <v>0</v>
      </c>
    </row>
    <row r="21" spans="1:3">
      <c r="A21" s="166">
        <v>15</v>
      </c>
      <c r="B21" s="203">
        <v>1899132.32</v>
      </c>
      <c r="C21" s="137">
        <v>66</v>
      </c>
    </row>
    <row r="22" spans="1:3">
      <c r="A22" s="166">
        <v>16</v>
      </c>
      <c r="B22" s="203">
        <v>2943417.11</v>
      </c>
      <c r="C22" s="137">
        <v>100</v>
      </c>
    </row>
    <row r="23" spans="1:3">
      <c r="A23" s="166">
        <v>17</v>
      </c>
      <c r="B23" s="203">
        <v>1632481.23</v>
      </c>
      <c r="C23" s="137">
        <v>62</v>
      </c>
    </row>
    <row r="24" spans="1:3">
      <c r="A24" s="166">
        <v>18</v>
      </c>
      <c r="B24" s="203">
        <v>1086240.8700000001</v>
      </c>
      <c r="C24" s="137">
        <v>44</v>
      </c>
    </row>
    <row r="25" spans="1:3">
      <c r="A25" s="166">
        <v>19</v>
      </c>
      <c r="B25" s="203">
        <v>1483300.02</v>
      </c>
      <c r="C25" s="137">
        <v>84</v>
      </c>
    </row>
    <row r="26" spans="1:3">
      <c r="A26" s="166">
        <v>20</v>
      </c>
      <c r="B26" s="203">
        <v>0</v>
      </c>
      <c r="C26" s="137">
        <v>0</v>
      </c>
    </row>
    <row r="27" spans="1:3">
      <c r="A27" s="166">
        <v>21</v>
      </c>
      <c r="B27" s="203">
        <v>0</v>
      </c>
      <c r="C27" s="137">
        <v>0</v>
      </c>
    </row>
    <row r="28" spans="1:3">
      <c r="A28" s="166">
        <v>22</v>
      </c>
      <c r="B28" s="203">
        <v>2262037.54</v>
      </c>
      <c r="C28" s="137">
        <v>99</v>
      </c>
    </row>
    <row r="29" spans="1:3">
      <c r="A29" s="166">
        <v>23</v>
      </c>
      <c r="B29" s="203">
        <v>2013835.26</v>
      </c>
      <c r="C29" s="137">
        <v>68</v>
      </c>
    </row>
    <row r="30" spans="1:3">
      <c r="A30" s="166">
        <v>24</v>
      </c>
      <c r="B30" s="203">
        <v>2080711.26</v>
      </c>
      <c r="C30" s="137">
        <v>101</v>
      </c>
    </row>
    <row r="31" spans="1:3">
      <c r="A31" s="166">
        <v>25</v>
      </c>
      <c r="B31" s="203">
        <v>1481214.76</v>
      </c>
      <c r="C31" s="137">
        <v>70</v>
      </c>
    </row>
    <row r="32" spans="1:3">
      <c r="A32" s="166">
        <v>26</v>
      </c>
      <c r="B32" s="203">
        <v>2114115.5099999998</v>
      </c>
      <c r="C32" s="137">
        <v>77</v>
      </c>
    </row>
    <row r="33" spans="1:13">
      <c r="A33" s="166">
        <v>27</v>
      </c>
      <c r="B33" s="203">
        <v>0</v>
      </c>
      <c r="C33" s="137">
        <v>0</v>
      </c>
    </row>
    <row r="34" spans="1:13">
      <c r="A34" s="166">
        <v>28</v>
      </c>
      <c r="B34" s="203">
        <v>0</v>
      </c>
      <c r="C34" s="202">
        <v>0</v>
      </c>
    </row>
    <row r="35" spans="1:13">
      <c r="A35" s="166">
        <v>29</v>
      </c>
      <c r="B35" s="201">
        <v>1613059.35</v>
      </c>
      <c r="C35" s="200">
        <v>52</v>
      </c>
    </row>
    <row r="36" spans="1:13">
      <c r="A36" s="162">
        <v>30</v>
      </c>
      <c r="B36" s="199">
        <v>3677548.07</v>
      </c>
      <c r="C36" s="198">
        <v>111</v>
      </c>
    </row>
    <row r="37" spans="1:13">
      <c r="A37" s="162">
        <v>31</v>
      </c>
      <c r="B37" s="204">
        <v>3239539.3</v>
      </c>
      <c r="C37" s="200">
        <v>127</v>
      </c>
    </row>
    <row r="38" spans="1:13">
      <c r="A38" s="159" t="s">
        <v>39</v>
      </c>
      <c r="B38" s="158">
        <f>SUM(B7:B37)</f>
        <v>41633697.710000001</v>
      </c>
      <c r="C38" s="157">
        <f>SUM(C7:C37)</f>
        <v>1646</v>
      </c>
    </row>
    <row r="39" spans="1:13">
      <c r="E39" s="156"/>
      <c r="F39" s="155"/>
      <c r="G39" s="155"/>
      <c r="H39" s="128"/>
      <c r="I39" s="152"/>
      <c r="J39" s="152"/>
      <c r="K39" s="154"/>
    </row>
    <row r="40" spans="1:13">
      <c r="B40" s="143"/>
      <c r="C40" s="143"/>
      <c r="D40" s="14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53"/>
      <c r="D42" s="15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>
      <c r="B56" s="143"/>
      <c r="C56" s="143"/>
      <c r="D56" s="143"/>
      <c r="E56" s="143"/>
      <c r="F56" s="143"/>
      <c r="G56" s="143"/>
      <c r="H56" s="143"/>
      <c r="I56" s="143"/>
      <c r="J56" s="139"/>
      <c r="K56" s="152"/>
      <c r="L56" s="151"/>
      <c r="M56" s="150"/>
    </row>
    <row r="57" spans="1:15" ht="30">
      <c r="A57" s="149" t="s">
        <v>43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8"/>
    </row>
    <row r="58" spans="1:15" ht="18.75">
      <c r="B58" s="147" t="s">
        <v>42</v>
      </c>
      <c r="C58" s="147"/>
      <c r="D58" s="147"/>
      <c r="E58" s="147"/>
      <c r="F58" s="147"/>
      <c r="G58" s="147"/>
      <c r="H58" s="147"/>
      <c r="I58" s="147"/>
      <c r="J58" s="147"/>
      <c r="K58" s="147"/>
      <c r="L58" s="147"/>
      <c r="M58" s="147"/>
    </row>
    <row r="59" spans="1:15" ht="19.5" thickBot="1">
      <c r="B59" s="146"/>
      <c r="C59" s="146"/>
      <c r="D59" s="146"/>
      <c r="E59" s="146"/>
      <c r="F59" s="146"/>
      <c r="G59" s="146"/>
      <c r="H59" s="146"/>
      <c r="I59" s="146"/>
      <c r="J59" s="146"/>
      <c r="K59" s="146"/>
      <c r="L59" s="146"/>
      <c r="M59" s="146"/>
    </row>
    <row r="60" spans="1:15" ht="13.5" thickTop="1">
      <c r="B60" s="145"/>
      <c r="C60" s="142">
        <v>2015</v>
      </c>
      <c r="D60" s="142">
        <v>2016</v>
      </c>
      <c r="E60" s="142" t="s">
        <v>41</v>
      </c>
      <c r="F60" s="143"/>
      <c r="G60" s="144">
        <v>2015</v>
      </c>
      <c r="H60" s="142">
        <v>2016</v>
      </c>
      <c r="I60" s="142" t="s">
        <v>41</v>
      </c>
      <c r="J60" s="143"/>
      <c r="K60" s="142">
        <v>2015</v>
      </c>
      <c r="L60" s="142">
        <v>2016</v>
      </c>
      <c r="M60" s="141" t="s">
        <v>41</v>
      </c>
    </row>
    <row r="61" spans="1:15">
      <c r="B61" s="132">
        <v>1</v>
      </c>
      <c r="C61" s="137">
        <v>0</v>
      </c>
      <c r="D61" s="137">
        <v>0</v>
      </c>
      <c r="E61" s="136">
        <f>(D61-C61)</f>
        <v>0</v>
      </c>
      <c r="F61" s="132">
        <v>1</v>
      </c>
      <c r="G61" s="138">
        <f>(C61)</f>
        <v>0</v>
      </c>
      <c r="H61" s="130">
        <f>(D61)</f>
        <v>0</v>
      </c>
      <c r="I61" s="129">
        <f>(H61-G61)</f>
        <v>0</v>
      </c>
      <c r="J61" s="140" t="s">
        <v>40</v>
      </c>
      <c r="K61" s="127">
        <f>(C61)</f>
        <v>0</v>
      </c>
      <c r="L61" s="127">
        <f>(D61)</f>
        <v>0</v>
      </c>
      <c r="M61" s="126">
        <f>(L61-K61)</f>
        <v>0</v>
      </c>
    </row>
    <row r="62" spans="1:15">
      <c r="B62" s="132">
        <v>2</v>
      </c>
      <c r="C62" s="137">
        <v>69</v>
      </c>
      <c r="D62" s="137">
        <v>0</v>
      </c>
      <c r="E62" s="136">
        <f>(D62-C62)</f>
        <v>-69</v>
      </c>
      <c r="F62" s="132">
        <v>2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2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3</v>
      </c>
      <c r="C63" s="137">
        <v>0</v>
      </c>
      <c r="D63" s="137">
        <v>0</v>
      </c>
      <c r="E63" s="136">
        <f>(D63-C63)</f>
        <v>0</v>
      </c>
      <c r="F63" s="132">
        <v>3</v>
      </c>
      <c r="G63" s="138">
        <f>(G62+C63)</f>
        <v>69</v>
      </c>
      <c r="H63" s="130">
        <f>(H62+D63)</f>
        <v>0</v>
      </c>
      <c r="I63" s="129">
        <f>(H63-G63)</f>
        <v>-69</v>
      </c>
      <c r="J63" s="135">
        <v>3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4</v>
      </c>
      <c r="C64" s="137">
        <v>0</v>
      </c>
      <c r="D64" s="137">
        <v>0</v>
      </c>
      <c r="E64" s="136">
        <f>(D64-C64)</f>
        <v>0</v>
      </c>
      <c r="F64" s="132">
        <v>4</v>
      </c>
      <c r="G64" s="138">
        <f>(G63+C64)</f>
        <v>69</v>
      </c>
      <c r="H64" s="130">
        <f>(H63+D64)</f>
        <v>0</v>
      </c>
      <c r="I64" s="129">
        <f>(H64-G64)</f>
        <v>-69</v>
      </c>
      <c r="J64" s="128">
        <v>4</v>
      </c>
      <c r="K64" s="127">
        <f>(K63+C64)</f>
        <v>69</v>
      </c>
      <c r="L64" s="127">
        <f>(L63+D64)</f>
        <v>0</v>
      </c>
      <c r="M64" s="126">
        <f>(L64-K64)</f>
        <v>-69</v>
      </c>
    </row>
    <row r="65" spans="2:13">
      <c r="B65" s="132">
        <v>5</v>
      </c>
      <c r="C65" s="137">
        <v>56</v>
      </c>
      <c r="D65" s="137">
        <v>0</v>
      </c>
      <c r="E65" s="136">
        <f>(D65-C65)</f>
        <v>-56</v>
      </c>
      <c r="F65" s="132">
        <v>5</v>
      </c>
      <c r="G65" s="138">
        <f>(G64+C65)</f>
        <v>125</v>
      </c>
      <c r="H65" s="130">
        <f>(H64+D65)</f>
        <v>0</v>
      </c>
      <c r="I65" s="129">
        <f>(H65-G65)</f>
        <v>-125</v>
      </c>
      <c r="J65" s="135">
        <v>5</v>
      </c>
      <c r="K65" s="127">
        <f>(K64+C65)</f>
        <v>125</v>
      </c>
      <c r="L65" s="127">
        <f>(L64+D65)</f>
        <v>0</v>
      </c>
      <c r="M65" s="126">
        <f>(L65-K65)</f>
        <v>-125</v>
      </c>
    </row>
    <row r="66" spans="2:13">
      <c r="B66" s="132">
        <v>6</v>
      </c>
      <c r="C66" s="137">
        <v>52</v>
      </c>
      <c r="D66" s="137">
        <v>0</v>
      </c>
      <c r="E66" s="136">
        <f>(D66-C66)</f>
        <v>-52</v>
      </c>
      <c r="F66" s="132">
        <v>6</v>
      </c>
      <c r="G66" s="138">
        <f>(G65+C66)</f>
        <v>177</v>
      </c>
      <c r="H66" s="130">
        <f>(H65+D66)</f>
        <v>0</v>
      </c>
      <c r="I66" s="129">
        <f>(H66-G66)</f>
        <v>-177</v>
      </c>
      <c r="J66" s="135">
        <v>6</v>
      </c>
      <c r="K66" s="127">
        <f>(K65+C66)</f>
        <v>177</v>
      </c>
      <c r="L66" s="127">
        <f>(L65+D66)</f>
        <v>0</v>
      </c>
      <c r="M66" s="126">
        <f>(L66-K66)</f>
        <v>-177</v>
      </c>
    </row>
    <row r="67" spans="2:13">
      <c r="B67" s="132">
        <v>7</v>
      </c>
      <c r="C67" s="137">
        <v>53</v>
      </c>
      <c r="D67" s="137">
        <v>75</v>
      </c>
      <c r="E67" s="136">
        <f>(D67-C67)</f>
        <v>22</v>
      </c>
      <c r="F67" s="132">
        <v>7</v>
      </c>
      <c r="G67" s="138">
        <f>(G66+C67)</f>
        <v>230</v>
      </c>
      <c r="H67" s="130">
        <f>(H66+D67)</f>
        <v>75</v>
      </c>
      <c r="I67" s="129">
        <f>(H67-G67)</f>
        <v>-155</v>
      </c>
      <c r="J67" s="135">
        <v>7</v>
      </c>
      <c r="K67" s="127">
        <f>(K66+C67)</f>
        <v>230</v>
      </c>
      <c r="L67" s="127">
        <f>(L66+D67)</f>
        <v>75</v>
      </c>
      <c r="M67" s="126">
        <f>(L67-K67)</f>
        <v>-155</v>
      </c>
    </row>
    <row r="68" spans="2:13">
      <c r="B68" s="132">
        <v>8</v>
      </c>
      <c r="C68" s="137">
        <v>51</v>
      </c>
      <c r="D68" s="137">
        <v>83</v>
      </c>
      <c r="E68" s="136">
        <f>(D68-C68)</f>
        <v>32</v>
      </c>
      <c r="F68" s="132">
        <v>8</v>
      </c>
      <c r="G68" s="138">
        <f>(G67+C68)</f>
        <v>281</v>
      </c>
      <c r="H68" s="130">
        <f>(H67+D68)</f>
        <v>158</v>
      </c>
      <c r="I68" s="129">
        <f>(H68-G68)</f>
        <v>-123</v>
      </c>
      <c r="J68" s="135">
        <v>8</v>
      </c>
      <c r="K68" s="127">
        <f>(K67+C68)</f>
        <v>281</v>
      </c>
      <c r="L68" s="127">
        <f>(L67+D68)</f>
        <v>158</v>
      </c>
      <c r="M68" s="126">
        <f>(L68-K68)</f>
        <v>-123</v>
      </c>
    </row>
    <row r="69" spans="2:13">
      <c r="B69" s="132">
        <v>9</v>
      </c>
      <c r="C69" s="137">
        <v>36</v>
      </c>
      <c r="D69" s="137">
        <v>0</v>
      </c>
      <c r="E69" s="136">
        <f>(D69-C69)</f>
        <v>-36</v>
      </c>
      <c r="F69" s="132">
        <v>9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28">
        <v>9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10</v>
      </c>
      <c r="C70" s="137">
        <v>0</v>
      </c>
      <c r="D70" s="137">
        <v>0</v>
      </c>
      <c r="E70" s="136">
        <f>(D70-C70)</f>
        <v>0</v>
      </c>
      <c r="F70" s="132">
        <v>10</v>
      </c>
      <c r="G70" s="138">
        <f>(G69+C70)</f>
        <v>317</v>
      </c>
      <c r="H70" s="130">
        <f>(H69+D70)</f>
        <v>158</v>
      </c>
      <c r="I70" s="129">
        <f>(H70-G70)</f>
        <v>-159</v>
      </c>
      <c r="J70" s="135">
        <v>10</v>
      </c>
      <c r="K70" s="127">
        <f>(K69+C70)</f>
        <v>317</v>
      </c>
      <c r="L70" s="127">
        <f>(L69+D70)</f>
        <v>158</v>
      </c>
      <c r="M70" s="126">
        <f>(L70-K70)</f>
        <v>-159</v>
      </c>
    </row>
    <row r="71" spans="2:13">
      <c r="B71" s="132">
        <v>11</v>
      </c>
      <c r="C71" s="137">
        <v>0</v>
      </c>
      <c r="D71" s="137">
        <v>56</v>
      </c>
      <c r="E71" s="136">
        <f>(D71-C71)</f>
        <v>56</v>
      </c>
      <c r="F71" s="132">
        <v>11</v>
      </c>
      <c r="G71" s="138">
        <f>(G70+C71)</f>
        <v>317</v>
      </c>
      <c r="H71" s="130">
        <f>(H70+D71)</f>
        <v>214</v>
      </c>
      <c r="I71" s="129">
        <f>(H71-G71)</f>
        <v>-103</v>
      </c>
      <c r="J71" s="135">
        <v>11</v>
      </c>
      <c r="K71" s="127">
        <f>(K70+C71)</f>
        <v>317</v>
      </c>
      <c r="L71" s="127">
        <f>(L70+D71)</f>
        <v>214</v>
      </c>
      <c r="M71" s="126">
        <f>(L71-K71)</f>
        <v>-103</v>
      </c>
    </row>
    <row r="72" spans="2:13">
      <c r="B72" s="132">
        <v>12</v>
      </c>
      <c r="C72" s="137">
        <v>60</v>
      </c>
      <c r="D72" s="137">
        <v>87</v>
      </c>
      <c r="E72" s="136">
        <f>(D72-C72)</f>
        <v>27</v>
      </c>
      <c r="F72" s="132">
        <v>12</v>
      </c>
      <c r="G72" s="138">
        <f>(G71+C72)</f>
        <v>377</v>
      </c>
      <c r="H72" s="130">
        <f>(H71+D72)</f>
        <v>301</v>
      </c>
      <c r="I72" s="129">
        <f>(H72-G72)</f>
        <v>-76</v>
      </c>
      <c r="J72" s="135">
        <v>12</v>
      </c>
      <c r="K72" s="127">
        <f>(K71+C72)</f>
        <v>377</v>
      </c>
      <c r="L72" s="127">
        <f>(L71+D72)</f>
        <v>301</v>
      </c>
      <c r="M72" s="126">
        <f>(L72-K72)</f>
        <v>-76</v>
      </c>
    </row>
    <row r="73" spans="2:13">
      <c r="B73" s="132">
        <v>13</v>
      </c>
      <c r="C73" s="137">
        <v>55</v>
      </c>
      <c r="D73" s="137">
        <v>71</v>
      </c>
      <c r="E73" s="136">
        <f>(D73-C73)</f>
        <v>16</v>
      </c>
      <c r="F73" s="132">
        <v>13</v>
      </c>
      <c r="G73" s="138">
        <f>(G72+C73)</f>
        <v>432</v>
      </c>
      <c r="H73" s="130">
        <f>(H72+D73)</f>
        <v>372</v>
      </c>
      <c r="I73" s="129">
        <f>(H73-G73)</f>
        <v>-60</v>
      </c>
      <c r="J73" s="135">
        <v>13</v>
      </c>
      <c r="K73" s="127">
        <f>(K72+C73)</f>
        <v>432</v>
      </c>
      <c r="L73" s="127">
        <f>(L72+D73)</f>
        <v>372</v>
      </c>
      <c r="M73" s="126">
        <f>(L73-K73)</f>
        <v>-60</v>
      </c>
    </row>
    <row r="74" spans="2:13">
      <c r="B74" s="132">
        <v>14</v>
      </c>
      <c r="C74" s="137">
        <v>51</v>
      </c>
      <c r="D74" s="137">
        <v>74</v>
      </c>
      <c r="E74" s="136">
        <f>(D74-C74)</f>
        <v>23</v>
      </c>
      <c r="F74" s="132">
        <v>14</v>
      </c>
      <c r="G74" s="138">
        <f>(G73+C74)</f>
        <v>483</v>
      </c>
      <c r="H74" s="130">
        <f>(H73+D74)</f>
        <v>446</v>
      </c>
      <c r="I74" s="129">
        <f>(H74-G74)</f>
        <v>-37</v>
      </c>
      <c r="J74" s="128">
        <v>14</v>
      </c>
      <c r="K74" s="127">
        <f>(K73+C74)</f>
        <v>483</v>
      </c>
      <c r="L74" s="127">
        <f>(L73+D74)</f>
        <v>446</v>
      </c>
      <c r="M74" s="126">
        <f>(L74-K74)</f>
        <v>-37</v>
      </c>
    </row>
    <row r="75" spans="2:13">
      <c r="B75" s="132">
        <v>15</v>
      </c>
      <c r="C75" s="137">
        <v>63</v>
      </c>
      <c r="D75" s="137">
        <v>89</v>
      </c>
      <c r="E75" s="136">
        <f>(D75-C75)</f>
        <v>26</v>
      </c>
      <c r="F75" s="132">
        <v>15</v>
      </c>
      <c r="G75" s="138">
        <f>(G74+C75)</f>
        <v>546</v>
      </c>
      <c r="H75" s="130">
        <f>(H74+D75)</f>
        <v>535</v>
      </c>
      <c r="I75" s="129">
        <f>(H75-G75)</f>
        <v>-11</v>
      </c>
      <c r="J75" s="135">
        <v>15</v>
      </c>
      <c r="K75" s="127">
        <f>(K74+C75)</f>
        <v>546</v>
      </c>
      <c r="L75" s="127">
        <f>(L74+D75)</f>
        <v>535</v>
      </c>
      <c r="M75" s="126">
        <f>(L75-K75)</f>
        <v>-11</v>
      </c>
    </row>
    <row r="76" spans="2:13">
      <c r="B76" s="132">
        <v>16</v>
      </c>
      <c r="C76" s="137">
        <v>60</v>
      </c>
      <c r="D76" s="137">
        <v>0</v>
      </c>
      <c r="E76" s="136">
        <f>(D76-C76)</f>
        <v>-60</v>
      </c>
      <c r="F76" s="132">
        <v>16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16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17</v>
      </c>
      <c r="C77" s="137">
        <v>0</v>
      </c>
      <c r="D77" s="137">
        <v>0</v>
      </c>
      <c r="E77" s="136">
        <f>(D77-C77)</f>
        <v>0</v>
      </c>
      <c r="F77" s="132">
        <v>17</v>
      </c>
      <c r="G77" s="138">
        <f>(G76+C77)</f>
        <v>606</v>
      </c>
      <c r="H77" s="130">
        <f>(H76+D77)</f>
        <v>535</v>
      </c>
      <c r="I77" s="129">
        <f>(H77-G77)</f>
        <v>-71</v>
      </c>
      <c r="J77" s="135">
        <v>17</v>
      </c>
      <c r="K77" s="127">
        <f>(K76+C77)</f>
        <v>606</v>
      </c>
      <c r="L77" s="127">
        <f>(L76+D77)</f>
        <v>535</v>
      </c>
      <c r="M77" s="126">
        <f>(L77-K77)</f>
        <v>-71</v>
      </c>
    </row>
    <row r="78" spans="2:13">
      <c r="B78" s="132">
        <v>18</v>
      </c>
      <c r="C78" s="137">
        <v>0</v>
      </c>
      <c r="D78" s="137">
        <v>77</v>
      </c>
      <c r="E78" s="136">
        <f>(D78-C78)</f>
        <v>77</v>
      </c>
      <c r="F78" s="132">
        <v>18</v>
      </c>
      <c r="G78" s="138">
        <f>(G77+C78)</f>
        <v>606</v>
      </c>
      <c r="H78" s="130">
        <f>(H77+D78)</f>
        <v>612</v>
      </c>
      <c r="I78" s="129">
        <f>(H78-G78)</f>
        <v>6</v>
      </c>
      <c r="J78" s="135">
        <v>18</v>
      </c>
      <c r="K78" s="127">
        <f>(K77+C78)</f>
        <v>606</v>
      </c>
      <c r="L78" s="127">
        <f>(L77+D78)</f>
        <v>612</v>
      </c>
      <c r="M78" s="126">
        <f>(L78-K78)</f>
        <v>6</v>
      </c>
    </row>
    <row r="79" spans="2:13">
      <c r="B79" s="132">
        <v>19</v>
      </c>
      <c r="C79" s="137">
        <v>61</v>
      </c>
      <c r="D79" s="137">
        <v>106</v>
      </c>
      <c r="E79" s="136">
        <f>(D79-C79)</f>
        <v>45</v>
      </c>
      <c r="F79" s="132">
        <v>19</v>
      </c>
      <c r="G79" s="138">
        <f>(G78+C79)</f>
        <v>667</v>
      </c>
      <c r="H79" s="130">
        <f>(H78+D79)</f>
        <v>718</v>
      </c>
      <c r="I79" s="129">
        <f>(H79-G79)</f>
        <v>51</v>
      </c>
      <c r="J79" s="128">
        <v>19</v>
      </c>
      <c r="K79" s="127">
        <f>(K78+C79)</f>
        <v>667</v>
      </c>
      <c r="L79" s="127">
        <f>(L78+D79)</f>
        <v>718</v>
      </c>
      <c r="M79" s="126">
        <f>(L79-K79)</f>
        <v>51</v>
      </c>
    </row>
    <row r="80" spans="2:13">
      <c r="B80" s="132">
        <v>20</v>
      </c>
      <c r="C80" s="137">
        <v>79</v>
      </c>
      <c r="D80" s="137">
        <v>63</v>
      </c>
      <c r="E80" s="136">
        <f>(D80-C80)</f>
        <v>-16</v>
      </c>
      <c r="F80" s="132">
        <v>20</v>
      </c>
      <c r="G80" s="138">
        <f>(G79+C80)</f>
        <v>746</v>
      </c>
      <c r="H80" s="130">
        <f>(H79+D80)</f>
        <v>781</v>
      </c>
      <c r="I80" s="129">
        <f>(H80-G80)</f>
        <v>35</v>
      </c>
      <c r="J80" s="135">
        <v>20</v>
      </c>
      <c r="K80" s="127">
        <f>(K79+C80)</f>
        <v>746</v>
      </c>
      <c r="L80" s="127">
        <f>(L79+D80)</f>
        <v>781</v>
      </c>
      <c r="M80" s="126">
        <f>(L80-K80)</f>
        <v>35</v>
      </c>
    </row>
    <row r="81" spans="2:13">
      <c r="B81" s="132">
        <v>21</v>
      </c>
      <c r="C81" s="137">
        <v>110</v>
      </c>
      <c r="D81" s="137">
        <v>70</v>
      </c>
      <c r="E81" s="136">
        <f>(D81-C81)</f>
        <v>-40</v>
      </c>
      <c r="F81" s="132">
        <v>21</v>
      </c>
      <c r="G81" s="138">
        <f>(G80+C81)</f>
        <v>856</v>
      </c>
      <c r="H81" s="130">
        <f>(H80+D81)</f>
        <v>851</v>
      </c>
      <c r="I81" s="129">
        <f>(H81-G81)</f>
        <v>-5</v>
      </c>
      <c r="J81" s="135">
        <v>21</v>
      </c>
      <c r="K81" s="127">
        <f>(K80+C81)</f>
        <v>856</v>
      </c>
      <c r="L81" s="127">
        <f>(L80+D81)</f>
        <v>851</v>
      </c>
      <c r="M81" s="126">
        <f>(L81-K81)</f>
        <v>-5</v>
      </c>
    </row>
    <row r="82" spans="2:13">
      <c r="B82" s="132">
        <v>22</v>
      </c>
      <c r="C82" s="137">
        <v>77</v>
      </c>
      <c r="D82" s="137">
        <v>110</v>
      </c>
      <c r="E82" s="136">
        <f>(D82-C82)</f>
        <v>33</v>
      </c>
      <c r="F82" s="132">
        <v>22</v>
      </c>
      <c r="G82" s="138">
        <f>(G81+C82)</f>
        <v>933</v>
      </c>
      <c r="H82" s="130">
        <f>(H81+D82)</f>
        <v>961</v>
      </c>
      <c r="I82" s="129">
        <f>(H82-G82)</f>
        <v>28</v>
      </c>
      <c r="J82" s="135">
        <v>22</v>
      </c>
      <c r="K82" s="127">
        <f>(K81+C82)</f>
        <v>933</v>
      </c>
      <c r="L82" s="127">
        <f>(L81+D82)</f>
        <v>961</v>
      </c>
      <c r="M82" s="126">
        <f>(L82-K82)</f>
        <v>28</v>
      </c>
    </row>
    <row r="83" spans="2:13">
      <c r="B83" s="132">
        <v>23</v>
      </c>
      <c r="C83" s="137">
        <v>90</v>
      </c>
      <c r="D83" s="137">
        <v>0</v>
      </c>
      <c r="E83" s="136">
        <f>(D83-C83)</f>
        <v>-90</v>
      </c>
      <c r="F83" s="132">
        <v>23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35">
        <v>23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24</v>
      </c>
      <c r="C84" s="137">
        <v>0</v>
      </c>
      <c r="D84" s="137">
        <v>0</v>
      </c>
      <c r="E84" s="136">
        <f>(D84-C84)</f>
        <v>0</v>
      </c>
      <c r="F84" s="132">
        <v>24</v>
      </c>
      <c r="G84" s="138">
        <f>(G83+C84)</f>
        <v>1023</v>
      </c>
      <c r="H84" s="130">
        <f>(H83+D84)</f>
        <v>961</v>
      </c>
      <c r="I84" s="129">
        <f>(H84-G84)</f>
        <v>-62</v>
      </c>
      <c r="J84" s="128">
        <v>24</v>
      </c>
      <c r="K84" s="127">
        <f>(K83+C84)</f>
        <v>1023</v>
      </c>
      <c r="L84" s="127">
        <f>(L83+D84)</f>
        <v>961</v>
      </c>
      <c r="M84" s="126">
        <f>(L84-K84)</f>
        <v>-62</v>
      </c>
    </row>
    <row r="85" spans="2:13">
      <c r="B85" s="132">
        <v>25</v>
      </c>
      <c r="C85" s="137">
        <v>0</v>
      </c>
      <c r="D85" s="137">
        <v>97</v>
      </c>
      <c r="E85" s="136">
        <f>(D85-C85)</f>
        <v>97</v>
      </c>
      <c r="F85" s="132">
        <v>25</v>
      </c>
      <c r="G85" s="138">
        <f>(G84+C85)</f>
        <v>1023</v>
      </c>
      <c r="H85" s="130">
        <f>(H84+D85)</f>
        <v>1058</v>
      </c>
      <c r="I85" s="129">
        <f>(H85-G85)</f>
        <v>35</v>
      </c>
      <c r="J85" s="135">
        <v>25</v>
      </c>
      <c r="K85" s="127">
        <f>(K84+C85)</f>
        <v>1023</v>
      </c>
      <c r="L85" s="127">
        <f>(L84+D85)</f>
        <v>1058</v>
      </c>
      <c r="M85" s="126">
        <f>(L85-K85)</f>
        <v>35</v>
      </c>
    </row>
    <row r="86" spans="2:13">
      <c r="B86" s="132">
        <v>26</v>
      </c>
      <c r="C86" s="137">
        <v>93</v>
      </c>
      <c r="D86" s="137">
        <v>107</v>
      </c>
      <c r="E86" s="136">
        <f>(D86-C86)</f>
        <v>14</v>
      </c>
      <c r="F86" s="132">
        <v>26</v>
      </c>
      <c r="G86" s="138">
        <f>(G85+C86)</f>
        <v>1116</v>
      </c>
      <c r="H86" s="130">
        <f>(H85+D86)</f>
        <v>1165</v>
      </c>
      <c r="I86" s="129">
        <f>(H86-G86)</f>
        <v>49</v>
      </c>
      <c r="J86" s="135">
        <v>26</v>
      </c>
      <c r="K86" s="127">
        <f>(K85+C86)</f>
        <v>1116</v>
      </c>
      <c r="L86" s="127">
        <f>(L85+D86)</f>
        <v>1165</v>
      </c>
      <c r="M86" s="126">
        <f>(L86-K86)</f>
        <v>49</v>
      </c>
    </row>
    <row r="87" spans="2:13">
      <c r="B87" s="132">
        <v>27</v>
      </c>
      <c r="C87" s="137">
        <v>72</v>
      </c>
      <c r="D87" s="137">
        <v>71</v>
      </c>
      <c r="E87" s="136">
        <f>(D87-C87)</f>
        <v>-1</v>
      </c>
      <c r="F87" s="132">
        <v>27</v>
      </c>
      <c r="G87" s="138">
        <f>(G86+C87)</f>
        <v>1188</v>
      </c>
      <c r="H87" s="130">
        <f>(H86+D87)</f>
        <v>1236</v>
      </c>
      <c r="I87" s="129">
        <f>(H87-G87)</f>
        <v>48</v>
      </c>
      <c r="J87" s="135">
        <v>27</v>
      </c>
      <c r="K87" s="127">
        <f>(K86+C87)</f>
        <v>1188</v>
      </c>
      <c r="L87" s="127">
        <f>(L86+D87)</f>
        <v>1236</v>
      </c>
      <c r="M87" s="126">
        <f>(L87-K87)</f>
        <v>48</v>
      </c>
    </row>
    <row r="88" spans="2:13">
      <c r="B88" s="132">
        <v>28</v>
      </c>
      <c r="C88" s="137">
        <v>84</v>
      </c>
      <c r="D88" s="137">
        <v>101</v>
      </c>
      <c r="E88" s="136">
        <f>(D88-C88)</f>
        <v>17</v>
      </c>
      <c r="F88" s="132">
        <v>28</v>
      </c>
      <c r="G88" s="138">
        <f>(G87+C88)</f>
        <v>1272</v>
      </c>
      <c r="H88" s="130">
        <f>(H87+D88)</f>
        <v>1337</v>
      </c>
      <c r="I88" s="129">
        <f>(H88-G88)</f>
        <v>65</v>
      </c>
      <c r="J88" s="135">
        <v>28</v>
      </c>
      <c r="K88" s="127">
        <f>(K87+C88)</f>
        <v>1272</v>
      </c>
      <c r="L88" s="127">
        <f>(L87+D88)</f>
        <v>1337</v>
      </c>
      <c r="M88" s="126">
        <f>(L88-K88)</f>
        <v>65</v>
      </c>
    </row>
    <row r="89" spans="2:13">
      <c r="B89" s="139">
        <v>29</v>
      </c>
      <c r="C89" s="137">
        <v>95</v>
      </c>
      <c r="D89" s="137">
        <v>49</v>
      </c>
      <c r="E89" s="136">
        <f>(D89-C89)</f>
        <v>-46</v>
      </c>
      <c r="F89" s="139">
        <v>29</v>
      </c>
      <c r="G89" s="138">
        <f>(G88+C89)</f>
        <v>1367</v>
      </c>
      <c r="H89" s="130">
        <f>(H88+D89)</f>
        <v>1386</v>
      </c>
      <c r="I89" s="129">
        <f>(H89-G89)</f>
        <v>19</v>
      </c>
      <c r="J89" s="128">
        <v>29</v>
      </c>
      <c r="K89" s="127">
        <f>(K88+C89)</f>
        <v>1367</v>
      </c>
      <c r="L89" s="127">
        <f>(L88+D89)</f>
        <v>1386</v>
      </c>
      <c r="M89" s="126">
        <f>(L89-K89)</f>
        <v>19</v>
      </c>
    </row>
    <row r="90" spans="2:13">
      <c r="B90" s="132">
        <v>30</v>
      </c>
      <c r="C90" s="137">
        <v>51</v>
      </c>
      <c r="D90" s="137">
        <v>0</v>
      </c>
      <c r="E90" s="136">
        <f>(D90-C90)</f>
        <v>-51</v>
      </c>
      <c r="F90" s="132">
        <v>30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35">
        <v>30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2">
        <v>31</v>
      </c>
      <c r="C91" s="134">
        <v>0</v>
      </c>
      <c r="D91" s="134">
        <v>0</v>
      </c>
      <c r="E91" s="133">
        <f>(D91-C91)</f>
        <v>0</v>
      </c>
      <c r="F91" s="132">
        <v>31</v>
      </c>
      <c r="G91" s="131">
        <f>(G90+C91)</f>
        <v>1418</v>
      </c>
      <c r="H91" s="130">
        <f>(H90+D91)</f>
        <v>1386</v>
      </c>
      <c r="I91" s="129">
        <f>(H91-G91)</f>
        <v>-32</v>
      </c>
      <c r="J91" s="128">
        <v>31</v>
      </c>
      <c r="K91" s="127">
        <f>(K90+C91)</f>
        <v>1418</v>
      </c>
      <c r="L91" s="127">
        <f>(L90+D91)</f>
        <v>1386</v>
      </c>
      <c r="M91" s="126">
        <f>(L91-K91)</f>
        <v>-32</v>
      </c>
    </row>
    <row r="92" spans="2:13" ht="13.5" thickBot="1">
      <c r="B92" s="125" t="s">
        <v>39</v>
      </c>
      <c r="C92" s="125">
        <f>SUM(C61:C91)</f>
        <v>1418</v>
      </c>
      <c r="D92" s="124">
        <f>SUM(D61:D91)</f>
        <v>1386</v>
      </c>
      <c r="E92" s="123">
        <f>(D92-C92)</f>
        <v>-32</v>
      </c>
      <c r="F92" s="122"/>
      <c r="G92" s="121"/>
      <c r="H92" s="120"/>
      <c r="I92" s="119"/>
      <c r="J92" s="118"/>
      <c r="K92" s="117"/>
      <c r="L92" s="117"/>
      <c r="M92" s="116"/>
    </row>
    <row r="93" spans="2:13">
      <c r="B93" s="115"/>
      <c r="C93" s="115"/>
      <c r="D93" s="115"/>
      <c r="E93" s="115"/>
      <c r="F93" s="113"/>
      <c r="G93" s="114"/>
      <c r="H93" s="113"/>
      <c r="I93" s="113"/>
      <c r="J93" s="112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  <row r="95" spans="2:13">
      <c r="B95" s="110"/>
      <c r="C95" s="110"/>
      <c r="D95" s="110"/>
      <c r="E95" s="110"/>
      <c r="F95" s="110"/>
      <c r="G95" s="111"/>
      <c r="H95" s="110"/>
      <c r="I95" s="110"/>
      <c r="J95" s="109"/>
      <c r="K95" s="108"/>
      <c r="L95" s="108"/>
      <c r="M95" s="107"/>
    </row>
  </sheetData>
  <mergeCells count="4">
    <mergeCell ref="A2:I2"/>
    <mergeCell ref="A3:I3"/>
    <mergeCell ref="A57:N57"/>
    <mergeCell ref="B58:M58"/>
  </mergeCells>
  <pageMargins left="0.7" right="0.7" top="0.75" bottom="0.75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4"/>
  <sheetViews>
    <sheetView topLeftCell="A4" workbookViewId="0">
      <selection activeCell="B38" sqref="B38:C38"/>
    </sheetView>
  </sheetViews>
  <sheetFormatPr baseColWidth="10" defaultRowHeight="12.75"/>
  <cols>
    <col min="1" max="1" width="7.140625" style="106" bestFit="1" customWidth="1"/>
    <col min="2" max="2" width="16.5703125" style="106" bestFit="1" customWidth="1"/>
    <col min="3" max="4" width="13.7109375" style="106" bestFit="1" customWidth="1"/>
    <col min="5" max="5" width="12.7109375" style="106" customWidth="1"/>
    <col min="6" max="8" width="11.42578125" style="106"/>
    <col min="9" max="9" width="13" style="106" customWidth="1"/>
    <col min="10" max="12" width="11.42578125" style="106"/>
    <col min="13" max="13" width="12.28515625" style="106" customWidth="1"/>
    <col min="14" max="16384" width="11.42578125" style="106"/>
  </cols>
  <sheetData>
    <row r="1" spans="1:13" ht="13.5" customHeight="1"/>
    <row r="2" spans="1:13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13" ht="30" customHeight="1">
      <c r="A3" s="147" t="s">
        <v>32</v>
      </c>
      <c r="B3" s="171"/>
      <c r="C3" s="171"/>
      <c r="D3" s="171"/>
      <c r="E3" s="171"/>
      <c r="F3" s="171"/>
      <c r="G3" s="171"/>
      <c r="H3" s="171"/>
      <c r="I3" s="171"/>
    </row>
    <row r="4" spans="1:13" ht="13.5" customHeight="1"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</row>
    <row r="5" spans="1:13" ht="13.5" customHeight="1">
      <c r="A5" s="169"/>
      <c r="B5" s="170"/>
      <c r="C5" s="170"/>
      <c r="D5" s="170"/>
      <c r="E5" s="170"/>
      <c r="F5" s="170"/>
      <c r="G5" s="170"/>
      <c r="H5" s="170"/>
      <c r="I5" s="170"/>
      <c r="J5" s="169"/>
      <c r="K5" s="169"/>
      <c r="L5" s="168"/>
      <c r="M5" s="168"/>
    </row>
    <row r="6" spans="1:13" ht="13.5" customHeight="1">
      <c r="A6" s="166" t="s">
        <v>44</v>
      </c>
      <c r="B6" s="166" t="s">
        <v>35</v>
      </c>
      <c r="C6" s="167" t="s">
        <v>36</v>
      </c>
      <c r="D6" s="146"/>
      <c r="E6" s="146"/>
      <c r="F6" s="146"/>
      <c r="G6" s="146"/>
      <c r="H6" s="146"/>
      <c r="I6" s="146"/>
      <c r="J6" s="146"/>
      <c r="K6" s="146"/>
      <c r="L6" s="146"/>
      <c r="M6" s="146"/>
    </row>
    <row r="7" spans="1:13" ht="15">
      <c r="A7" s="166">
        <v>1</v>
      </c>
      <c r="B7" s="207">
        <v>1294486.5</v>
      </c>
      <c r="C7" s="206">
        <v>53</v>
      </c>
    </row>
    <row r="8" spans="1:13" ht="15">
      <c r="A8" s="166">
        <v>2</v>
      </c>
      <c r="B8" s="207">
        <v>1147795.6000000001</v>
      </c>
      <c r="C8" s="206">
        <v>89</v>
      </c>
    </row>
    <row r="9" spans="1:13" ht="15">
      <c r="A9" s="166">
        <v>3</v>
      </c>
      <c r="B9" s="207">
        <v>0</v>
      </c>
      <c r="C9" s="206">
        <v>0</v>
      </c>
    </row>
    <row r="10" spans="1:13" ht="15">
      <c r="A10" s="166">
        <v>4</v>
      </c>
      <c r="B10" s="207">
        <v>0</v>
      </c>
      <c r="C10" s="206">
        <v>0</v>
      </c>
    </row>
    <row r="11" spans="1:13" ht="15">
      <c r="A11" s="166">
        <v>5</v>
      </c>
      <c r="B11" s="207">
        <v>1613977.65</v>
      </c>
      <c r="C11" s="206">
        <v>88</v>
      </c>
    </row>
    <row r="12" spans="1:13" ht="15">
      <c r="A12" s="166">
        <v>6</v>
      </c>
      <c r="B12" s="207">
        <v>1258494.17</v>
      </c>
      <c r="C12" s="206">
        <v>60</v>
      </c>
    </row>
    <row r="13" spans="1:13" ht="15">
      <c r="A13" s="166">
        <v>7</v>
      </c>
      <c r="B13" s="207">
        <v>1137217.54</v>
      </c>
      <c r="C13" s="206">
        <v>101</v>
      </c>
    </row>
    <row r="14" spans="1:13" ht="15">
      <c r="A14" s="166">
        <v>8</v>
      </c>
      <c r="B14" s="207">
        <v>1165567.57</v>
      </c>
      <c r="C14" s="206">
        <v>84</v>
      </c>
    </row>
    <row r="15" spans="1:13" ht="15">
      <c r="A15" s="166">
        <v>9</v>
      </c>
      <c r="B15" s="207">
        <v>1739194.03</v>
      </c>
      <c r="C15" s="206">
        <v>64</v>
      </c>
    </row>
    <row r="16" spans="1:13" ht="15">
      <c r="A16" s="166">
        <v>10</v>
      </c>
      <c r="B16" s="207">
        <v>0</v>
      </c>
      <c r="C16" s="206">
        <v>0</v>
      </c>
    </row>
    <row r="17" spans="1:3" ht="15">
      <c r="A17" s="166">
        <v>11</v>
      </c>
      <c r="B17" s="207">
        <v>0</v>
      </c>
      <c r="C17" s="206">
        <v>0</v>
      </c>
    </row>
    <row r="18" spans="1:3" ht="15">
      <c r="A18" s="166">
        <v>12</v>
      </c>
      <c r="B18" s="207">
        <v>2162180.0699999998</v>
      </c>
      <c r="C18" s="206">
        <v>88</v>
      </c>
    </row>
    <row r="19" spans="1:3" ht="15">
      <c r="A19" s="166">
        <v>13</v>
      </c>
      <c r="B19" s="207">
        <v>2309018.56</v>
      </c>
      <c r="C19" s="206">
        <v>92</v>
      </c>
    </row>
    <row r="20" spans="1:3" ht="15">
      <c r="A20" s="166">
        <v>14</v>
      </c>
      <c r="B20" s="207">
        <v>2455734.71</v>
      </c>
      <c r="C20" s="206">
        <v>79</v>
      </c>
    </row>
    <row r="21" spans="1:3" ht="15">
      <c r="A21" s="166">
        <v>15</v>
      </c>
      <c r="B21" s="207">
        <v>1912193.29</v>
      </c>
      <c r="C21" s="206">
        <v>78</v>
      </c>
    </row>
    <row r="22" spans="1:3" ht="15">
      <c r="A22" s="166">
        <v>16</v>
      </c>
      <c r="B22" s="207">
        <v>0</v>
      </c>
      <c r="C22" s="206">
        <v>0</v>
      </c>
    </row>
    <row r="23" spans="1:3" ht="15">
      <c r="A23" s="166">
        <v>17</v>
      </c>
      <c r="B23" s="207">
        <v>0</v>
      </c>
      <c r="C23" s="206">
        <v>0</v>
      </c>
    </row>
    <row r="24" spans="1:3" ht="15">
      <c r="A24" s="166">
        <v>18</v>
      </c>
      <c r="B24" s="207">
        <v>0</v>
      </c>
      <c r="C24" s="206">
        <v>0</v>
      </c>
    </row>
    <row r="25" spans="1:3" ht="15">
      <c r="A25" s="166">
        <v>19</v>
      </c>
      <c r="B25" s="207">
        <v>1085858.05</v>
      </c>
      <c r="C25" s="206">
        <v>64</v>
      </c>
    </row>
    <row r="26" spans="1:3" ht="15">
      <c r="A26" s="166">
        <v>20</v>
      </c>
      <c r="B26" s="207">
        <v>983038.76</v>
      </c>
      <c r="C26" s="206">
        <v>55</v>
      </c>
    </row>
    <row r="27" spans="1:3" ht="15">
      <c r="A27" s="166">
        <v>21</v>
      </c>
      <c r="B27" s="207">
        <v>2351031.41</v>
      </c>
      <c r="C27" s="206">
        <v>105</v>
      </c>
    </row>
    <row r="28" spans="1:3" ht="15">
      <c r="A28" s="166">
        <v>22</v>
      </c>
      <c r="B28" s="207">
        <v>1616459.27</v>
      </c>
      <c r="C28" s="206">
        <v>62</v>
      </c>
    </row>
    <row r="29" spans="1:3" ht="15">
      <c r="A29" s="166">
        <v>23</v>
      </c>
      <c r="B29" s="207">
        <v>1874721.83</v>
      </c>
      <c r="C29" s="206">
        <v>131</v>
      </c>
    </row>
    <row r="30" spans="1:3" ht="15">
      <c r="A30" s="166">
        <v>24</v>
      </c>
      <c r="B30" s="207">
        <v>0</v>
      </c>
      <c r="C30" s="206">
        <v>0</v>
      </c>
    </row>
    <row r="31" spans="1:3" ht="15">
      <c r="A31" s="166">
        <v>25</v>
      </c>
      <c r="B31" s="207">
        <v>0</v>
      </c>
      <c r="C31" s="206">
        <v>0</v>
      </c>
    </row>
    <row r="32" spans="1:3" ht="15">
      <c r="A32" s="166">
        <v>26</v>
      </c>
      <c r="B32" s="207">
        <v>2346793.19</v>
      </c>
      <c r="C32" s="206">
        <v>63</v>
      </c>
    </row>
    <row r="33" spans="1:13" ht="15">
      <c r="A33" s="166">
        <v>27</v>
      </c>
      <c r="B33" s="207">
        <v>994015.43</v>
      </c>
      <c r="C33" s="206">
        <v>51</v>
      </c>
    </row>
    <row r="34" spans="1:13" ht="15">
      <c r="A34" s="166">
        <v>28</v>
      </c>
      <c r="B34" s="207">
        <v>2256911.5699999998</v>
      </c>
      <c r="C34" s="206">
        <v>83</v>
      </c>
    </row>
    <row r="35" spans="1:13" ht="15">
      <c r="A35" s="166">
        <v>29</v>
      </c>
      <c r="B35" s="207">
        <v>2810123.43</v>
      </c>
      <c r="C35" s="206">
        <v>84</v>
      </c>
    </row>
    <row r="36" spans="1:13" ht="15">
      <c r="A36" s="162">
        <v>30</v>
      </c>
      <c r="B36" s="207">
        <v>4457800.2</v>
      </c>
      <c r="C36" s="206">
        <v>133</v>
      </c>
    </row>
    <row r="37" spans="1:13">
      <c r="A37" s="159" t="s">
        <v>39</v>
      </c>
      <c r="B37" s="158">
        <f>SUM(B7:B36)</f>
        <v>38972612.830000013</v>
      </c>
      <c r="C37" s="157">
        <f>SUM(C7:C36)</f>
        <v>1707</v>
      </c>
    </row>
    <row r="38" spans="1:13">
      <c r="E38" s="156"/>
      <c r="F38" s="155"/>
      <c r="G38" s="155"/>
      <c r="H38" s="128"/>
      <c r="I38" s="152"/>
      <c r="J38" s="152"/>
      <c r="K38" s="154"/>
    </row>
    <row r="39" spans="1:13">
      <c r="B39" s="143"/>
      <c r="C39" s="143"/>
      <c r="D39" s="143"/>
      <c r="E39" s="143"/>
      <c r="F39" s="143"/>
      <c r="G39" s="143"/>
      <c r="H39" s="143"/>
      <c r="I39" s="143"/>
      <c r="J39" s="139"/>
      <c r="K39" s="152"/>
      <c r="L39" s="151"/>
      <c r="M39" s="150"/>
    </row>
    <row r="40" spans="1:13">
      <c r="B40" s="143"/>
      <c r="C40" s="153"/>
      <c r="D40" s="153"/>
      <c r="E40" s="143"/>
      <c r="F40" s="143"/>
      <c r="G40" s="143"/>
      <c r="H40" s="143"/>
      <c r="I40" s="143"/>
      <c r="J40" s="139"/>
      <c r="K40" s="152"/>
      <c r="L40" s="151"/>
      <c r="M40" s="150"/>
    </row>
    <row r="41" spans="1:13">
      <c r="B41" s="143"/>
      <c r="C41" s="153"/>
      <c r="D41" s="153"/>
      <c r="E41" s="143"/>
      <c r="F41" s="143"/>
      <c r="G41" s="143"/>
      <c r="H41" s="143"/>
      <c r="I41" s="143"/>
      <c r="J41" s="139"/>
      <c r="K41" s="152"/>
      <c r="L41" s="151"/>
      <c r="M41" s="150"/>
    </row>
    <row r="42" spans="1:13">
      <c r="B42" s="143"/>
      <c r="C42" s="143"/>
      <c r="D42" s="143"/>
      <c r="E42" s="143"/>
      <c r="F42" s="143"/>
      <c r="G42" s="143"/>
      <c r="H42" s="143"/>
      <c r="I42" s="143"/>
      <c r="J42" s="139"/>
      <c r="K42" s="152"/>
      <c r="L42" s="151"/>
      <c r="M42" s="150"/>
    </row>
    <row r="43" spans="1:13">
      <c r="B43" s="143"/>
      <c r="C43" s="143"/>
      <c r="D43" s="143"/>
      <c r="E43" s="143"/>
      <c r="F43" s="143"/>
      <c r="G43" s="143"/>
      <c r="H43" s="143"/>
      <c r="I43" s="143"/>
      <c r="J43" s="139"/>
      <c r="K43" s="152"/>
      <c r="L43" s="151"/>
      <c r="M43" s="150"/>
    </row>
    <row r="44" spans="1:13">
      <c r="B44" s="143"/>
      <c r="C44" s="143"/>
      <c r="D44" s="143"/>
      <c r="E44" s="143"/>
      <c r="F44" s="143"/>
      <c r="G44" s="143"/>
      <c r="H44" s="143"/>
      <c r="I44" s="143"/>
      <c r="J44" s="139"/>
      <c r="K44" s="152"/>
      <c r="L44" s="151"/>
      <c r="M44" s="150"/>
    </row>
    <row r="45" spans="1:13">
      <c r="B45" s="143"/>
      <c r="C45" s="143"/>
      <c r="D45" s="143"/>
      <c r="E45" s="143"/>
      <c r="F45" s="143"/>
      <c r="G45" s="143"/>
      <c r="H45" s="143"/>
      <c r="I45" s="143"/>
      <c r="J45" s="139"/>
      <c r="K45" s="152"/>
      <c r="L45" s="151"/>
      <c r="M45" s="150"/>
    </row>
    <row r="46" spans="1:13">
      <c r="B46" s="143"/>
      <c r="C46" s="143"/>
      <c r="D46" s="143"/>
      <c r="E46" s="143"/>
      <c r="F46" s="143"/>
      <c r="G46" s="143"/>
      <c r="H46" s="143"/>
      <c r="I46" s="143"/>
      <c r="J46" s="139"/>
      <c r="K46" s="152"/>
      <c r="L46" s="151"/>
      <c r="M46" s="150"/>
    </row>
    <row r="47" spans="1:13">
      <c r="B47" s="143"/>
      <c r="C47" s="143"/>
      <c r="D47" s="143"/>
      <c r="E47" s="143"/>
      <c r="F47" s="143"/>
      <c r="G47" s="143"/>
      <c r="H47" s="143"/>
      <c r="I47" s="143"/>
      <c r="J47" s="139"/>
      <c r="K47" s="152"/>
      <c r="L47" s="151"/>
      <c r="M47" s="150"/>
    </row>
    <row r="48" spans="1:13">
      <c r="B48" s="143"/>
      <c r="C48" s="143"/>
      <c r="D48" s="143"/>
      <c r="E48" s="143"/>
      <c r="F48" s="143"/>
      <c r="G48" s="143"/>
      <c r="H48" s="143"/>
      <c r="I48" s="143"/>
      <c r="J48" s="139"/>
      <c r="K48" s="152"/>
      <c r="L48" s="151"/>
      <c r="M48" s="150"/>
    </row>
    <row r="49" spans="1:15">
      <c r="B49" s="143"/>
      <c r="C49" s="143"/>
      <c r="D49" s="143"/>
      <c r="E49" s="143"/>
      <c r="F49" s="143"/>
      <c r="G49" s="143"/>
      <c r="H49" s="143"/>
      <c r="I49" s="143"/>
      <c r="J49" s="139"/>
      <c r="K49" s="152"/>
      <c r="L49" s="151"/>
      <c r="M49" s="150"/>
    </row>
    <row r="50" spans="1:15">
      <c r="B50" s="143"/>
      <c r="C50" s="143"/>
      <c r="D50" s="143"/>
      <c r="E50" s="143"/>
      <c r="F50" s="143"/>
      <c r="G50" s="143"/>
      <c r="H50" s="143"/>
      <c r="I50" s="143"/>
      <c r="J50" s="139"/>
      <c r="K50" s="152"/>
      <c r="L50" s="151"/>
      <c r="M50" s="150"/>
    </row>
    <row r="51" spans="1:15">
      <c r="B51" s="143"/>
      <c r="C51" s="143"/>
      <c r="D51" s="143"/>
      <c r="E51" s="143"/>
      <c r="F51" s="143"/>
      <c r="G51" s="143"/>
      <c r="H51" s="143"/>
      <c r="I51" s="143"/>
      <c r="J51" s="139"/>
      <c r="K51" s="152"/>
      <c r="L51" s="151"/>
      <c r="M51" s="150"/>
    </row>
    <row r="52" spans="1:15">
      <c r="B52" s="143"/>
      <c r="C52" s="143"/>
      <c r="D52" s="143"/>
      <c r="E52" s="143"/>
      <c r="F52" s="143"/>
      <c r="G52" s="143"/>
      <c r="H52" s="143"/>
      <c r="I52" s="143"/>
      <c r="J52" s="139"/>
      <c r="K52" s="152"/>
      <c r="L52" s="151"/>
      <c r="M52" s="150"/>
    </row>
    <row r="53" spans="1:15">
      <c r="B53" s="143"/>
      <c r="C53" s="143"/>
      <c r="D53" s="143"/>
      <c r="E53" s="143"/>
      <c r="F53" s="143"/>
      <c r="G53" s="143"/>
      <c r="H53" s="143"/>
      <c r="I53" s="143"/>
      <c r="J53" s="139"/>
      <c r="K53" s="152"/>
      <c r="L53" s="151"/>
      <c r="M53" s="150"/>
    </row>
    <row r="54" spans="1:15">
      <c r="B54" s="143"/>
      <c r="C54" s="143"/>
      <c r="D54" s="143"/>
      <c r="E54" s="143"/>
      <c r="F54" s="143"/>
      <c r="G54" s="143"/>
      <c r="H54" s="143"/>
      <c r="I54" s="143"/>
      <c r="J54" s="139"/>
      <c r="K54" s="152"/>
      <c r="L54" s="151"/>
      <c r="M54" s="150"/>
    </row>
    <row r="55" spans="1:15">
      <c r="B55" s="143"/>
      <c r="C55" s="143"/>
      <c r="D55" s="143"/>
      <c r="E55" s="143"/>
      <c r="F55" s="143"/>
      <c r="G55" s="143"/>
      <c r="H55" s="143"/>
      <c r="I55" s="143"/>
      <c r="J55" s="139"/>
      <c r="K55" s="152"/>
      <c r="L55" s="151"/>
      <c r="M55" s="150"/>
    </row>
    <row r="56" spans="1:15" ht="30">
      <c r="A56" s="149" t="s">
        <v>43</v>
      </c>
      <c r="B56" s="149"/>
      <c r="C56" s="149"/>
      <c r="D56" s="149"/>
      <c r="E56" s="149"/>
      <c r="F56" s="149"/>
      <c r="G56" s="149"/>
      <c r="H56" s="149"/>
      <c r="I56" s="149"/>
      <c r="J56" s="149"/>
      <c r="K56" s="149"/>
      <c r="L56" s="149"/>
      <c r="M56" s="149"/>
      <c r="N56" s="149"/>
      <c r="O56" s="148"/>
    </row>
    <row r="57" spans="1:15" ht="18.75">
      <c r="B57" s="147" t="s">
        <v>42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7"/>
    </row>
    <row r="58" spans="1:15" ht="19.5" thickBot="1">
      <c r="B58" s="146"/>
      <c r="C58" s="146"/>
      <c r="D58" s="146"/>
      <c r="E58" s="146"/>
      <c r="F58" s="146"/>
      <c r="G58" s="146"/>
      <c r="H58" s="146"/>
      <c r="I58" s="146"/>
      <c r="J58" s="146"/>
      <c r="K58" s="146"/>
      <c r="L58" s="146"/>
      <c r="M58" s="146"/>
    </row>
    <row r="59" spans="1:15" ht="13.5" thickTop="1">
      <c r="B59" s="145"/>
      <c r="C59" s="142">
        <v>2015</v>
      </c>
      <c r="D59" s="142">
        <v>2016</v>
      </c>
      <c r="E59" s="142" t="s">
        <v>41</v>
      </c>
      <c r="F59" s="143"/>
      <c r="G59" s="144">
        <v>2015</v>
      </c>
      <c r="H59" s="142">
        <v>2016</v>
      </c>
      <c r="I59" s="142" t="s">
        <v>41</v>
      </c>
      <c r="J59" s="143"/>
      <c r="K59" s="142">
        <v>2015</v>
      </c>
      <c r="L59" s="142">
        <v>2016</v>
      </c>
      <c r="M59" s="141" t="s">
        <v>41</v>
      </c>
    </row>
    <row r="60" spans="1:15">
      <c r="B60" s="132">
        <v>1</v>
      </c>
      <c r="C60" s="137">
        <v>0</v>
      </c>
      <c r="D60" s="137">
        <v>0</v>
      </c>
      <c r="E60" s="136">
        <f>(D60-C60)</f>
        <v>0</v>
      </c>
      <c r="F60" s="132">
        <v>1</v>
      </c>
      <c r="G60" s="138">
        <f>(C60)</f>
        <v>0</v>
      </c>
      <c r="H60" s="130">
        <f>(D60)</f>
        <v>0</v>
      </c>
      <c r="I60" s="129">
        <f>(H60-G60)</f>
        <v>0</v>
      </c>
      <c r="J60" s="140" t="s">
        <v>40</v>
      </c>
      <c r="K60" s="127">
        <f>(C60)</f>
        <v>0</v>
      </c>
      <c r="L60" s="127">
        <f>(D60)</f>
        <v>0</v>
      </c>
      <c r="M60" s="126">
        <f>(L60-K60)</f>
        <v>0</v>
      </c>
    </row>
    <row r="61" spans="1:15">
      <c r="B61" s="132">
        <v>2</v>
      </c>
      <c r="C61" s="137">
        <v>69</v>
      </c>
      <c r="D61" s="137">
        <v>0</v>
      </c>
      <c r="E61" s="136">
        <f>(D61-C61)</f>
        <v>-69</v>
      </c>
      <c r="F61" s="132">
        <v>2</v>
      </c>
      <c r="G61" s="138">
        <f>(G60+C61)</f>
        <v>69</v>
      </c>
      <c r="H61" s="130">
        <f>(H60+D61)</f>
        <v>0</v>
      </c>
      <c r="I61" s="129">
        <f>(H61-G61)</f>
        <v>-69</v>
      </c>
      <c r="J61" s="135">
        <v>2</v>
      </c>
      <c r="K61" s="127">
        <f>(K60+C61)</f>
        <v>69</v>
      </c>
      <c r="L61" s="127">
        <f>(L60+D61)</f>
        <v>0</v>
      </c>
      <c r="M61" s="126">
        <f>(L61-K61)</f>
        <v>-69</v>
      </c>
    </row>
    <row r="62" spans="1:15">
      <c r="B62" s="132">
        <v>3</v>
      </c>
      <c r="C62" s="137">
        <v>0</v>
      </c>
      <c r="D62" s="137">
        <v>0</v>
      </c>
      <c r="E62" s="136">
        <f>(D62-C62)</f>
        <v>0</v>
      </c>
      <c r="F62" s="132">
        <v>3</v>
      </c>
      <c r="G62" s="138">
        <f>(G61+C62)</f>
        <v>69</v>
      </c>
      <c r="H62" s="130">
        <f>(H61+D62)</f>
        <v>0</v>
      </c>
      <c r="I62" s="129">
        <f>(H62-G62)</f>
        <v>-69</v>
      </c>
      <c r="J62" s="135">
        <v>3</v>
      </c>
      <c r="K62" s="127">
        <f>(K61+C62)</f>
        <v>69</v>
      </c>
      <c r="L62" s="127">
        <f>(L61+D62)</f>
        <v>0</v>
      </c>
      <c r="M62" s="126">
        <f>(L62-K62)</f>
        <v>-69</v>
      </c>
    </row>
    <row r="63" spans="1:15">
      <c r="B63" s="132">
        <v>4</v>
      </c>
      <c r="C63" s="137">
        <v>0</v>
      </c>
      <c r="D63" s="137">
        <v>0</v>
      </c>
      <c r="E63" s="136">
        <f>(D63-C63)</f>
        <v>0</v>
      </c>
      <c r="F63" s="132">
        <v>4</v>
      </c>
      <c r="G63" s="138">
        <f>(G62+C63)</f>
        <v>69</v>
      </c>
      <c r="H63" s="130">
        <f>(H62+D63)</f>
        <v>0</v>
      </c>
      <c r="I63" s="129">
        <f>(H63-G63)</f>
        <v>-69</v>
      </c>
      <c r="J63" s="128">
        <v>4</v>
      </c>
      <c r="K63" s="127">
        <f>(K62+C63)</f>
        <v>69</v>
      </c>
      <c r="L63" s="127">
        <f>(L62+D63)</f>
        <v>0</v>
      </c>
      <c r="M63" s="126">
        <f>(L63-K63)</f>
        <v>-69</v>
      </c>
    </row>
    <row r="64" spans="1:15">
      <c r="B64" s="132">
        <v>5</v>
      </c>
      <c r="C64" s="137">
        <v>56</v>
      </c>
      <c r="D64" s="137">
        <v>0</v>
      </c>
      <c r="E64" s="136">
        <f>(D64-C64)</f>
        <v>-56</v>
      </c>
      <c r="F64" s="132">
        <v>5</v>
      </c>
      <c r="G64" s="138">
        <f>(G63+C64)</f>
        <v>125</v>
      </c>
      <c r="H64" s="130">
        <f>(H63+D64)</f>
        <v>0</v>
      </c>
      <c r="I64" s="129">
        <f>(H64-G64)</f>
        <v>-125</v>
      </c>
      <c r="J64" s="135">
        <v>5</v>
      </c>
      <c r="K64" s="127">
        <f>(K63+C64)</f>
        <v>125</v>
      </c>
      <c r="L64" s="127">
        <f>(L63+D64)</f>
        <v>0</v>
      </c>
      <c r="M64" s="126">
        <f>(L64-K64)</f>
        <v>-125</v>
      </c>
    </row>
    <row r="65" spans="2:13">
      <c r="B65" s="132">
        <v>6</v>
      </c>
      <c r="C65" s="137">
        <v>52</v>
      </c>
      <c r="D65" s="137">
        <v>0</v>
      </c>
      <c r="E65" s="136">
        <f>(D65-C65)</f>
        <v>-52</v>
      </c>
      <c r="F65" s="132">
        <v>6</v>
      </c>
      <c r="G65" s="138">
        <f>(G64+C65)</f>
        <v>177</v>
      </c>
      <c r="H65" s="130">
        <f>(H64+D65)</f>
        <v>0</v>
      </c>
      <c r="I65" s="129">
        <f>(H65-G65)</f>
        <v>-177</v>
      </c>
      <c r="J65" s="135">
        <v>6</v>
      </c>
      <c r="K65" s="127">
        <f>(K64+C65)</f>
        <v>177</v>
      </c>
      <c r="L65" s="127">
        <f>(L64+D65)</f>
        <v>0</v>
      </c>
      <c r="M65" s="126">
        <f>(L65-K65)</f>
        <v>-177</v>
      </c>
    </row>
    <row r="66" spans="2:13">
      <c r="B66" s="132">
        <v>7</v>
      </c>
      <c r="C66" s="137">
        <v>53</v>
      </c>
      <c r="D66" s="137">
        <v>75</v>
      </c>
      <c r="E66" s="136">
        <f>(D66-C66)</f>
        <v>22</v>
      </c>
      <c r="F66" s="132">
        <v>7</v>
      </c>
      <c r="G66" s="138">
        <f>(G65+C66)</f>
        <v>230</v>
      </c>
      <c r="H66" s="130">
        <f>(H65+D66)</f>
        <v>75</v>
      </c>
      <c r="I66" s="129">
        <f>(H66-G66)</f>
        <v>-155</v>
      </c>
      <c r="J66" s="135">
        <v>7</v>
      </c>
      <c r="K66" s="127">
        <f>(K65+C66)</f>
        <v>230</v>
      </c>
      <c r="L66" s="127">
        <f>(L65+D66)</f>
        <v>75</v>
      </c>
      <c r="M66" s="126">
        <f>(L66-K66)</f>
        <v>-155</v>
      </c>
    </row>
    <row r="67" spans="2:13">
      <c r="B67" s="132">
        <v>8</v>
      </c>
      <c r="C67" s="137">
        <v>51</v>
      </c>
      <c r="D67" s="137">
        <v>83</v>
      </c>
      <c r="E67" s="136">
        <f>(D67-C67)</f>
        <v>32</v>
      </c>
      <c r="F67" s="132">
        <v>8</v>
      </c>
      <c r="G67" s="138">
        <f>(G66+C67)</f>
        <v>281</v>
      </c>
      <c r="H67" s="130">
        <f>(H66+D67)</f>
        <v>158</v>
      </c>
      <c r="I67" s="129">
        <f>(H67-G67)</f>
        <v>-123</v>
      </c>
      <c r="J67" s="135">
        <v>8</v>
      </c>
      <c r="K67" s="127">
        <f>(K66+C67)</f>
        <v>281</v>
      </c>
      <c r="L67" s="127">
        <f>(L66+D67)</f>
        <v>158</v>
      </c>
      <c r="M67" s="126">
        <f>(L67-K67)</f>
        <v>-123</v>
      </c>
    </row>
    <row r="68" spans="2:13">
      <c r="B68" s="132">
        <v>9</v>
      </c>
      <c r="C68" s="137">
        <v>36</v>
      </c>
      <c r="D68" s="137">
        <v>0</v>
      </c>
      <c r="E68" s="136">
        <f>(D68-C68)</f>
        <v>-36</v>
      </c>
      <c r="F68" s="132">
        <v>9</v>
      </c>
      <c r="G68" s="138">
        <f>(G67+C68)</f>
        <v>317</v>
      </c>
      <c r="H68" s="130">
        <f>(H67+D68)</f>
        <v>158</v>
      </c>
      <c r="I68" s="129">
        <f>(H68-G68)</f>
        <v>-159</v>
      </c>
      <c r="J68" s="128">
        <v>9</v>
      </c>
      <c r="K68" s="127">
        <f>(K67+C68)</f>
        <v>317</v>
      </c>
      <c r="L68" s="127">
        <f>(L67+D68)</f>
        <v>158</v>
      </c>
      <c r="M68" s="126">
        <f>(L68-K68)</f>
        <v>-159</v>
      </c>
    </row>
    <row r="69" spans="2:13">
      <c r="B69" s="132">
        <v>10</v>
      </c>
      <c r="C69" s="137">
        <v>0</v>
      </c>
      <c r="D69" s="137">
        <v>0</v>
      </c>
      <c r="E69" s="136">
        <f>(D69-C69)</f>
        <v>0</v>
      </c>
      <c r="F69" s="132">
        <v>10</v>
      </c>
      <c r="G69" s="138">
        <f>(G68+C69)</f>
        <v>317</v>
      </c>
      <c r="H69" s="130">
        <f>(H68+D69)</f>
        <v>158</v>
      </c>
      <c r="I69" s="129">
        <f>(H69-G69)</f>
        <v>-159</v>
      </c>
      <c r="J69" s="135">
        <v>10</v>
      </c>
      <c r="K69" s="127">
        <f>(K68+C69)</f>
        <v>317</v>
      </c>
      <c r="L69" s="127">
        <f>(L68+D69)</f>
        <v>158</v>
      </c>
      <c r="M69" s="126">
        <f>(L69-K69)</f>
        <v>-159</v>
      </c>
    </row>
    <row r="70" spans="2:13">
      <c r="B70" s="132">
        <v>11</v>
      </c>
      <c r="C70" s="137">
        <v>0</v>
      </c>
      <c r="D70" s="137">
        <v>56</v>
      </c>
      <c r="E70" s="136">
        <f>(D70-C70)</f>
        <v>56</v>
      </c>
      <c r="F70" s="132">
        <v>11</v>
      </c>
      <c r="G70" s="138">
        <f>(G69+C70)</f>
        <v>317</v>
      </c>
      <c r="H70" s="130">
        <f>(H69+D70)</f>
        <v>214</v>
      </c>
      <c r="I70" s="129">
        <f>(H70-G70)</f>
        <v>-103</v>
      </c>
      <c r="J70" s="135">
        <v>11</v>
      </c>
      <c r="K70" s="127">
        <f>(K69+C70)</f>
        <v>317</v>
      </c>
      <c r="L70" s="127">
        <f>(L69+D70)</f>
        <v>214</v>
      </c>
      <c r="M70" s="126">
        <f>(L70-K70)</f>
        <v>-103</v>
      </c>
    </row>
    <row r="71" spans="2:13">
      <c r="B71" s="132">
        <v>12</v>
      </c>
      <c r="C71" s="137">
        <v>60</v>
      </c>
      <c r="D71" s="137">
        <v>87</v>
      </c>
      <c r="E71" s="136">
        <f>(D71-C71)</f>
        <v>27</v>
      </c>
      <c r="F71" s="132">
        <v>12</v>
      </c>
      <c r="G71" s="138">
        <f>(G70+C71)</f>
        <v>377</v>
      </c>
      <c r="H71" s="130">
        <f>(H70+D71)</f>
        <v>301</v>
      </c>
      <c r="I71" s="129">
        <f>(H71-G71)</f>
        <v>-76</v>
      </c>
      <c r="J71" s="135">
        <v>12</v>
      </c>
      <c r="K71" s="127">
        <f>(K70+C71)</f>
        <v>377</v>
      </c>
      <c r="L71" s="127">
        <f>(L70+D71)</f>
        <v>301</v>
      </c>
      <c r="M71" s="126">
        <f>(L71-K71)</f>
        <v>-76</v>
      </c>
    </row>
    <row r="72" spans="2:13">
      <c r="B72" s="132">
        <v>13</v>
      </c>
      <c r="C72" s="137">
        <v>55</v>
      </c>
      <c r="D72" s="137">
        <v>71</v>
      </c>
      <c r="E72" s="136">
        <f>(D72-C72)</f>
        <v>16</v>
      </c>
      <c r="F72" s="132">
        <v>13</v>
      </c>
      <c r="G72" s="138">
        <f>(G71+C72)</f>
        <v>432</v>
      </c>
      <c r="H72" s="130">
        <f>(H71+D72)</f>
        <v>372</v>
      </c>
      <c r="I72" s="129">
        <f>(H72-G72)</f>
        <v>-60</v>
      </c>
      <c r="J72" s="135">
        <v>13</v>
      </c>
      <c r="K72" s="127">
        <f>(K71+C72)</f>
        <v>432</v>
      </c>
      <c r="L72" s="127">
        <f>(L71+D72)</f>
        <v>372</v>
      </c>
      <c r="M72" s="126">
        <f>(L72-K72)</f>
        <v>-60</v>
      </c>
    </row>
    <row r="73" spans="2:13">
      <c r="B73" s="132">
        <v>14</v>
      </c>
      <c r="C73" s="137">
        <v>51</v>
      </c>
      <c r="D73" s="137">
        <v>74</v>
      </c>
      <c r="E73" s="136">
        <f>(D73-C73)</f>
        <v>23</v>
      </c>
      <c r="F73" s="132">
        <v>14</v>
      </c>
      <c r="G73" s="138">
        <f>(G72+C73)</f>
        <v>483</v>
      </c>
      <c r="H73" s="130">
        <f>(H72+D73)</f>
        <v>446</v>
      </c>
      <c r="I73" s="129">
        <f>(H73-G73)</f>
        <v>-37</v>
      </c>
      <c r="J73" s="128">
        <v>14</v>
      </c>
      <c r="K73" s="127">
        <f>(K72+C73)</f>
        <v>483</v>
      </c>
      <c r="L73" s="127">
        <f>(L72+D73)</f>
        <v>446</v>
      </c>
      <c r="M73" s="126">
        <f>(L73-K73)</f>
        <v>-37</v>
      </c>
    </row>
    <row r="74" spans="2:13">
      <c r="B74" s="132">
        <v>15</v>
      </c>
      <c r="C74" s="137">
        <v>63</v>
      </c>
      <c r="D74" s="137">
        <v>89</v>
      </c>
      <c r="E74" s="136">
        <f>(D74-C74)</f>
        <v>26</v>
      </c>
      <c r="F74" s="132">
        <v>15</v>
      </c>
      <c r="G74" s="138">
        <f>(G73+C74)</f>
        <v>546</v>
      </c>
      <c r="H74" s="130">
        <f>(H73+D74)</f>
        <v>535</v>
      </c>
      <c r="I74" s="129">
        <f>(H74-G74)</f>
        <v>-11</v>
      </c>
      <c r="J74" s="135">
        <v>15</v>
      </c>
      <c r="K74" s="127">
        <f>(K73+C74)</f>
        <v>546</v>
      </c>
      <c r="L74" s="127">
        <f>(L73+D74)</f>
        <v>535</v>
      </c>
      <c r="M74" s="126">
        <f>(L74-K74)</f>
        <v>-11</v>
      </c>
    </row>
    <row r="75" spans="2:13">
      <c r="B75" s="132">
        <v>16</v>
      </c>
      <c r="C75" s="137">
        <v>60</v>
      </c>
      <c r="D75" s="137">
        <v>0</v>
      </c>
      <c r="E75" s="136">
        <f>(D75-C75)</f>
        <v>-60</v>
      </c>
      <c r="F75" s="132">
        <v>16</v>
      </c>
      <c r="G75" s="138">
        <f>(G74+C75)</f>
        <v>606</v>
      </c>
      <c r="H75" s="130">
        <f>(H74+D75)</f>
        <v>535</v>
      </c>
      <c r="I75" s="129">
        <f>(H75-G75)</f>
        <v>-71</v>
      </c>
      <c r="J75" s="135">
        <v>16</v>
      </c>
      <c r="K75" s="127">
        <f>(K74+C75)</f>
        <v>606</v>
      </c>
      <c r="L75" s="127">
        <f>(L74+D75)</f>
        <v>535</v>
      </c>
      <c r="M75" s="126">
        <f>(L75-K75)</f>
        <v>-71</v>
      </c>
    </row>
    <row r="76" spans="2:13">
      <c r="B76" s="132">
        <v>17</v>
      </c>
      <c r="C76" s="137">
        <v>0</v>
      </c>
      <c r="D76" s="137">
        <v>0</v>
      </c>
      <c r="E76" s="136">
        <f>(D76-C76)</f>
        <v>0</v>
      </c>
      <c r="F76" s="132">
        <v>17</v>
      </c>
      <c r="G76" s="138">
        <f>(G75+C76)</f>
        <v>606</v>
      </c>
      <c r="H76" s="130">
        <f>(H75+D76)</f>
        <v>535</v>
      </c>
      <c r="I76" s="129">
        <f>(H76-G76)</f>
        <v>-71</v>
      </c>
      <c r="J76" s="135">
        <v>17</v>
      </c>
      <c r="K76" s="127">
        <f>(K75+C76)</f>
        <v>606</v>
      </c>
      <c r="L76" s="127">
        <f>(L75+D76)</f>
        <v>535</v>
      </c>
      <c r="M76" s="126">
        <f>(L76-K76)</f>
        <v>-71</v>
      </c>
    </row>
    <row r="77" spans="2:13">
      <c r="B77" s="132">
        <v>18</v>
      </c>
      <c r="C77" s="137">
        <v>0</v>
      </c>
      <c r="D77" s="137">
        <v>77</v>
      </c>
      <c r="E77" s="136">
        <f>(D77-C77)</f>
        <v>77</v>
      </c>
      <c r="F77" s="132">
        <v>18</v>
      </c>
      <c r="G77" s="138">
        <f>(G76+C77)</f>
        <v>606</v>
      </c>
      <c r="H77" s="130">
        <f>(H76+D77)</f>
        <v>612</v>
      </c>
      <c r="I77" s="129">
        <f>(H77-G77)</f>
        <v>6</v>
      </c>
      <c r="J77" s="135">
        <v>18</v>
      </c>
      <c r="K77" s="127">
        <f>(K76+C77)</f>
        <v>606</v>
      </c>
      <c r="L77" s="127">
        <f>(L76+D77)</f>
        <v>612</v>
      </c>
      <c r="M77" s="126">
        <f>(L77-K77)</f>
        <v>6</v>
      </c>
    </row>
    <row r="78" spans="2:13">
      <c r="B78" s="132">
        <v>19</v>
      </c>
      <c r="C78" s="137">
        <v>61</v>
      </c>
      <c r="D78" s="137">
        <v>106</v>
      </c>
      <c r="E78" s="136">
        <f>(D78-C78)</f>
        <v>45</v>
      </c>
      <c r="F78" s="132">
        <v>19</v>
      </c>
      <c r="G78" s="138">
        <f>(G77+C78)</f>
        <v>667</v>
      </c>
      <c r="H78" s="130">
        <f>(H77+D78)</f>
        <v>718</v>
      </c>
      <c r="I78" s="129">
        <f>(H78-G78)</f>
        <v>51</v>
      </c>
      <c r="J78" s="128">
        <v>19</v>
      </c>
      <c r="K78" s="127">
        <f>(K77+C78)</f>
        <v>667</v>
      </c>
      <c r="L78" s="127">
        <f>(L77+D78)</f>
        <v>718</v>
      </c>
      <c r="M78" s="126">
        <f>(L78-K78)</f>
        <v>51</v>
      </c>
    </row>
    <row r="79" spans="2:13">
      <c r="B79" s="132">
        <v>20</v>
      </c>
      <c r="C79" s="137">
        <v>79</v>
      </c>
      <c r="D79" s="137">
        <v>63</v>
      </c>
      <c r="E79" s="136">
        <f>(D79-C79)</f>
        <v>-16</v>
      </c>
      <c r="F79" s="132">
        <v>20</v>
      </c>
      <c r="G79" s="138">
        <f>(G78+C79)</f>
        <v>746</v>
      </c>
      <c r="H79" s="130">
        <f>(H78+D79)</f>
        <v>781</v>
      </c>
      <c r="I79" s="129">
        <f>(H79-G79)</f>
        <v>35</v>
      </c>
      <c r="J79" s="135">
        <v>20</v>
      </c>
      <c r="K79" s="127">
        <f>(K78+C79)</f>
        <v>746</v>
      </c>
      <c r="L79" s="127">
        <f>(L78+D79)</f>
        <v>781</v>
      </c>
      <c r="M79" s="126">
        <f>(L79-K79)</f>
        <v>35</v>
      </c>
    </row>
    <row r="80" spans="2:13">
      <c r="B80" s="132">
        <v>21</v>
      </c>
      <c r="C80" s="137">
        <v>110</v>
      </c>
      <c r="D80" s="137">
        <v>70</v>
      </c>
      <c r="E80" s="136">
        <f>(D80-C80)</f>
        <v>-40</v>
      </c>
      <c r="F80" s="132">
        <v>21</v>
      </c>
      <c r="G80" s="138">
        <f>(G79+C80)</f>
        <v>856</v>
      </c>
      <c r="H80" s="130">
        <f>(H79+D80)</f>
        <v>851</v>
      </c>
      <c r="I80" s="129">
        <f>(H80-G80)</f>
        <v>-5</v>
      </c>
      <c r="J80" s="135">
        <v>21</v>
      </c>
      <c r="K80" s="127">
        <f>(K79+C80)</f>
        <v>856</v>
      </c>
      <c r="L80" s="127">
        <f>(L79+D80)</f>
        <v>851</v>
      </c>
      <c r="M80" s="126">
        <f>(L80-K80)</f>
        <v>-5</v>
      </c>
    </row>
    <row r="81" spans="2:13">
      <c r="B81" s="132">
        <v>22</v>
      </c>
      <c r="C81" s="137">
        <v>77</v>
      </c>
      <c r="D81" s="137">
        <v>110</v>
      </c>
      <c r="E81" s="136">
        <f>(D81-C81)</f>
        <v>33</v>
      </c>
      <c r="F81" s="132">
        <v>22</v>
      </c>
      <c r="G81" s="138">
        <f>(G80+C81)</f>
        <v>933</v>
      </c>
      <c r="H81" s="130">
        <f>(H80+D81)</f>
        <v>961</v>
      </c>
      <c r="I81" s="129">
        <f>(H81-G81)</f>
        <v>28</v>
      </c>
      <c r="J81" s="135">
        <v>22</v>
      </c>
      <c r="K81" s="127">
        <f>(K80+C81)</f>
        <v>933</v>
      </c>
      <c r="L81" s="127">
        <f>(L80+D81)</f>
        <v>961</v>
      </c>
      <c r="M81" s="126">
        <f>(L81-K81)</f>
        <v>28</v>
      </c>
    </row>
    <row r="82" spans="2:13">
      <c r="B82" s="132">
        <v>23</v>
      </c>
      <c r="C82" s="137">
        <v>90</v>
      </c>
      <c r="D82" s="137">
        <v>0</v>
      </c>
      <c r="E82" s="136">
        <f>(D82-C82)</f>
        <v>-90</v>
      </c>
      <c r="F82" s="132">
        <v>23</v>
      </c>
      <c r="G82" s="138">
        <f>(G81+C82)</f>
        <v>1023</v>
      </c>
      <c r="H82" s="130">
        <f>(H81+D82)</f>
        <v>961</v>
      </c>
      <c r="I82" s="129">
        <f>(H82-G82)</f>
        <v>-62</v>
      </c>
      <c r="J82" s="135">
        <v>23</v>
      </c>
      <c r="K82" s="127">
        <f>(K81+C82)</f>
        <v>1023</v>
      </c>
      <c r="L82" s="127">
        <f>(L81+D82)</f>
        <v>961</v>
      </c>
      <c r="M82" s="126">
        <f>(L82-K82)</f>
        <v>-62</v>
      </c>
    </row>
    <row r="83" spans="2:13">
      <c r="B83" s="132">
        <v>24</v>
      </c>
      <c r="C83" s="137">
        <v>0</v>
      </c>
      <c r="D83" s="137">
        <v>0</v>
      </c>
      <c r="E83" s="136">
        <f>(D83-C83)</f>
        <v>0</v>
      </c>
      <c r="F83" s="132">
        <v>24</v>
      </c>
      <c r="G83" s="138">
        <f>(G82+C83)</f>
        <v>1023</v>
      </c>
      <c r="H83" s="130">
        <f>(H82+D83)</f>
        <v>961</v>
      </c>
      <c r="I83" s="129">
        <f>(H83-G83)</f>
        <v>-62</v>
      </c>
      <c r="J83" s="128">
        <v>24</v>
      </c>
      <c r="K83" s="127">
        <f>(K82+C83)</f>
        <v>1023</v>
      </c>
      <c r="L83" s="127">
        <f>(L82+D83)</f>
        <v>961</v>
      </c>
      <c r="M83" s="126">
        <f>(L83-K83)</f>
        <v>-62</v>
      </c>
    </row>
    <row r="84" spans="2:13">
      <c r="B84" s="132">
        <v>25</v>
      </c>
      <c r="C84" s="137">
        <v>0</v>
      </c>
      <c r="D84" s="137">
        <v>97</v>
      </c>
      <c r="E84" s="136">
        <f>(D84-C84)</f>
        <v>97</v>
      </c>
      <c r="F84" s="132">
        <v>25</v>
      </c>
      <c r="G84" s="138">
        <f>(G83+C84)</f>
        <v>1023</v>
      </c>
      <c r="H84" s="130">
        <f>(H83+D84)</f>
        <v>1058</v>
      </c>
      <c r="I84" s="129">
        <f>(H84-G84)</f>
        <v>35</v>
      </c>
      <c r="J84" s="135">
        <v>25</v>
      </c>
      <c r="K84" s="127">
        <f>(K83+C84)</f>
        <v>1023</v>
      </c>
      <c r="L84" s="127">
        <f>(L83+D84)</f>
        <v>1058</v>
      </c>
      <c r="M84" s="126">
        <f>(L84-K84)</f>
        <v>35</v>
      </c>
    </row>
    <row r="85" spans="2:13">
      <c r="B85" s="132">
        <v>26</v>
      </c>
      <c r="C85" s="137">
        <v>93</v>
      </c>
      <c r="D85" s="137">
        <v>107</v>
      </c>
      <c r="E85" s="136">
        <f>(D85-C85)</f>
        <v>14</v>
      </c>
      <c r="F85" s="132">
        <v>26</v>
      </c>
      <c r="G85" s="138">
        <f>(G84+C85)</f>
        <v>1116</v>
      </c>
      <c r="H85" s="130">
        <f>(H84+D85)</f>
        <v>1165</v>
      </c>
      <c r="I85" s="129">
        <f>(H85-G85)</f>
        <v>49</v>
      </c>
      <c r="J85" s="135">
        <v>26</v>
      </c>
      <c r="K85" s="127">
        <f>(K84+C85)</f>
        <v>1116</v>
      </c>
      <c r="L85" s="127">
        <f>(L84+D85)</f>
        <v>1165</v>
      </c>
      <c r="M85" s="126">
        <f>(L85-K85)</f>
        <v>49</v>
      </c>
    </row>
    <row r="86" spans="2:13">
      <c r="B86" s="132">
        <v>27</v>
      </c>
      <c r="C86" s="137">
        <v>72</v>
      </c>
      <c r="D86" s="137">
        <v>71</v>
      </c>
      <c r="E86" s="136">
        <f>(D86-C86)</f>
        <v>-1</v>
      </c>
      <c r="F86" s="132">
        <v>27</v>
      </c>
      <c r="G86" s="138">
        <f>(G85+C86)</f>
        <v>1188</v>
      </c>
      <c r="H86" s="130">
        <f>(H85+D86)</f>
        <v>1236</v>
      </c>
      <c r="I86" s="129">
        <f>(H86-G86)</f>
        <v>48</v>
      </c>
      <c r="J86" s="135">
        <v>27</v>
      </c>
      <c r="K86" s="127">
        <f>(K85+C86)</f>
        <v>1188</v>
      </c>
      <c r="L86" s="127">
        <f>(L85+D86)</f>
        <v>1236</v>
      </c>
      <c r="M86" s="126">
        <f>(L86-K86)</f>
        <v>48</v>
      </c>
    </row>
    <row r="87" spans="2:13">
      <c r="B87" s="132">
        <v>28</v>
      </c>
      <c r="C87" s="137">
        <v>84</v>
      </c>
      <c r="D87" s="137">
        <v>101</v>
      </c>
      <c r="E87" s="136">
        <f>(D87-C87)</f>
        <v>17</v>
      </c>
      <c r="F87" s="132">
        <v>28</v>
      </c>
      <c r="G87" s="138">
        <f>(G86+C87)</f>
        <v>1272</v>
      </c>
      <c r="H87" s="130">
        <f>(H86+D87)</f>
        <v>1337</v>
      </c>
      <c r="I87" s="129">
        <f>(H87-G87)</f>
        <v>65</v>
      </c>
      <c r="J87" s="135">
        <v>28</v>
      </c>
      <c r="K87" s="127">
        <f>(K86+C87)</f>
        <v>1272</v>
      </c>
      <c r="L87" s="127">
        <f>(L86+D87)</f>
        <v>1337</v>
      </c>
      <c r="M87" s="126">
        <f>(L87-K87)</f>
        <v>65</v>
      </c>
    </row>
    <row r="88" spans="2:13">
      <c r="B88" s="139">
        <v>29</v>
      </c>
      <c r="C88" s="137">
        <v>95</v>
      </c>
      <c r="D88" s="137">
        <v>49</v>
      </c>
      <c r="E88" s="136">
        <f>(D88-C88)</f>
        <v>-46</v>
      </c>
      <c r="F88" s="139">
        <v>29</v>
      </c>
      <c r="G88" s="138">
        <f>(G87+C88)</f>
        <v>1367</v>
      </c>
      <c r="H88" s="130">
        <f>(H87+D88)</f>
        <v>1386</v>
      </c>
      <c r="I88" s="129">
        <f>(H88-G88)</f>
        <v>19</v>
      </c>
      <c r="J88" s="128">
        <v>29</v>
      </c>
      <c r="K88" s="127">
        <f>(K87+C88)</f>
        <v>1367</v>
      </c>
      <c r="L88" s="127">
        <f>(L87+D88)</f>
        <v>1386</v>
      </c>
      <c r="M88" s="126">
        <f>(L88-K88)</f>
        <v>19</v>
      </c>
    </row>
    <row r="89" spans="2:13">
      <c r="B89" s="132">
        <v>30</v>
      </c>
      <c r="C89" s="137">
        <v>51</v>
      </c>
      <c r="D89" s="137">
        <v>0</v>
      </c>
      <c r="E89" s="136">
        <f>(D89-C89)</f>
        <v>-51</v>
      </c>
      <c r="F89" s="132">
        <v>30</v>
      </c>
      <c r="G89" s="131">
        <f>(G88+C89)</f>
        <v>1418</v>
      </c>
      <c r="H89" s="130">
        <f>(H88+D89)</f>
        <v>1386</v>
      </c>
      <c r="I89" s="129">
        <f>(H89-G89)</f>
        <v>-32</v>
      </c>
      <c r="J89" s="135">
        <v>30</v>
      </c>
      <c r="K89" s="127">
        <f>(K88+C89)</f>
        <v>1418</v>
      </c>
      <c r="L89" s="127">
        <f>(L88+D89)</f>
        <v>1386</v>
      </c>
      <c r="M89" s="126">
        <f>(L89-K89)</f>
        <v>-32</v>
      </c>
    </row>
    <row r="90" spans="2:13" ht="13.5" thickBot="1">
      <c r="B90" s="122">
        <v>31</v>
      </c>
      <c r="C90" s="134">
        <v>0</v>
      </c>
      <c r="D90" s="134">
        <v>0</v>
      </c>
      <c r="E90" s="133">
        <f>(D90-C90)</f>
        <v>0</v>
      </c>
      <c r="F90" s="132">
        <v>31</v>
      </c>
      <c r="G90" s="131">
        <f>(G89+C90)</f>
        <v>1418</v>
      </c>
      <c r="H90" s="130">
        <f>(H89+D90)</f>
        <v>1386</v>
      </c>
      <c r="I90" s="129">
        <f>(H90-G90)</f>
        <v>-32</v>
      </c>
      <c r="J90" s="128">
        <v>31</v>
      </c>
      <c r="K90" s="127">
        <f>(K89+C90)</f>
        <v>1418</v>
      </c>
      <c r="L90" s="127">
        <f>(L89+D90)</f>
        <v>1386</v>
      </c>
      <c r="M90" s="126">
        <f>(L90-K90)</f>
        <v>-32</v>
      </c>
    </row>
    <row r="91" spans="2:13" ht="13.5" thickBot="1">
      <c r="B91" s="125" t="s">
        <v>39</v>
      </c>
      <c r="C91" s="125">
        <f>SUM(C60:C90)</f>
        <v>1418</v>
      </c>
      <c r="D91" s="124">
        <f>SUM(D60:D90)</f>
        <v>1386</v>
      </c>
      <c r="E91" s="123">
        <f>(D91-C91)</f>
        <v>-32</v>
      </c>
      <c r="F91" s="122"/>
      <c r="G91" s="121"/>
      <c r="H91" s="120"/>
      <c r="I91" s="119"/>
      <c r="J91" s="118"/>
      <c r="K91" s="117"/>
      <c r="L91" s="117"/>
      <c r="M91" s="116"/>
    </row>
    <row r="92" spans="2:13">
      <c r="B92" s="115"/>
      <c r="C92" s="115"/>
      <c r="D92" s="115"/>
      <c r="E92" s="115"/>
      <c r="F92" s="113"/>
      <c r="G92" s="114"/>
      <c r="H92" s="113"/>
      <c r="I92" s="113"/>
      <c r="J92" s="112"/>
      <c r="K92" s="108"/>
      <c r="L92" s="108"/>
      <c r="M92" s="107"/>
    </row>
    <row r="93" spans="2:13">
      <c r="B93" s="110"/>
      <c r="C93" s="110"/>
      <c r="D93" s="110"/>
      <c r="E93" s="110"/>
      <c r="F93" s="110"/>
      <c r="G93" s="111"/>
      <c r="H93" s="110"/>
      <c r="I93" s="110"/>
      <c r="J93" s="109"/>
      <c r="K93" s="108"/>
      <c r="L93" s="108"/>
      <c r="M93" s="107"/>
    </row>
    <row r="94" spans="2:13">
      <c r="B94" s="110"/>
      <c r="C94" s="110"/>
      <c r="D94" s="110"/>
      <c r="E94" s="110"/>
      <c r="F94" s="110"/>
      <c r="G94" s="111"/>
      <c r="H94" s="110"/>
      <c r="I94" s="110"/>
      <c r="J94" s="109"/>
      <c r="K94" s="108"/>
      <c r="L94" s="108"/>
      <c r="M94" s="107"/>
    </row>
  </sheetData>
  <mergeCells count="4">
    <mergeCell ref="A2:I2"/>
    <mergeCell ref="A3:I3"/>
    <mergeCell ref="A56:N56"/>
    <mergeCell ref="B57:M57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1"/>
  <sheetViews>
    <sheetView zoomScale="80" zoomScaleNormal="80" workbookViewId="0">
      <selection activeCell="L38" sqref="L38"/>
    </sheetView>
  </sheetViews>
  <sheetFormatPr baseColWidth="10" defaultRowHeight="12.75"/>
  <cols>
    <col min="1" max="1" width="7.140625" style="106" bestFit="1" customWidth="1"/>
    <col min="2" max="2" width="7.85546875" style="106" bestFit="1" customWidth="1"/>
    <col min="3" max="3" width="20.28515625" style="106" bestFit="1" customWidth="1"/>
    <col min="4" max="4" width="17.42578125" style="106" bestFit="1" customWidth="1"/>
    <col min="5" max="16384" width="11.42578125" style="106"/>
  </cols>
  <sheetData>
    <row r="2" spans="1:9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9" ht="18.75">
      <c r="A3" s="147" t="s">
        <v>51</v>
      </c>
      <c r="B3" s="171"/>
      <c r="C3" s="171"/>
      <c r="D3" s="171"/>
      <c r="E3" s="171"/>
      <c r="F3" s="171"/>
      <c r="G3" s="171"/>
      <c r="H3" s="171"/>
      <c r="I3" s="171"/>
    </row>
    <row r="4" spans="1:9">
      <c r="B4" s="153"/>
      <c r="C4" s="153"/>
      <c r="D4" s="153"/>
      <c r="E4" s="153"/>
      <c r="F4" s="153"/>
      <c r="G4" s="153"/>
      <c r="H4" s="153"/>
      <c r="I4" s="153"/>
    </row>
    <row r="5" spans="1:9" ht="27.75" customHeight="1">
      <c r="A5" s="169"/>
      <c r="B5" s="170"/>
      <c r="C5" s="170"/>
      <c r="D5" s="170"/>
      <c r="E5" s="170"/>
      <c r="F5" s="170"/>
      <c r="G5" s="170"/>
      <c r="H5" s="170"/>
      <c r="I5" s="170"/>
    </row>
    <row r="6" spans="1:9" s="170" customFormat="1" ht="18.75">
      <c r="B6" s="209" t="s">
        <v>34</v>
      </c>
      <c r="C6" s="209" t="s">
        <v>35</v>
      </c>
      <c r="D6" s="209" t="s">
        <v>36</v>
      </c>
      <c r="E6" s="210"/>
      <c r="F6" s="210"/>
      <c r="G6" s="210"/>
      <c r="H6" s="210"/>
      <c r="I6" s="210"/>
    </row>
    <row r="7" spans="1:9" ht="15">
      <c r="B7" s="209">
        <v>1</v>
      </c>
      <c r="C7" s="207">
        <v>0</v>
      </c>
      <c r="D7" s="209">
        <v>0</v>
      </c>
    </row>
    <row r="8" spans="1:9" ht="15">
      <c r="B8" s="209">
        <v>2</v>
      </c>
      <c r="C8" s="207">
        <v>0</v>
      </c>
      <c r="D8" s="209">
        <v>0</v>
      </c>
    </row>
    <row r="9" spans="1:9" ht="15">
      <c r="B9" s="209">
        <v>3</v>
      </c>
      <c r="C9" s="207">
        <v>512131.88</v>
      </c>
      <c r="D9" s="209">
        <v>78</v>
      </c>
    </row>
    <row r="10" spans="1:9" ht="15">
      <c r="B10" s="209">
        <v>4</v>
      </c>
      <c r="C10" s="207">
        <v>1342511.9</v>
      </c>
      <c r="D10" s="209">
        <v>80</v>
      </c>
    </row>
    <row r="11" spans="1:9" ht="15">
      <c r="B11" s="209">
        <v>5</v>
      </c>
      <c r="C11" s="207">
        <v>1812922.21</v>
      </c>
      <c r="D11" s="209">
        <v>74</v>
      </c>
    </row>
    <row r="12" spans="1:9" ht="15">
      <c r="B12" s="209">
        <v>6</v>
      </c>
      <c r="C12" s="207">
        <v>3768356.6</v>
      </c>
      <c r="D12" s="209">
        <v>71</v>
      </c>
    </row>
    <row r="13" spans="1:9" ht="15">
      <c r="B13" s="209">
        <v>7</v>
      </c>
      <c r="C13" s="207">
        <v>1936959.49</v>
      </c>
      <c r="D13" s="209">
        <v>81</v>
      </c>
    </row>
    <row r="14" spans="1:9" ht="15">
      <c r="B14" s="209">
        <v>8</v>
      </c>
      <c r="C14" s="207">
        <v>0</v>
      </c>
      <c r="D14" s="209">
        <v>0</v>
      </c>
    </row>
    <row r="15" spans="1:9" ht="15">
      <c r="B15" s="209">
        <v>9</v>
      </c>
      <c r="C15" s="207">
        <v>0</v>
      </c>
      <c r="D15" s="209">
        <v>0</v>
      </c>
    </row>
    <row r="16" spans="1:9" ht="15">
      <c r="B16" s="209">
        <v>10</v>
      </c>
      <c r="C16" s="207">
        <v>2338402</v>
      </c>
      <c r="D16" s="209">
        <v>95</v>
      </c>
    </row>
    <row r="17" spans="2:4" ht="15">
      <c r="B17" s="209">
        <v>11</v>
      </c>
      <c r="C17" s="207">
        <v>1384175.4</v>
      </c>
      <c r="D17" s="209">
        <v>87</v>
      </c>
    </row>
    <row r="18" spans="2:4" ht="15">
      <c r="B18" s="209">
        <v>12</v>
      </c>
      <c r="C18" s="207">
        <v>1751243.7</v>
      </c>
      <c r="D18" s="209">
        <v>69</v>
      </c>
    </row>
    <row r="19" spans="2:4" ht="15">
      <c r="B19" s="209">
        <v>13</v>
      </c>
      <c r="C19" s="207">
        <v>2735416.8</v>
      </c>
      <c r="D19" s="209">
        <v>84</v>
      </c>
    </row>
    <row r="20" spans="2:4" ht="15">
      <c r="B20" s="209">
        <v>14</v>
      </c>
      <c r="C20" s="207">
        <v>2110273</v>
      </c>
      <c r="D20" s="209">
        <v>76</v>
      </c>
    </row>
    <row r="21" spans="2:4" ht="15">
      <c r="B21" s="209">
        <v>15</v>
      </c>
      <c r="C21" s="207">
        <v>0</v>
      </c>
      <c r="D21" s="209">
        <v>0</v>
      </c>
    </row>
    <row r="22" spans="2:4" ht="15">
      <c r="B22" s="209">
        <v>16</v>
      </c>
      <c r="C22" s="207">
        <v>0</v>
      </c>
      <c r="D22" s="209">
        <v>0</v>
      </c>
    </row>
    <row r="23" spans="2:4" ht="15">
      <c r="B23" s="209">
        <v>17</v>
      </c>
      <c r="C23" s="207">
        <v>1319440.2</v>
      </c>
      <c r="D23" s="209">
        <v>67</v>
      </c>
    </row>
    <row r="24" spans="2:4" ht="15">
      <c r="B24" s="209">
        <v>18</v>
      </c>
      <c r="C24" s="207">
        <v>1711447.84</v>
      </c>
      <c r="D24" s="209">
        <v>92</v>
      </c>
    </row>
    <row r="25" spans="2:4" ht="15">
      <c r="B25" s="209">
        <v>19</v>
      </c>
      <c r="C25" s="207">
        <v>1993453.6</v>
      </c>
      <c r="D25" s="209">
        <v>83</v>
      </c>
    </row>
    <row r="26" spans="2:4" ht="15">
      <c r="B26" s="209">
        <v>20</v>
      </c>
      <c r="C26" s="207">
        <v>2050004.44</v>
      </c>
      <c r="D26" s="209">
        <v>85</v>
      </c>
    </row>
    <row r="27" spans="2:4" ht="15">
      <c r="B27" s="209">
        <v>21</v>
      </c>
      <c r="C27" s="207">
        <v>3585949.99</v>
      </c>
      <c r="D27" s="209">
        <v>92</v>
      </c>
    </row>
    <row r="28" spans="2:4" ht="15">
      <c r="B28" s="209">
        <v>22</v>
      </c>
      <c r="C28" s="207">
        <v>0</v>
      </c>
      <c r="D28" s="209">
        <v>0</v>
      </c>
    </row>
    <row r="29" spans="2:4" ht="15">
      <c r="B29" s="209">
        <v>23</v>
      </c>
      <c r="C29" s="207">
        <v>0</v>
      </c>
      <c r="D29" s="209">
        <v>0</v>
      </c>
    </row>
    <row r="30" spans="2:4" ht="15">
      <c r="B30" s="209">
        <v>24</v>
      </c>
      <c r="C30" s="207">
        <v>1476303.56</v>
      </c>
      <c r="D30" s="209">
        <v>71</v>
      </c>
    </row>
    <row r="31" spans="2:4" ht="15">
      <c r="B31" s="209">
        <v>25</v>
      </c>
      <c r="C31" s="207">
        <v>2799626.4</v>
      </c>
      <c r="D31" s="209">
        <v>100</v>
      </c>
    </row>
    <row r="32" spans="2:4" ht="15">
      <c r="B32" s="209">
        <v>26</v>
      </c>
      <c r="C32" s="207">
        <v>2015529.6</v>
      </c>
      <c r="D32" s="209">
        <v>108</v>
      </c>
    </row>
    <row r="33" spans="2:9" ht="15">
      <c r="B33" s="209">
        <v>27</v>
      </c>
      <c r="C33" s="207">
        <v>1379419.38</v>
      </c>
      <c r="D33" s="209">
        <v>58</v>
      </c>
    </row>
    <row r="34" spans="2:9" ht="15">
      <c r="B34" s="209">
        <v>28</v>
      </c>
      <c r="C34" s="207">
        <v>2031887</v>
      </c>
      <c r="D34" s="209">
        <v>48</v>
      </c>
    </row>
    <row r="35" spans="2:9" ht="15">
      <c r="B35" s="209">
        <v>29</v>
      </c>
      <c r="C35" s="207">
        <v>0</v>
      </c>
      <c r="D35" s="209">
        <v>0</v>
      </c>
    </row>
    <row r="36" spans="2:9" ht="15">
      <c r="B36" s="209">
        <v>30</v>
      </c>
      <c r="C36" s="207">
        <v>0</v>
      </c>
      <c r="D36" s="209">
        <v>0</v>
      </c>
    </row>
    <row r="37" spans="2:9" ht="15">
      <c r="B37" s="209">
        <v>31</v>
      </c>
      <c r="C37" s="207">
        <v>1733081.39</v>
      </c>
      <c r="D37" s="209">
        <v>134</v>
      </c>
    </row>
    <row r="38" spans="2:9">
      <c r="B38" s="159" t="s">
        <v>39</v>
      </c>
      <c r="C38" s="158">
        <f>SUM(C7:C37)</f>
        <v>41788536.38000001</v>
      </c>
      <c r="D38" s="157">
        <f>SUM(D7:D37)</f>
        <v>1733</v>
      </c>
    </row>
    <row r="39" spans="2:9">
      <c r="E39" s="156"/>
      <c r="F39" s="155"/>
      <c r="G39" s="155"/>
      <c r="H39" s="128"/>
      <c r="I39" s="152"/>
    </row>
    <row r="40" spans="2:9">
      <c r="B40" s="143"/>
      <c r="C40" s="143"/>
      <c r="D40" s="143"/>
      <c r="E40" s="143"/>
      <c r="F40" s="143"/>
      <c r="G40" s="143"/>
      <c r="H40" s="143"/>
      <c r="I40" s="143"/>
    </row>
    <row r="41" spans="2:9">
      <c r="D41" s="208"/>
    </row>
  </sheetData>
  <mergeCells count="2">
    <mergeCell ref="A2:I2"/>
    <mergeCell ref="A3:I3"/>
  </mergeCells>
  <pageMargins left="0.7" right="0.7" top="0.75" bottom="0.75" header="0.3" footer="0.3"/>
  <pageSetup scale="8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8"/>
  <sheetViews>
    <sheetView topLeftCell="A4" zoomScale="80" zoomScaleNormal="80" workbookViewId="0">
      <selection activeCell="B38" sqref="B38:C38"/>
    </sheetView>
  </sheetViews>
  <sheetFormatPr baseColWidth="10" defaultRowHeight="12.75"/>
  <cols>
    <col min="1" max="1" width="11.42578125" style="106"/>
    <col min="2" max="3" width="7.85546875" style="106" bestFit="1" customWidth="1"/>
    <col min="4" max="4" width="16.28515625" style="106" bestFit="1" customWidth="1"/>
    <col min="5" max="5" width="13.7109375" style="106" bestFit="1" customWidth="1"/>
    <col min="6" max="16384" width="11.42578125" style="106"/>
  </cols>
  <sheetData>
    <row r="2" spans="1:9" ht="30">
      <c r="A2" s="149" t="s">
        <v>46</v>
      </c>
      <c r="B2" s="171"/>
      <c r="C2" s="171"/>
      <c r="D2" s="171"/>
      <c r="E2" s="171"/>
      <c r="F2" s="171"/>
      <c r="G2" s="171"/>
      <c r="H2" s="171"/>
      <c r="I2" s="171"/>
    </row>
    <row r="3" spans="1:9" ht="18.75">
      <c r="A3" s="147" t="s">
        <v>37</v>
      </c>
      <c r="B3" s="171"/>
      <c r="C3" s="171"/>
      <c r="D3" s="171"/>
      <c r="E3" s="171"/>
      <c r="F3" s="171"/>
      <c r="G3" s="171"/>
      <c r="H3" s="171"/>
      <c r="I3" s="171"/>
    </row>
    <row r="4" spans="1:9">
      <c r="B4" s="153"/>
      <c r="C4" s="153"/>
      <c r="D4" s="153"/>
      <c r="E4" s="153"/>
      <c r="F4" s="153"/>
      <c r="G4" s="153"/>
      <c r="H4" s="153"/>
      <c r="I4" s="153"/>
    </row>
    <row r="5" spans="1:9" ht="30">
      <c r="A5" s="169"/>
      <c r="B5" s="170"/>
      <c r="C5" s="170"/>
      <c r="D5" s="170"/>
      <c r="E5" s="170"/>
      <c r="F5" s="170"/>
      <c r="G5" s="170"/>
      <c r="H5" s="170"/>
      <c r="I5" s="170"/>
    </row>
    <row r="6" spans="1:9" ht="18.75">
      <c r="A6" s="170"/>
      <c r="C6" s="214" t="s">
        <v>34</v>
      </c>
      <c r="D6" s="214" t="s">
        <v>35</v>
      </c>
      <c r="E6" s="214" t="s">
        <v>36</v>
      </c>
      <c r="F6" s="210"/>
      <c r="G6" s="210"/>
      <c r="H6" s="210"/>
      <c r="I6" s="210"/>
    </row>
    <row r="7" spans="1:9">
      <c r="C7" s="214">
        <v>1</v>
      </c>
      <c r="D7" s="194">
        <v>2255269.2200000002</v>
      </c>
      <c r="E7" s="219">
        <v>60</v>
      </c>
    </row>
    <row r="8" spans="1:9">
      <c r="C8" s="214">
        <v>2</v>
      </c>
      <c r="D8" s="194">
        <v>2174874.7799999998</v>
      </c>
      <c r="E8" s="219">
        <v>66</v>
      </c>
    </row>
    <row r="9" spans="1:9">
      <c r="C9" s="214">
        <v>3</v>
      </c>
      <c r="D9" s="194">
        <v>1245812.26</v>
      </c>
      <c r="E9" s="219">
        <v>75</v>
      </c>
    </row>
    <row r="10" spans="1:9">
      <c r="C10" s="214">
        <v>4</v>
      </c>
      <c r="D10" s="194">
        <v>1405220.47</v>
      </c>
      <c r="E10" s="219">
        <v>78</v>
      </c>
    </row>
    <row r="11" spans="1:9">
      <c r="C11" s="214">
        <v>5</v>
      </c>
      <c r="D11" s="194">
        <v>0</v>
      </c>
      <c r="E11" s="219">
        <v>0</v>
      </c>
    </row>
    <row r="12" spans="1:9">
      <c r="C12" s="214">
        <v>6</v>
      </c>
      <c r="D12" s="194">
        <v>0</v>
      </c>
      <c r="E12" s="219">
        <v>0</v>
      </c>
    </row>
    <row r="13" spans="1:9">
      <c r="C13" s="214">
        <v>7</v>
      </c>
      <c r="D13" s="194">
        <v>1539927.09</v>
      </c>
      <c r="E13" s="219">
        <v>63</v>
      </c>
    </row>
    <row r="14" spans="1:9">
      <c r="C14" s="214">
        <v>8</v>
      </c>
      <c r="D14" s="194">
        <v>803080.66</v>
      </c>
      <c r="E14" s="219">
        <v>56</v>
      </c>
    </row>
    <row r="15" spans="1:9">
      <c r="C15" s="214">
        <v>9</v>
      </c>
      <c r="D15" s="194">
        <v>2269632.4300000002</v>
      </c>
      <c r="E15" s="219">
        <v>65</v>
      </c>
    </row>
    <row r="16" spans="1:9">
      <c r="C16" s="214">
        <v>10</v>
      </c>
      <c r="D16" s="194">
        <v>2220055.7000000002</v>
      </c>
      <c r="E16" s="219">
        <v>99</v>
      </c>
    </row>
    <row r="17" spans="3:5">
      <c r="C17" s="214">
        <v>11</v>
      </c>
      <c r="D17" s="194">
        <v>2656176.44</v>
      </c>
      <c r="E17" s="219">
        <v>58</v>
      </c>
    </row>
    <row r="18" spans="3:5">
      <c r="C18" s="214">
        <v>12</v>
      </c>
      <c r="D18" s="194">
        <v>0</v>
      </c>
      <c r="E18" s="219">
        <v>0</v>
      </c>
    </row>
    <row r="19" spans="3:5">
      <c r="C19" s="214">
        <v>13</v>
      </c>
      <c r="D19" s="194">
        <v>0</v>
      </c>
      <c r="E19" s="219">
        <v>0</v>
      </c>
    </row>
    <row r="20" spans="3:5">
      <c r="C20" s="214">
        <v>14</v>
      </c>
      <c r="D20" s="194">
        <v>1611919.01</v>
      </c>
      <c r="E20" s="219">
        <v>74</v>
      </c>
    </row>
    <row r="21" spans="3:5">
      <c r="C21" s="214">
        <v>15</v>
      </c>
      <c r="D21" s="194">
        <v>1573459.08</v>
      </c>
      <c r="E21" s="219">
        <v>90</v>
      </c>
    </row>
    <row r="22" spans="3:5">
      <c r="C22" s="214">
        <v>16</v>
      </c>
      <c r="D22" s="194">
        <v>1768326.12</v>
      </c>
      <c r="E22" s="219">
        <v>85</v>
      </c>
    </row>
    <row r="23" spans="3:5">
      <c r="C23" s="214">
        <v>17</v>
      </c>
      <c r="D23" s="194">
        <v>1965152.51</v>
      </c>
      <c r="E23" s="219">
        <v>66</v>
      </c>
    </row>
    <row r="24" spans="3:5">
      <c r="C24" s="214">
        <v>18</v>
      </c>
      <c r="D24" s="194">
        <v>2012140.47</v>
      </c>
      <c r="E24" s="219">
        <v>72</v>
      </c>
    </row>
    <row r="25" spans="3:5">
      <c r="C25" s="214">
        <v>19</v>
      </c>
      <c r="D25" s="194">
        <v>0</v>
      </c>
      <c r="E25" s="219">
        <v>0</v>
      </c>
    </row>
    <row r="26" spans="3:5">
      <c r="C26" s="214">
        <v>20</v>
      </c>
      <c r="D26" s="194">
        <v>0</v>
      </c>
      <c r="E26" s="219">
        <v>0</v>
      </c>
    </row>
    <row r="27" spans="3:5">
      <c r="C27" s="214">
        <v>21</v>
      </c>
      <c r="D27" s="194">
        <v>0</v>
      </c>
      <c r="E27" s="219">
        <v>0</v>
      </c>
    </row>
    <row r="28" spans="3:5">
      <c r="C28" s="214">
        <v>22</v>
      </c>
      <c r="D28" s="194">
        <v>1115505.1000000001</v>
      </c>
      <c r="E28" s="219">
        <v>83</v>
      </c>
    </row>
    <row r="29" spans="3:5">
      <c r="C29" s="214">
        <v>23</v>
      </c>
      <c r="D29" s="194">
        <v>2399250.7200000002</v>
      </c>
      <c r="E29" s="219">
        <v>125</v>
      </c>
    </row>
    <row r="30" spans="3:5">
      <c r="C30" s="214">
        <v>24</v>
      </c>
      <c r="D30" s="194">
        <v>2405470.5299999998</v>
      </c>
      <c r="E30" s="219">
        <v>77</v>
      </c>
    </row>
    <row r="31" spans="3:5">
      <c r="C31" s="214">
        <v>25</v>
      </c>
      <c r="D31" s="194">
        <v>2195749.11</v>
      </c>
      <c r="E31" s="219">
        <v>89</v>
      </c>
    </row>
    <row r="32" spans="3:5">
      <c r="C32" s="214">
        <v>26</v>
      </c>
      <c r="D32" s="194">
        <v>0</v>
      </c>
      <c r="E32" s="219">
        <v>0</v>
      </c>
    </row>
    <row r="33" spans="3:5">
      <c r="C33" s="214">
        <v>27</v>
      </c>
      <c r="D33" s="194">
        <v>0</v>
      </c>
      <c r="E33" s="219">
        <v>0</v>
      </c>
    </row>
    <row r="34" spans="3:5">
      <c r="C34" s="214">
        <v>28</v>
      </c>
      <c r="D34" s="194">
        <v>1726570.52</v>
      </c>
      <c r="E34" s="218">
        <v>88</v>
      </c>
    </row>
    <row r="35" spans="3:5">
      <c r="C35" s="214">
        <v>29</v>
      </c>
      <c r="D35" s="217">
        <v>2757743.6</v>
      </c>
      <c r="E35" s="216">
        <v>98</v>
      </c>
    </row>
    <row r="36" spans="3:5">
      <c r="C36" s="214">
        <v>30</v>
      </c>
      <c r="D36" s="194">
        <v>1853604.61</v>
      </c>
      <c r="E36" s="214">
        <v>98</v>
      </c>
    </row>
    <row r="37" spans="3:5">
      <c r="C37" s="214">
        <v>31</v>
      </c>
      <c r="D37" s="215">
        <v>0</v>
      </c>
      <c r="E37" s="214">
        <v>0</v>
      </c>
    </row>
    <row r="38" spans="3:5">
      <c r="C38" s="213" t="s">
        <v>39</v>
      </c>
      <c r="D38" s="212">
        <f>SUM(D7:D37)</f>
        <v>39954940.430000007</v>
      </c>
      <c r="E38" s="211">
        <f>SUM(E7:E37)</f>
        <v>1665</v>
      </c>
    </row>
  </sheetData>
  <mergeCells count="2">
    <mergeCell ref="A2:I2"/>
    <mergeCell ref="A3:I3"/>
  </mergeCells>
  <pageMargins left="0.7" right="0.7" top="0.75" bottom="0.75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zoomScale="85" zoomScaleNormal="85" workbookViewId="0">
      <selection activeCell="K37" sqref="K37"/>
    </sheetView>
  </sheetViews>
  <sheetFormatPr baseColWidth="10" defaultRowHeight="12.75"/>
  <cols>
    <col min="1" max="2" width="11.42578125" style="106"/>
    <col min="3" max="3" width="15.28515625" style="106" bestFit="1" customWidth="1"/>
    <col min="4" max="4" width="17.140625" style="106" bestFit="1" customWidth="1"/>
    <col min="5" max="5" width="12.5703125" style="106" bestFit="1" customWidth="1"/>
    <col min="6" max="16384" width="11.42578125" style="106"/>
  </cols>
  <sheetData>
    <row r="2" spans="1:8" ht="30">
      <c r="A2" s="149" t="s">
        <v>46</v>
      </c>
      <c r="B2" s="171"/>
      <c r="C2" s="171"/>
      <c r="D2" s="171"/>
      <c r="E2" s="171"/>
      <c r="F2" s="171"/>
      <c r="G2" s="171"/>
      <c r="H2" s="171"/>
    </row>
    <row r="3" spans="1:8" ht="18.75">
      <c r="A3" s="147" t="s">
        <v>38</v>
      </c>
      <c r="B3" s="171"/>
      <c r="C3" s="171"/>
      <c r="D3" s="171"/>
      <c r="E3" s="171"/>
      <c r="F3" s="171"/>
      <c r="G3" s="171"/>
      <c r="H3" s="171"/>
    </row>
    <row r="7" spans="1:8" ht="13.5" thickBot="1"/>
    <row r="8" spans="1:8" ht="38.25">
      <c r="C8" s="231" t="s">
        <v>44</v>
      </c>
      <c r="D8" s="230">
        <v>2016</v>
      </c>
      <c r="E8" s="229" t="s">
        <v>52</v>
      </c>
    </row>
    <row r="9" spans="1:8">
      <c r="C9" s="228">
        <v>1</v>
      </c>
      <c r="D9" s="227">
        <v>1424945.97</v>
      </c>
      <c r="E9" s="226">
        <v>67</v>
      </c>
    </row>
    <row r="10" spans="1:8">
      <c r="C10" s="228">
        <v>2</v>
      </c>
      <c r="D10" s="227">
        <v>2196603.42</v>
      </c>
      <c r="E10" s="226">
        <v>87</v>
      </c>
    </row>
    <row r="11" spans="1:8">
      <c r="C11" s="228">
        <v>3</v>
      </c>
      <c r="D11" s="227"/>
      <c r="E11" s="226"/>
    </row>
    <row r="12" spans="1:8">
      <c r="C12" s="228">
        <v>4</v>
      </c>
      <c r="D12" s="227"/>
      <c r="E12" s="226"/>
    </row>
    <row r="13" spans="1:8">
      <c r="C13" s="228">
        <v>5</v>
      </c>
      <c r="D13" s="227">
        <v>1515392.94</v>
      </c>
      <c r="E13" s="226">
        <v>65</v>
      </c>
    </row>
    <row r="14" spans="1:8">
      <c r="C14" s="228">
        <v>6</v>
      </c>
      <c r="D14" s="227">
        <v>2528663.67</v>
      </c>
      <c r="E14" s="226">
        <v>105</v>
      </c>
    </row>
    <row r="15" spans="1:8">
      <c r="C15" s="228">
        <v>7</v>
      </c>
      <c r="D15" s="227">
        <v>1483004.97</v>
      </c>
      <c r="E15" s="226">
        <v>92</v>
      </c>
    </row>
    <row r="16" spans="1:8">
      <c r="C16" s="228">
        <v>8</v>
      </c>
      <c r="D16" s="227">
        <v>1629950.89</v>
      </c>
      <c r="E16" s="226">
        <v>74</v>
      </c>
    </row>
    <row r="17" spans="3:5">
      <c r="C17" s="228">
        <v>9</v>
      </c>
      <c r="D17" s="227">
        <v>2438278.52</v>
      </c>
      <c r="E17" s="226">
        <v>84</v>
      </c>
    </row>
    <row r="18" spans="3:5">
      <c r="C18" s="228">
        <v>10</v>
      </c>
      <c r="D18" s="227">
        <v>0</v>
      </c>
      <c r="E18" s="226">
        <v>0</v>
      </c>
    </row>
    <row r="19" spans="3:5">
      <c r="C19" s="228">
        <v>11</v>
      </c>
      <c r="D19" s="227">
        <v>0</v>
      </c>
      <c r="E19" s="226">
        <v>0</v>
      </c>
    </row>
    <row r="20" spans="3:5">
      <c r="C20" s="228">
        <v>12</v>
      </c>
      <c r="D20" s="227">
        <v>2159793.11</v>
      </c>
      <c r="E20" s="226">
        <v>88</v>
      </c>
    </row>
    <row r="21" spans="3:5">
      <c r="C21" s="228">
        <v>13</v>
      </c>
      <c r="D21" s="227">
        <v>1389130.88</v>
      </c>
      <c r="E21" s="226">
        <v>66</v>
      </c>
    </row>
    <row r="22" spans="3:5">
      <c r="C22" s="228">
        <v>14</v>
      </c>
      <c r="D22" s="227">
        <v>3181039.49</v>
      </c>
      <c r="E22" s="226">
        <v>66</v>
      </c>
    </row>
    <row r="23" spans="3:5">
      <c r="C23" s="228">
        <v>15</v>
      </c>
      <c r="D23" s="227">
        <v>1618944.18</v>
      </c>
      <c r="E23" s="226">
        <v>73</v>
      </c>
    </row>
    <row r="24" spans="3:5">
      <c r="C24" s="228">
        <v>16</v>
      </c>
      <c r="D24" s="227">
        <v>3748545.72</v>
      </c>
      <c r="E24" s="226">
        <v>79</v>
      </c>
    </row>
    <row r="25" spans="3:5">
      <c r="C25" s="228">
        <v>17</v>
      </c>
      <c r="D25" s="227">
        <v>0</v>
      </c>
      <c r="E25" s="226">
        <v>0</v>
      </c>
    </row>
    <row r="26" spans="3:5">
      <c r="C26" s="228">
        <v>18</v>
      </c>
      <c r="D26" s="227">
        <v>0</v>
      </c>
      <c r="E26" s="226">
        <v>0</v>
      </c>
    </row>
    <row r="27" spans="3:5">
      <c r="C27" s="228">
        <v>19</v>
      </c>
      <c r="D27" s="227">
        <v>2621543.65</v>
      </c>
      <c r="E27" s="226">
        <v>71</v>
      </c>
    </row>
    <row r="28" spans="3:5">
      <c r="C28" s="228">
        <v>20</v>
      </c>
      <c r="D28" s="227">
        <v>6045896.7699999996</v>
      </c>
      <c r="E28" s="226">
        <v>128</v>
      </c>
    </row>
    <row r="29" spans="3:5">
      <c r="C29" s="228">
        <v>21</v>
      </c>
      <c r="D29" s="227">
        <v>1944993.62</v>
      </c>
      <c r="E29" s="226">
        <v>81</v>
      </c>
    </row>
    <row r="30" spans="3:5">
      <c r="C30" s="228">
        <v>22</v>
      </c>
      <c r="D30" s="227">
        <v>2725656.76</v>
      </c>
      <c r="E30" s="226">
        <v>75</v>
      </c>
    </row>
    <row r="31" spans="3:5">
      <c r="C31" s="228">
        <v>23</v>
      </c>
      <c r="D31" s="227">
        <v>2041025.84</v>
      </c>
      <c r="E31" s="226">
        <v>83</v>
      </c>
    </row>
    <row r="32" spans="3:5">
      <c r="C32" s="228">
        <v>24</v>
      </c>
      <c r="D32" s="227"/>
      <c r="E32" s="226"/>
    </row>
    <row r="33" spans="3:5">
      <c r="C33" s="228">
        <v>25</v>
      </c>
      <c r="D33" s="227"/>
      <c r="E33" s="226"/>
    </row>
    <row r="34" spans="3:5">
      <c r="C34" s="228">
        <v>26</v>
      </c>
      <c r="D34" s="227">
        <v>2547358.08</v>
      </c>
      <c r="E34" s="226">
        <v>57</v>
      </c>
    </row>
    <row r="35" spans="3:5">
      <c r="C35" s="228">
        <v>27</v>
      </c>
      <c r="D35" s="227">
        <v>1361322.43</v>
      </c>
      <c r="E35" s="226">
        <v>98</v>
      </c>
    </row>
    <row r="36" spans="3:5">
      <c r="C36" s="228">
        <v>28</v>
      </c>
      <c r="D36" s="227">
        <v>0</v>
      </c>
      <c r="E36" s="226"/>
    </row>
    <row r="37" spans="3:5">
      <c r="C37" s="228">
        <v>29</v>
      </c>
      <c r="D37" s="227">
        <v>4088814.35</v>
      </c>
      <c r="E37" s="226">
        <v>174</v>
      </c>
    </row>
    <row r="38" spans="3:5">
      <c r="C38" s="228">
        <v>30</v>
      </c>
      <c r="D38" s="227"/>
      <c r="E38" s="226"/>
    </row>
    <row r="39" spans="3:5">
      <c r="C39" s="225">
        <v>31</v>
      </c>
      <c r="D39" s="224"/>
      <c r="E39" s="223"/>
    </row>
    <row r="40" spans="3:5" ht="13.5" thickBot="1">
      <c r="C40" s="222" t="s">
        <v>39</v>
      </c>
      <c r="D40" s="221">
        <f>SUM(D8:D39)</f>
        <v>48692921.25999999</v>
      </c>
      <c r="E40" s="220">
        <f>SUM(E9:E39)</f>
        <v>1713</v>
      </c>
    </row>
  </sheetData>
  <mergeCells count="2">
    <mergeCell ref="A2:H2"/>
    <mergeCell ref="A3:H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zoomScale="70" zoomScaleNormal="70" workbookViewId="0">
      <selection activeCell="B46" sqref="B46"/>
    </sheetView>
  </sheetViews>
  <sheetFormatPr baseColWidth="10" defaultColWidth="14" defaultRowHeight="15"/>
  <cols>
    <col min="1" max="1" width="9.42578125" style="18" customWidth="1"/>
    <col min="2" max="2" width="20.85546875" style="18" bestFit="1" customWidth="1"/>
    <col min="3" max="3" width="26.140625" style="18" bestFit="1" customWidth="1"/>
    <col min="4" max="4" width="7.5703125" style="18" bestFit="1" customWidth="1"/>
    <col min="5" max="5" width="14.7109375" style="18" bestFit="1" customWidth="1"/>
    <col min="6" max="6" width="5.7109375" style="18" customWidth="1"/>
    <col min="7" max="8" width="8.28515625" style="18" bestFit="1" customWidth="1"/>
    <col min="9" max="9" width="14.7109375" style="18" bestFit="1" customWidth="1"/>
    <col min="10" max="10" width="3.85546875" style="18" customWidth="1"/>
    <col min="11" max="11" width="9.28515625" style="18" customWidth="1"/>
    <col min="12" max="12" width="2.85546875" style="18" customWidth="1"/>
    <col min="13" max="15" width="19" style="18" customWidth="1"/>
    <col min="16" max="16" width="13" style="18" customWidth="1"/>
    <col min="17" max="16384" width="14" style="18"/>
  </cols>
  <sheetData>
    <row r="1" spans="1:15" s="15" customFormat="1" ht="30">
      <c r="A1" s="98" t="s">
        <v>0</v>
      </c>
      <c r="B1" s="99"/>
      <c r="C1" s="99"/>
      <c r="D1" s="99"/>
      <c r="E1" s="99"/>
      <c r="F1" s="99"/>
      <c r="G1" s="99"/>
      <c r="H1" s="99"/>
      <c r="I1" s="99"/>
      <c r="J1" s="14"/>
      <c r="K1" s="14"/>
      <c r="L1" s="14"/>
      <c r="M1" s="14"/>
      <c r="N1" s="14"/>
      <c r="O1" s="14"/>
    </row>
    <row r="2" spans="1:15" s="15" customFormat="1" ht="23.25">
      <c r="A2" s="97" t="s">
        <v>24</v>
      </c>
      <c r="B2" s="94"/>
      <c r="C2" s="94"/>
      <c r="D2" s="94"/>
      <c r="E2" s="94"/>
      <c r="F2" s="94"/>
      <c r="G2" s="94"/>
      <c r="H2" s="94"/>
      <c r="I2" s="94"/>
      <c r="J2" s="16"/>
      <c r="K2" s="16"/>
      <c r="L2" s="16"/>
      <c r="M2" s="16"/>
      <c r="N2" s="16"/>
      <c r="O2" s="16"/>
    </row>
    <row r="3" spans="1:15" s="15" customFormat="1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  <c r="J3" s="18"/>
      <c r="K3" s="17"/>
      <c r="L3" s="18"/>
      <c r="M3" s="18"/>
      <c r="N3" s="18"/>
      <c r="O3" s="18"/>
    </row>
    <row r="4" spans="1:15" s="15" customFormat="1">
      <c r="A4" s="5"/>
      <c r="B4" s="1"/>
      <c r="C4" s="1"/>
      <c r="D4" s="1"/>
      <c r="E4" s="8"/>
      <c r="F4" s="1"/>
      <c r="G4" s="1"/>
      <c r="H4" s="1"/>
      <c r="I4" s="1"/>
      <c r="J4" s="18"/>
      <c r="K4" s="17"/>
      <c r="L4" s="18"/>
      <c r="M4" s="18"/>
      <c r="N4" s="18"/>
      <c r="O4" s="18"/>
    </row>
    <row r="5" spans="1:15" s="15" customFormat="1" ht="18">
      <c r="A5" s="19" t="s">
        <v>2</v>
      </c>
      <c r="B5" s="19" t="s">
        <v>3</v>
      </c>
      <c r="C5" s="11" t="s">
        <v>4</v>
      </c>
      <c r="D5" s="19"/>
      <c r="E5" s="20"/>
    </row>
    <row r="6" spans="1:15" s="15" customFormat="1" ht="18">
      <c r="A6" s="20">
        <v>1</v>
      </c>
      <c r="B6" s="47">
        <v>10089.34</v>
      </c>
      <c r="C6" s="48">
        <v>6</v>
      </c>
    </row>
    <row r="7" spans="1:15" s="15" customFormat="1" ht="18">
      <c r="A7" s="20">
        <v>2</v>
      </c>
      <c r="B7" s="47">
        <v>4479518.1100000003</v>
      </c>
      <c r="C7" s="48">
        <v>1396</v>
      </c>
    </row>
    <row r="8" spans="1:15" s="15" customFormat="1" ht="18">
      <c r="A8" s="20">
        <v>3</v>
      </c>
      <c r="B8" s="47">
        <v>7680096.9699999997</v>
      </c>
      <c r="C8" s="48">
        <v>2373</v>
      </c>
    </row>
    <row r="9" spans="1:15" s="15" customFormat="1" ht="18">
      <c r="A9" s="20">
        <v>4</v>
      </c>
      <c r="B9" s="47">
        <v>6584722.1600000001</v>
      </c>
      <c r="C9" s="48">
        <v>1759</v>
      </c>
    </row>
    <row r="10" spans="1:15" s="15" customFormat="1" ht="18">
      <c r="A10" s="20">
        <v>5</v>
      </c>
      <c r="B10" s="47">
        <v>9142401.8800000008</v>
      </c>
      <c r="C10" s="48">
        <v>2136</v>
      </c>
    </row>
    <row r="11" spans="1:15" s="15" customFormat="1" ht="18">
      <c r="A11" s="20">
        <v>6</v>
      </c>
      <c r="B11" s="47">
        <v>254629.12</v>
      </c>
      <c r="C11" s="48">
        <v>160</v>
      </c>
    </row>
    <row r="12" spans="1:15" s="15" customFormat="1" ht="18">
      <c r="A12" s="20">
        <v>7</v>
      </c>
      <c r="B12" s="47">
        <v>44040.959999999999</v>
      </c>
      <c r="C12" s="48">
        <v>17</v>
      </c>
    </row>
    <row r="13" spans="1:15" s="15" customFormat="1" ht="18">
      <c r="A13" s="20">
        <v>8</v>
      </c>
      <c r="B13" s="47">
        <v>1429841.96</v>
      </c>
      <c r="C13" s="48">
        <v>693</v>
      </c>
    </row>
    <row r="14" spans="1:15" s="15" customFormat="1" ht="18">
      <c r="A14" s="20">
        <v>9</v>
      </c>
      <c r="B14" s="47">
        <v>2769760.06</v>
      </c>
      <c r="C14" s="48">
        <v>1095</v>
      </c>
    </row>
    <row r="15" spans="1:15" s="15" customFormat="1" ht="18">
      <c r="A15" s="20">
        <v>10</v>
      </c>
      <c r="B15" s="47">
        <v>1806129.33</v>
      </c>
      <c r="C15" s="48">
        <v>661</v>
      </c>
    </row>
    <row r="16" spans="1:15" s="15" customFormat="1" ht="18">
      <c r="A16" s="20">
        <v>11</v>
      </c>
      <c r="B16" s="47">
        <v>1552689.43</v>
      </c>
      <c r="C16" s="48">
        <v>596</v>
      </c>
    </row>
    <row r="17" spans="1:3" s="15" customFormat="1" ht="18">
      <c r="A17" s="20">
        <v>12</v>
      </c>
      <c r="B17" s="47">
        <v>3099633.82</v>
      </c>
      <c r="C17" s="48">
        <v>1028</v>
      </c>
    </row>
    <row r="18" spans="1:3" s="15" customFormat="1" ht="18">
      <c r="A18" s="20">
        <v>13</v>
      </c>
      <c r="B18" s="47">
        <v>349729</v>
      </c>
      <c r="C18" s="48">
        <v>159</v>
      </c>
    </row>
    <row r="19" spans="1:3" s="15" customFormat="1" ht="18">
      <c r="A19" s="20">
        <v>14</v>
      </c>
      <c r="B19" s="47">
        <v>6544.1</v>
      </c>
      <c r="C19" s="48">
        <v>8</v>
      </c>
    </row>
    <row r="20" spans="1:3" s="15" customFormat="1" ht="18">
      <c r="A20" s="20">
        <v>15</v>
      </c>
      <c r="B20" s="47">
        <v>1291594.27</v>
      </c>
      <c r="C20" s="48">
        <v>587</v>
      </c>
    </row>
    <row r="21" spans="1:3" s="15" customFormat="1" ht="18">
      <c r="A21" s="20">
        <v>16</v>
      </c>
      <c r="B21" s="47">
        <v>2342329.4700000002</v>
      </c>
      <c r="C21" s="48">
        <v>669</v>
      </c>
    </row>
    <row r="22" spans="1:3" s="15" customFormat="1" ht="18">
      <c r="A22" s="20">
        <v>17</v>
      </c>
      <c r="B22" s="47">
        <v>3547983.99</v>
      </c>
      <c r="C22" s="48">
        <v>640</v>
      </c>
    </row>
    <row r="23" spans="1:3" s="15" customFormat="1" ht="18">
      <c r="A23" s="20">
        <v>18</v>
      </c>
      <c r="B23" s="47">
        <v>1990282.55</v>
      </c>
      <c r="C23" s="48">
        <v>683</v>
      </c>
    </row>
    <row r="24" spans="1:3" s="15" customFormat="1" ht="18">
      <c r="A24" s="20">
        <v>19</v>
      </c>
      <c r="B24" s="47">
        <v>3952583.22</v>
      </c>
      <c r="C24" s="48">
        <v>681</v>
      </c>
    </row>
    <row r="25" spans="1:3" s="15" customFormat="1" ht="18">
      <c r="A25" s="20">
        <v>20</v>
      </c>
      <c r="B25" s="47">
        <v>988734.07</v>
      </c>
      <c r="C25" s="48">
        <v>379</v>
      </c>
    </row>
    <row r="26" spans="1:3" s="15" customFormat="1" ht="18">
      <c r="A26" s="20">
        <v>21</v>
      </c>
      <c r="B26" s="47">
        <v>5130</v>
      </c>
      <c r="C26" s="48">
        <v>4</v>
      </c>
    </row>
    <row r="27" spans="1:3" s="15" customFormat="1" ht="18">
      <c r="A27" s="20">
        <v>22</v>
      </c>
      <c r="B27" s="47">
        <v>3104456.3</v>
      </c>
      <c r="C27" s="48">
        <v>1091</v>
      </c>
    </row>
    <row r="28" spans="1:3" s="15" customFormat="1" ht="18">
      <c r="A28" s="20">
        <v>23</v>
      </c>
      <c r="B28" s="47">
        <v>3080283.36</v>
      </c>
      <c r="C28" s="48">
        <v>1109</v>
      </c>
    </row>
    <row r="29" spans="1:3" s="15" customFormat="1" ht="18">
      <c r="A29" s="20">
        <v>24</v>
      </c>
      <c r="B29" s="47">
        <v>2746195.24</v>
      </c>
      <c r="C29" s="48">
        <v>756</v>
      </c>
    </row>
    <row r="30" spans="1:3" s="15" customFormat="1" ht="18">
      <c r="A30" s="20">
        <v>25</v>
      </c>
      <c r="B30" s="47">
        <v>2932906.75</v>
      </c>
      <c r="C30" s="48">
        <v>979</v>
      </c>
    </row>
    <row r="31" spans="1:3" s="15" customFormat="1" ht="18">
      <c r="A31" s="20">
        <v>26</v>
      </c>
      <c r="B31" s="47">
        <v>5464143.71</v>
      </c>
      <c r="C31" s="48">
        <v>1180</v>
      </c>
    </row>
    <row r="32" spans="1:3" s="15" customFormat="1" ht="18">
      <c r="A32" s="20">
        <v>27</v>
      </c>
      <c r="B32" s="47">
        <v>725302.1</v>
      </c>
      <c r="C32" s="48">
        <v>324</v>
      </c>
    </row>
    <row r="33" spans="1:3" s="15" customFormat="1" ht="18">
      <c r="A33" s="20">
        <v>28</v>
      </c>
      <c r="B33" s="47">
        <v>18162.169999999998</v>
      </c>
      <c r="C33" s="48">
        <v>14</v>
      </c>
    </row>
    <row r="34" spans="1:3" s="15" customFormat="1" ht="18">
      <c r="A34" s="20">
        <v>29</v>
      </c>
      <c r="B34" s="47">
        <v>6375449.2599999998</v>
      </c>
      <c r="C34" s="48">
        <v>1949</v>
      </c>
    </row>
    <row r="35" spans="1:3" s="15" customFormat="1" ht="18">
      <c r="A35" s="49" t="s">
        <v>5</v>
      </c>
      <c r="B35" s="50">
        <f>SUM(B6:B34)</f>
        <v>77775362.700000003</v>
      </c>
      <c r="C35" s="51">
        <f>SUM(C6:C34)</f>
        <v>23132</v>
      </c>
    </row>
    <row r="36" spans="1:3" s="15" customFormat="1" ht="15.75">
      <c r="A36" s="23"/>
      <c r="C36" s="24"/>
    </row>
    <row r="37" spans="1:3" s="15" customFormat="1" ht="15.75">
      <c r="A37" s="23"/>
      <c r="C37" s="24"/>
    </row>
    <row r="38" spans="1:3" s="15" customFormat="1" ht="15.75">
      <c r="A38" s="23"/>
      <c r="C38" s="24"/>
    </row>
    <row r="39" spans="1:3" s="15" customFormat="1" ht="15.75">
      <c r="A39" s="23"/>
      <c r="C39" s="25"/>
    </row>
    <row r="40" spans="1:3" s="15" customFormat="1" ht="15.75">
      <c r="A40" s="23"/>
      <c r="C40" s="25"/>
    </row>
    <row r="41" spans="1:3" s="15" customFormat="1" ht="15.75">
      <c r="A41" s="21"/>
      <c r="B41" s="18"/>
      <c r="C41" s="26"/>
    </row>
    <row r="42" spans="1:3" s="15" customFormat="1" ht="15.75">
      <c r="A42" s="21"/>
      <c r="B42" s="18"/>
      <c r="C42" s="26"/>
    </row>
    <row r="43" spans="1:3" s="15" customFormat="1" ht="15.75">
      <c r="A43" s="21"/>
      <c r="B43" s="18"/>
      <c r="C43" s="26"/>
    </row>
    <row r="44" spans="1:3" s="15" customFormat="1" ht="15.75">
      <c r="A44" s="21"/>
      <c r="B44" s="18"/>
      <c r="C44" s="26"/>
    </row>
    <row r="45" spans="1:3" s="15" customFormat="1" ht="15.75">
      <c r="A45" s="21"/>
      <c r="B45" s="18"/>
      <c r="C45" s="26"/>
    </row>
    <row r="46" spans="1:3" s="15" customFormat="1" ht="15.75">
      <c r="A46" s="21"/>
      <c r="B46" s="18"/>
      <c r="C46" s="26"/>
    </row>
    <row r="47" spans="1:3" s="15" customFormat="1" ht="15.75">
      <c r="A47" s="21"/>
      <c r="B47" s="18"/>
      <c r="C47" s="26"/>
    </row>
    <row r="48" spans="1:3" s="15" customFormat="1" ht="15.75">
      <c r="A48" s="21"/>
      <c r="B48" s="18"/>
      <c r="C48" s="26"/>
    </row>
    <row r="49" spans="1:15" s="15" customFormat="1" ht="15.75">
      <c r="A49" s="21"/>
      <c r="B49" s="18"/>
      <c r="C49" s="27"/>
    </row>
    <row r="50" spans="1:15" s="15" customFormat="1" ht="15.75">
      <c r="A50" s="21"/>
      <c r="B50" s="18"/>
      <c r="C50" s="27"/>
    </row>
    <row r="51" spans="1:15" s="15" customFormat="1" ht="15.75">
      <c r="A51" s="21"/>
      <c r="B51" s="18"/>
      <c r="C51" s="27"/>
      <c r="D51" s="27"/>
      <c r="E51" s="27"/>
      <c r="F51" s="27"/>
      <c r="G51" s="27"/>
      <c r="H51" s="27"/>
      <c r="I51" s="27"/>
      <c r="J51" s="18"/>
      <c r="K51" s="17"/>
      <c r="L51" s="18"/>
      <c r="M51" s="18"/>
      <c r="N51" s="18"/>
      <c r="O51" s="18"/>
    </row>
    <row r="52" spans="1:15" s="15" customFormat="1" ht="15.75">
      <c r="A52" s="21"/>
      <c r="B52" s="18"/>
      <c r="C52" s="27"/>
      <c r="D52" s="27"/>
      <c r="E52" s="27"/>
      <c r="F52" s="27"/>
      <c r="G52" s="27"/>
      <c r="H52" s="27"/>
      <c r="I52" s="27"/>
      <c r="J52" s="18"/>
      <c r="K52" s="17"/>
      <c r="L52" s="18"/>
      <c r="M52" s="18"/>
      <c r="N52" s="18"/>
      <c r="O52" s="18"/>
    </row>
    <row r="53" spans="1:15" s="15" customFormat="1" ht="30">
      <c r="A53" s="100" t="s">
        <v>7</v>
      </c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  <c r="N53" s="100"/>
      <c r="O53" s="100"/>
    </row>
    <row r="54" spans="1:15" s="15" customFormat="1" ht="23.25">
      <c r="A54" s="101" t="s">
        <v>6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</row>
    <row r="55" spans="1:15" s="15" customFormat="1">
      <c r="A55" s="17"/>
      <c r="B55" s="18"/>
      <c r="C55" s="18" t="s">
        <v>1</v>
      </c>
      <c r="D55" s="18" t="s">
        <v>1</v>
      </c>
      <c r="E55" s="18"/>
      <c r="F55" s="18"/>
      <c r="G55" s="18"/>
      <c r="H55" s="18" t="s">
        <v>1</v>
      </c>
      <c r="I55" s="18"/>
      <c r="J55" s="18"/>
      <c r="K55" s="17"/>
      <c r="L55" s="18"/>
      <c r="M55" s="18"/>
      <c r="N55" s="18"/>
      <c r="O55" s="18"/>
    </row>
    <row r="56" spans="1:15" s="15" customFormat="1" ht="18.75" thickBot="1">
      <c r="A56" s="28" t="s">
        <v>2</v>
      </c>
      <c r="B56" s="20"/>
      <c r="C56" s="103" t="s">
        <v>3</v>
      </c>
      <c r="D56" s="103"/>
      <c r="E56" s="103"/>
      <c r="F56" s="20"/>
      <c r="G56" s="103" t="s">
        <v>8</v>
      </c>
      <c r="H56" s="103"/>
      <c r="I56" s="103"/>
      <c r="J56" s="20"/>
      <c r="K56" s="28" t="s">
        <v>9</v>
      </c>
      <c r="L56" s="20"/>
      <c r="M56" s="103" t="s">
        <v>10</v>
      </c>
      <c r="N56" s="103"/>
      <c r="O56" s="103"/>
    </row>
    <row r="57" spans="1:15" s="15" customFormat="1" ht="18.75" thickTop="1">
      <c r="A57" s="29"/>
      <c r="B57" s="20"/>
      <c r="C57" s="30">
        <v>2015</v>
      </c>
      <c r="D57" s="30">
        <v>2016</v>
      </c>
      <c r="E57" s="30" t="s">
        <v>11</v>
      </c>
      <c r="F57" s="20"/>
      <c r="G57" s="30">
        <v>2015</v>
      </c>
      <c r="H57" s="30">
        <v>2016</v>
      </c>
      <c r="I57" s="30" t="s">
        <v>11</v>
      </c>
      <c r="J57" s="20"/>
      <c r="K57" s="20"/>
      <c r="L57" s="20"/>
      <c r="M57" s="30">
        <v>2015</v>
      </c>
      <c r="N57" s="30">
        <v>2016</v>
      </c>
      <c r="O57" s="30" t="s">
        <v>11</v>
      </c>
    </row>
    <row r="58" spans="1:15" s="15" customFormat="1" ht="15.75">
      <c r="A58" s="21">
        <v>1</v>
      </c>
      <c r="B58" s="18"/>
      <c r="C58" s="22">
        <v>8</v>
      </c>
      <c r="D58" s="22">
        <v>6</v>
      </c>
      <c r="E58" s="31">
        <f t="shared" ref="E58:E86" si="0">D58-C58</f>
        <v>-2</v>
      </c>
      <c r="F58" s="32"/>
      <c r="G58" s="31">
        <f>C58</f>
        <v>8</v>
      </c>
      <c r="H58" s="31">
        <f>D58</f>
        <v>6</v>
      </c>
      <c r="I58" s="31">
        <f t="shared" ref="I58:I86" si="1">H58-G58</f>
        <v>-2</v>
      </c>
      <c r="J58" s="32"/>
      <c r="K58" s="29" t="s">
        <v>12</v>
      </c>
      <c r="L58" s="18"/>
      <c r="M58" s="31">
        <v>19845</v>
      </c>
      <c r="N58" s="31"/>
      <c r="O58" s="31"/>
    </row>
    <row r="59" spans="1:15" s="15" customFormat="1" ht="15.75">
      <c r="A59" s="21">
        <v>2</v>
      </c>
      <c r="B59" s="18"/>
      <c r="C59" s="22">
        <v>0</v>
      </c>
      <c r="D59" s="22">
        <v>1396</v>
      </c>
      <c r="E59" s="31">
        <f t="shared" si="0"/>
        <v>1396</v>
      </c>
      <c r="F59" s="32"/>
      <c r="G59" s="31">
        <f t="shared" ref="G59:H74" si="2">G58+C59</f>
        <v>8</v>
      </c>
      <c r="H59" s="31">
        <f t="shared" si="2"/>
        <v>1402</v>
      </c>
      <c r="I59" s="31">
        <f t="shared" si="1"/>
        <v>1394</v>
      </c>
      <c r="J59" s="32"/>
      <c r="K59" s="29" t="s">
        <v>13</v>
      </c>
      <c r="L59" s="18"/>
      <c r="M59" s="31">
        <v>11936</v>
      </c>
      <c r="N59" s="31"/>
      <c r="O59" s="31"/>
    </row>
    <row r="60" spans="1:15" s="15" customFormat="1" ht="15.75">
      <c r="A60" s="21">
        <v>3</v>
      </c>
      <c r="B60" s="18"/>
      <c r="C60" s="22">
        <v>889</v>
      </c>
      <c r="D60" s="22">
        <v>2373</v>
      </c>
      <c r="E60" s="31">
        <f t="shared" si="0"/>
        <v>1484</v>
      </c>
      <c r="F60" s="32"/>
      <c r="G60" s="31">
        <f t="shared" si="2"/>
        <v>897</v>
      </c>
      <c r="H60" s="31">
        <f t="shared" si="2"/>
        <v>3775</v>
      </c>
      <c r="I60" s="31">
        <f t="shared" si="1"/>
        <v>2878</v>
      </c>
      <c r="J60" s="32"/>
      <c r="K60" s="29" t="s">
        <v>14</v>
      </c>
      <c r="L60" s="18"/>
      <c r="M60" s="31">
        <v>8316</v>
      </c>
      <c r="N60" s="31"/>
      <c r="O60" s="31"/>
    </row>
    <row r="61" spans="1:15" s="15" customFormat="1" ht="15.75">
      <c r="A61" s="21">
        <v>4</v>
      </c>
      <c r="B61" s="18"/>
      <c r="C61" s="22">
        <v>1105</v>
      </c>
      <c r="D61" s="22">
        <v>1759</v>
      </c>
      <c r="E61" s="31">
        <f t="shared" si="0"/>
        <v>654</v>
      </c>
      <c r="F61" s="32"/>
      <c r="G61" s="31">
        <f t="shared" si="2"/>
        <v>2002</v>
      </c>
      <c r="H61" s="31">
        <f t="shared" si="2"/>
        <v>5534</v>
      </c>
      <c r="I61" s="31">
        <f t="shared" si="1"/>
        <v>3532</v>
      </c>
      <c r="J61" s="32"/>
      <c r="K61" s="29" t="s">
        <v>15</v>
      </c>
      <c r="L61" s="18"/>
      <c r="M61" s="31">
        <v>6385</v>
      </c>
      <c r="N61" s="31"/>
      <c r="O61" s="31"/>
    </row>
    <row r="62" spans="1:15" s="15" customFormat="1" ht="15.75">
      <c r="A62" s="21">
        <v>5</v>
      </c>
      <c r="B62" s="18"/>
      <c r="C62" s="22">
        <v>1213</v>
      </c>
      <c r="D62" s="22">
        <v>2136</v>
      </c>
      <c r="E62" s="31">
        <f t="shared" si="0"/>
        <v>923</v>
      </c>
      <c r="F62" s="32"/>
      <c r="G62" s="31">
        <f t="shared" si="2"/>
        <v>3215</v>
      </c>
      <c r="H62" s="31">
        <f t="shared" si="2"/>
        <v>7670</v>
      </c>
      <c r="I62" s="31">
        <f t="shared" si="1"/>
        <v>4455</v>
      </c>
      <c r="J62" s="32"/>
      <c r="K62" s="29" t="s">
        <v>16</v>
      </c>
      <c r="L62" s="18"/>
      <c r="M62" s="31">
        <v>4776</v>
      </c>
      <c r="N62" s="31"/>
      <c r="O62" s="31"/>
    </row>
    <row r="63" spans="1:15" s="15" customFormat="1" ht="15.75">
      <c r="A63" s="21">
        <v>6</v>
      </c>
      <c r="B63" s="18"/>
      <c r="C63" s="22">
        <v>1681</v>
      </c>
      <c r="D63" s="22">
        <v>160</v>
      </c>
      <c r="E63" s="31">
        <f t="shared" si="0"/>
        <v>-1521</v>
      </c>
      <c r="F63" s="32"/>
      <c r="G63" s="31">
        <f t="shared" si="2"/>
        <v>4896</v>
      </c>
      <c r="H63" s="31">
        <f t="shared" si="2"/>
        <v>7830</v>
      </c>
      <c r="I63" s="31">
        <f t="shared" si="1"/>
        <v>2934</v>
      </c>
      <c r="J63" s="32"/>
      <c r="K63" s="29" t="s">
        <v>17</v>
      </c>
      <c r="L63" s="18"/>
      <c r="M63" s="31">
        <v>6395</v>
      </c>
      <c r="N63" s="31"/>
      <c r="O63" s="31"/>
    </row>
    <row r="64" spans="1:15" s="15" customFormat="1" ht="15.75">
      <c r="A64" s="21">
        <v>7</v>
      </c>
      <c r="B64" s="18"/>
      <c r="C64" s="22">
        <v>33</v>
      </c>
      <c r="D64" s="22">
        <v>17</v>
      </c>
      <c r="E64" s="31">
        <f t="shared" si="0"/>
        <v>-16</v>
      </c>
      <c r="F64" s="32"/>
      <c r="G64" s="31">
        <f t="shared" si="2"/>
        <v>4929</v>
      </c>
      <c r="H64" s="31">
        <f t="shared" si="2"/>
        <v>7847</v>
      </c>
      <c r="I64" s="31">
        <f t="shared" si="1"/>
        <v>2918</v>
      </c>
      <c r="J64" s="32"/>
      <c r="K64" s="29" t="s">
        <v>18</v>
      </c>
      <c r="L64" s="18"/>
      <c r="M64" s="31">
        <v>4442</v>
      </c>
      <c r="N64" s="31"/>
      <c r="O64" s="31"/>
    </row>
    <row r="65" spans="1:15" s="15" customFormat="1" ht="15.75">
      <c r="A65" s="21">
        <v>8</v>
      </c>
      <c r="B65" s="18"/>
      <c r="C65" s="22">
        <v>2</v>
      </c>
      <c r="D65" s="22">
        <v>693</v>
      </c>
      <c r="E65" s="31">
        <f t="shared" si="0"/>
        <v>691</v>
      </c>
      <c r="F65" s="32"/>
      <c r="G65" s="31">
        <f t="shared" si="2"/>
        <v>4931</v>
      </c>
      <c r="H65" s="31">
        <f t="shared" si="2"/>
        <v>8540</v>
      </c>
      <c r="I65" s="31">
        <f t="shared" si="1"/>
        <v>3609</v>
      </c>
      <c r="J65" s="32"/>
      <c r="K65" s="29" t="s">
        <v>19</v>
      </c>
      <c r="L65" s="18"/>
      <c r="M65" s="31">
        <v>5956</v>
      </c>
      <c r="N65" s="31"/>
      <c r="O65" s="31"/>
    </row>
    <row r="66" spans="1:15" s="15" customFormat="1" ht="15.75">
      <c r="A66" s="21">
        <v>9</v>
      </c>
      <c r="B66" s="18"/>
      <c r="C66" s="22">
        <v>1661</v>
      </c>
      <c r="D66" s="22">
        <v>1095</v>
      </c>
      <c r="E66" s="31">
        <f t="shared" si="0"/>
        <v>-566</v>
      </c>
      <c r="F66" s="32"/>
      <c r="G66" s="31">
        <f t="shared" si="2"/>
        <v>6592</v>
      </c>
      <c r="H66" s="31">
        <f t="shared" si="2"/>
        <v>9635</v>
      </c>
      <c r="I66" s="31">
        <f t="shared" si="1"/>
        <v>3043</v>
      </c>
      <c r="J66" s="32"/>
      <c r="K66" s="29" t="s">
        <v>20</v>
      </c>
      <c r="L66" s="18"/>
      <c r="M66" s="31">
        <v>4333</v>
      </c>
      <c r="N66" s="31"/>
      <c r="O66" s="31"/>
    </row>
    <row r="67" spans="1:15" s="15" customFormat="1" ht="15.75">
      <c r="A67" s="21">
        <v>10</v>
      </c>
      <c r="B67" s="18"/>
      <c r="C67" s="22">
        <v>1380</v>
      </c>
      <c r="D67" s="22">
        <v>661</v>
      </c>
      <c r="E67" s="31">
        <f t="shared" si="0"/>
        <v>-719</v>
      </c>
      <c r="F67" s="32"/>
      <c r="G67" s="31">
        <f t="shared" si="2"/>
        <v>7972</v>
      </c>
      <c r="H67" s="31">
        <f t="shared" si="2"/>
        <v>10296</v>
      </c>
      <c r="I67" s="31">
        <f t="shared" si="1"/>
        <v>2324</v>
      </c>
      <c r="J67" s="32"/>
      <c r="K67" s="29" t="s">
        <v>21</v>
      </c>
      <c r="L67" s="18"/>
      <c r="M67" s="31">
        <v>5613</v>
      </c>
      <c r="N67" s="31"/>
      <c r="O67" s="31"/>
    </row>
    <row r="68" spans="1:15" s="15" customFormat="1" ht="16.5" thickBot="1">
      <c r="A68" s="21">
        <v>11</v>
      </c>
      <c r="B68" s="18"/>
      <c r="C68" s="22">
        <v>759</v>
      </c>
      <c r="D68" s="22">
        <v>596</v>
      </c>
      <c r="E68" s="31">
        <f t="shared" si="0"/>
        <v>-163</v>
      </c>
      <c r="F68" s="32"/>
      <c r="G68" s="31">
        <f t="shared" si="2"/>
        <v>8731</v>
      </c>
      <c r="H68" s="31">
        <f t="shared" si="2"/>
        <v>10892</v>
      </c>
      <c r="I68" s="31">
        <f t="shared" si="1"/>
        <v>2161</v>
      </c>
      <c r="J68" s="32"/>
      <c r="K68" s="29" t="s">
        <v>22</v>
      </c>
      <c r="L68" s="18"/>
      <c r="M68" s="33">
        <v>11222</v>
      </c>
      <c r="N68" s="33"/>
      <c r="O68" s="33"/>
    </row>
    <row r="69" spans="1:15" s="15" customFormat="1" ht="16.5" thickTop="1">
      <c r="A69" s="21">
        <v>12</v>
      </c>
      <c r="B69" s="18"/>
      <c r="C69" s="22">
        <v>420</v>
      </c>
      <c r="D69" s="22">
        <v>1028</v>
      </c>
      <c r="E69" s="31">
        <f t="shared" si="0"/>
        <v>608</v>
      </c>
      <c r="F69" s="32"/>
      <c r="G69" s="31">
        <f t="shared" si="2"/>
        <v>9151</v>
      </c>
      <c r="H69" s="31">
        <f t="shared" si="2"/>
        <v>11920</v>
      </c>
      <c r="I69" s="31">
        <f t="shared" si="1"/>
        <v>2769</v>
      </c>
      <c r="J69" s="32"/>
      <c r="K69" s="29"/>
      <c r="L69" s="18"/>
      <c r="M69" s="34">
        <f>SUM(M58:M68)</f>
        <v>89219</v>
      </c>
      <c r="N69" s="34"/>
      <c r="O69" s="34"/>
    </row>
    <row r="70" spans="1:15" s="15" customFormat="1" ht="16.5" thickBot="1">
      <c r="A70" s="21">
        <v>13</v>
      </c>
      <c r="B70" s="18"/>
      <c r="C70" s="22">
        <v>683</v>
      </c>
      <c r="D70" s="22">
        <v>159</v>
      </c>
      <c r="E70" s="31">
        <f t="shared" si="0"/>
        <v>-524</v>
      </c>
      <c r="F70" s="32"/>
      <c r="G70" s="31">
        <f t="shared" si="2"/>
        <v>9834</v>
      </c>
      <c r="H70" s="31">
        <f t="shared" si="2"/>
        <v>12079</v>
      </c>
      <c r="I70" s="31">
        <f t="shared" si="1"/>
        <v>2245</v>
      </c>
      <c r="J70" s="32"/>
      <c r="K70" s="35" t="s">
        <v>23</v>
      </c>
      <c r="M70" s="36">
        <v>163806</v>
      </c>
      <c r="N70" s="36">
        <v>166555</v>
      </c>
      <c r="O70" s="36">
        <f>+N70-M70</f>
        <v>2749</v>
      </c>
    </row>
    <row r="71" spans="1:15" s="15" customFormat="1" ht="16.5" thickTop="1">
      <c r="A71" s="21">
        <v>14</v>
      </c>
      <c r="B71" s="18"/>
      <c r="C71" s="22">
        <v>26</v>
      </c>
      <c r="D71" s="22">
        <v>8</v>
      </c>
      <c r="E71" s="31">
        <f t="shared" si="0"/>
        <v>-18</v>
      </c>
      <c r="F71" s="32"/>
      <c r="G71" s="31">
        <f t="shared" si="2"/>
        <v>9860</v>
      </c>
      <c r="H71" s="31">
        <f t="shared" si="2"/>
        <v>12087</v>
      </c>
      <c r="I71" s="31">
        <f t="shared" si="1"/>
        <v>2227</v>
      </c>
      <c r="J71" s="32"/>
      <c r="M71" s="34">
        <f>+M70</f>
        <v>163806</v>
      </c>
      <c r="N71" s="34">
        <f>+N70</f>
        <v>166555</v>
      </c>
      <c r="O71" s="34">
        <f>+O70</f>
        <v>2749</v>
      </c>
    </row>
    <row r="72" spans="1:15" s="15" customFormat="1" ht="15.75">
      <c r="A72" s="21">
        <v>15</v>
      </c>
      <c r="B72" s="18"/>
      <c r="C72" s="22">
        <v>18</v>
      </c>
      <c r="D72" s="22">
        <v>587</v>
      </c>
      <c r="E72" s="31">
        <f t="shared" si="0"/>
        <v>569</v>
      </c>
      <c r="F72" s="32"/>
      <c r="G72" s="31">
        <f t="shared" si="2"/>
        <v>9878</v>
      </c>
      <c r="H72" s="31">
        <f t="shared" si="2"/>
        <v>12674</v>
      </c>
      <c r="I72" s="31">
        <f t="shared" si="1"/>
        <v>2796</v>
      </c>
      <c r="J72" s="32"/>
      <c r="K72" s="37">
        <v>36923</v>
      </c>
      <c r="L72" s="18"/>
      <c r="M72" s="31">
        <f t="shared" ref="M72:M100" si="3">$M$71+G58</f>
        <v>163814</v>
      </c>
      <c r="N72" s="31">
        <f t="shared" ref="N72:N100" si="4">$N$71+H58</f>
        <v>166561</v>
      </c>
      <c r="O72" s="31">
        <f t="shared" ref="O72:O100" si="5">N72-M72</f>
        <v>2747</v>
      </c>
    </row>
    <row r="73" spans="1:15" s="15" customFormat="1" ht="15.75">
      <c r="A73" s="21">
        <v>16</v>
      </c>
      <c r="B73" s="18"/>
      <c r="C73" s="22">
        <v>789</v>
      </c>
      <c r="D73" s="22">
        <v>669</v>
      </c>
      <c r="E73" s="31">
        <f t="shared" si="0"/>
        <v>-120</v>
      </c>
      <c r="F73" s="32"/>
      <c r="G73" s="31">
        <f t="shared" si="2"/>
        <v>10667</v>
      </c>
      <c r="H73" s="31">
        <f t="shared" si="2"/>
        <v>13343</v>
      </c>
      <c r="I73" s="31">
        <f t="shared" si="1"/>
        <v>2676</v>
      </c>
      <c r="J73" s="32"/>
      <c r="K73" s="29">
        <v>2</v>
      </c>
      <c r="L73" s="18"/>
      <c r="M73" s="31">
        <f t="shared" si="3"/>
        <v>163814</v>
      </c>
      <c r="N73" s="31">
        <f t="shared" si="4"/>
        <v>167957</v>
      </c>
      <c r="O73" s="31">
        <f t="shared" si="5"/>
        <v>4143</v>
      </c>
    </row>
    <row r="74" spans="1:15" s="15" customFormat="1" ht="15.75">
      <c r="A74" s="21">
        <v>17</v>
      </c>
      <c r="B74" s="18"/>
      <c r="C74" s="22">
        <v>932</v>
      </c>
      <c r="D74" s="22">
        <v>640</v>
      </c>
      <c r="E74" s="31">
        <f t="shared" si="0"/>
        <v>-292</v>
      </c>
      <c r="F74" s="32"/>
      <c r="G74" s="31">
        <f t="shared" si="2"/>
        <v>11599</v>
      </c>
      <c r="H74" s="31">
        <f t="shared" si="2"/>
        <v>13983</v>
      </c>
      <c r="I74" s="31">
        <f t="shared" si="1"/>
        <v>2384</v>
      </c>
      <c r="J74" s="32"/>
      <c r="K74" s="29">
        <v>3</v>
      </c>
      <c r="L74" s="18"/>
      <c r="M74" s="31">
        <f t="shared" si="3"/>
        <v>164703</v>
      </c>
      <c r="N74" s="31">
        <f t="shared" si="4"/>
        <v>170330</v>
      </c>
      <c r="O74" s="31">
        <f t="shared" si="5"/>
        <v>5627</v>
      </c>
    </row>
    <row r="75" spans="1:15" s="15" customFormat="1" ht="15.75">
      <c r="A75" s="21">
        <v>18</v>
      </c>
      <c r="B75" s="18"/>
      <c r="C75" s="22">
        <v>1047</v>
      </c>
      <c r="D75" s="22">
        <v>683</v>
      </c>
      <c r="E75" s="31">
        <f t="shared" si="0"/>
        <v>-364</v>
      </c>
      <c r="F75" s="32"/>
      <c r="G75" s="31">
        <f t="shared" ref="G75:H86" si="6">G74+C75</f>
        <v>12646</v>
      </c>
      <c r="H75" s="31">
        <f t="shared" si="6"/>
        <v>14666</v>
      </c>
      <c r="I75" s="31">
        <f t="shared" si="1"/>
        <v>2020</v>
      </c>
      <c r="J75" s="32"/>
      <c r="K75" s="29">
        <v>4</v>
      </c>
      <c r="L75" s="18"/>
      <c r="M75" s="31">
        <f t="shared" si="3"/>
        <v>165808</v>
      </c>
      <c r="N75" s="31">
        <f t="shared" si="4"/>
        <v>172089</v>
      </c>
      <c r="O75" s="31">
        <f t="shared" si="5"/>
        <v>6281</v>
      </c>
    </row>
    <row r="76" spans="1:15" s="15" customFormat="1" ht="15.75">
      <c r="A76" s="21">
        <v>19</v>
      </c>
      <c r="B76" s="18"/>
      <c r="C76" s="22">
        <v>754</v>
      </c>
      <c r="D76" s="22">
        <v>681</v>
      </c>
      <c r="E76" s="31">
        <f t="shared" si="0"/>
        <v>-73</v>
      </c>
      <c r="F76" s="32"/>
      <c r="G76" s="31">
        <f t="shared" si="6"/>
        <v>13400</v>
      </c>
      <c r="H76" s="31">
        <f t="shared" si="6"/>
        <v>15347</v>
      </c>
      <c r="I76" s="31">
        <f t="shared" si="1"/>
        <v>1947</v>
      </c>
      <c r="J76" s="32"/>
      <c r="K76" s="29">
        <v>5</v>
      </c>
      <c r="L76" s="18"/>
      <c r="M76" s="31">
        <f t="shared" si="3"/>
        <v>167021</v>
      </c>
      <c r="N76" s="31">
        <f t="shared" si="4"/>
        <v>174225</v>
      </c>
      <c r="O76" s="31">
        <f t="shared" si="5"/>
        <v>7204</v>
      </c>
    </row>
    <row r="77" spans="1:15" s="15" customFormat="1" ht="15.75">
      <c r="A77" s="21">
        <v>20</v>
      </c>
      <c r="B77" s="18"/>
      <c r="C77" s="22">
        <v>714</v>
      </c>
      <c r="D77" s="22">
        <v>379</v>
      </c>
      <c r="E77" s="31">
        <f t="shared" si="0"/>
        <v>-335</v>
      </c>
      <c r="F77" s="32"/>
      <c r="G77" s="31">
        <f t="shared" si="6"/>
        <v>14114</v>
      </c>
      <c r="H77" s="31">
        <f t="shared" si="6"/>
        <v>15726</v>
      </c>
      <c r="I77" s="31">
        <f t="shared" si="1"/>
        <v>1612</v>
      </c>
      <c r="J77" s="32"/>
      <c r="K77" s="29">
        <v>6</v>
      </c>
      <c r="L77" s="18"/>
      <c r="M77" s="31">
        <f t="shared" si="3"/>
        <v>168702</v>
      </c>
      <c r="N77" s="31">
        <f t="shared" si="4"/>
        <v>174385</v>
      </c>
      <c r="O77" s="31">
        <f t="shared" si="5"/>
        <v>5683</v>
      </c>
    </row>
    <row r="78" spans="1:15" s="15" customFormat="1" ht="15.75">
      <c r="A78" s="21">
        <v>21</v>
      </c>
      <c r="B78" s="18"/>
      <c r="C78" s="22">
        <v>37</v>
      </c>
      <c r="D78" s="22">
        <v>4</v>
      </c>
      <c r="E78" s="31">
        <f t="shared" si="0"/>
        <v>-33</v>
      </c>
      <c r="F78" s="32"/>
      <c r="G78" s="31">
        <f t="shared" si="6"/>
        <v>14151</v>
      </c>
      <c r="H78" s="31">
        <f t="shared" si="6"/>
        <v>15730</v>
      </c>
      <c r="I78" s="31">
        <f t="shared" si="1"/>
        <v>1579</v>
      </c>
      <c r="J78" s="32"/>
      <c r="K78" s="29">
        <v>7</v>
      </c>
      <c r="L78" s="18"/>
      <c r="M78" s="31">
        <f t="shared" si="3"/>
        <v>168735</v>
      </c>
      <c r="N78" s="31">
        <f t="shared" si="4"/>
        <v>174402</v>
      </c>
      <c r="O78" s="31">
        <f t="shared" si="5"/>
        <v>5667</v>
      </c>
    </row>
    <row r="79" spans="1:15" s="15" customFormat="1" ht="15.75">
      <c r="A79" s="21">
        <v>22</v>
      </c>
      <c r="B79" s="18"/>
      <c r="C79" s="22">
        <v>13</v>
      </c>
      <c r="D79" s="22">
        <v>1091</v>
      </c>
      <c r="E79" s="31">
        <f t="shared" si="0"/>
        <v>1078</v>
      </c>
      <c r="F79" s="32"/>
      <c r="G79" s="31">
        <f t="shared" si="6"/>
        <v>14164</v>
      </c>
      <c r="H79" s="31">
        <f t="shared" si="6"/>
        <v>16821</v>
      </c>
      <c r="I79" s="31">
        <f t="shared" si="1"/>
        <v>2657</v>
      </c>
      <c r="J79" s="32"/>
      <c r="K79" s="29">
        <v>8</v>
      </c>
      <c r="L79" s="18"/>
      <c r="M79" s="31">
        <f t="shared" si="3"/>
        <v>168737</v>
      </c>
      <c r="N79" s="31">
        <f t="shared" si="4"/>
        <v>175095</v>
      </c>
      <c r="O79" s="31">
        <f t="shared" si="5"/>
        <v>6358</v>
      </c>
    </row>
    <row r="80" spans="1:15" s="15" customFormat="1" ht="15.75">
      <c r="A80" s="21">
        <v>23</v>
      </c>
      <c r="B80" s="18"/>
      <c r="C80" s="22">
        <v>692</v>
      </c>
      <c r="D80" s="22">
        <v>1109</v>
      </c>
      <c r="E80" s="31">
        <f t="shared" si="0"/>
        <v>417</v>
      </c>
      <c r="F80" s="32"/>
      <c r="G80" s="31">
        <f t="shared" si="6"/>
        <v>14856</v>
      </c>
      <c r="H80" s="31">
        <f t="shared" si="6"/>
        <v>17930</v>
      </c>
      <c r="I80" s="31">
        <f t="shared" si="1"/>
        <v>3074</v>
      </c>
      <c r="J80" s="32"/>
      <c r="K80" s="29">
        <v>9</v>
      </c>
      <c r="L80" s="18"/>
      <c r="M80" s="31">
        <f t="shared" si="3"/>
        <v>170398</v>
      </c>
      <c r="N80" s="31">
        <f t="shared" si="4"/>
        <v>176190</v>
      </c>
      <c r="O80" s="31">
        <f t="shared" si="5"/>
        <v>5792</v>
      </c>
    </row>
    <row r="81" spans="1:15" s="15" customFormat="1" ht="15.75">
      <c r="A81" s="21">
        <v>24</v>
      </c>
      <c r="B81" s="18"/>
      <c r="C81" s="22">
        <v>1052</v>
      </c>
      <c r="D81" s="22">
        <v>756</v>
      </c>
      <c r="E81" s="31">
        <f t="shared" si="0"/>
        <v>-296</v>
      </c>
      <c r="F81" s="32"/>
      <c r="G81" s="31">
        <f t="shared" si="6"/>
        <v>15908</v>
      </c>
      <c r="H81" s="31">
        <f t="shared" si="6"/>
        <v>18686</v>
      </c>
      <c r="I81" s="31">
        <f t="shared" si="1"/>
        <v>2778</v>
      </c>
      <c r="J81" s="32"/>
      <c r="K81" s="29">
        <v>10</v>
      </c>
      <c r="L81" s="18"/>
      <c r="M81" s="31">
        <f t="shared" si="3"/>
        <v>171778</v>
      </c>
      <c r="N81" s="31">
        <f t="shared" si="4"/>
        <v>176851</v>
      </c>
      <c r="O81" s="31">
        <f t="shared" si="5"/>
        <v>5073</v>
      </c>
    </row>
    <row r="82" spans="1:15" s="15" customFormat="1" ht="15.75">
      <c r="A82" s="21">
        <v>25</v>
      </c>
      <c r="B82" s="18"/>
      <c r="C82" s="22">
        <v>783</v>
      </c>
      <c r="D82" s="22">
        <v>979</v>
      </c>
      <c r="E82" s="31">
        <f t="shared" si="0"/>
        <v>196</v>
      </c>
      <c r="F82" s="32"/>
      <c r="G82" s="31">
        <f t="shared" si="6"/>
        <v>16691</v>
      </c>
      <c r="H82" s="31">
        <f t="shared" si="6"/>
        <v>19665</v>
      </c>
      <c r="I82" s="31">
        <f t="shared" si="1"/>
        <v>2974</v>
      </c>
      <c r="J82" s="32"/>
      <c r="K82" s="29">
        <v>11</v>
      </c>
      <c r="L82" s="18"/>
      <c r="M82" s="31">
        <f t="shared" si="3"/>
        <v>172537</v>
      </c>
      <c r="N82" s="31">
        <f t="shared" si="4"/>
        <v>177447</v>
      </c>
      <c r="O82" s="31">
        <f t="shared" si="5"/>
        <v>4910</v>
      </c>
    </row>
    <row r="83" spans="1:15" s="15" customFormat="1" ht="15.75">
      <c r="A83" s="21">
        <v>26</v>
      </c>
      <c r="B83" s="18"/>
      <c r="C83" s="22">
        <v>1480</v>
      </c>
      <c r="D83" s="22">
        <v>1180</v>
      </c>
      <c r="E83" s="31">
        <f t="shared" si="0"/>
        <v>-300</v>
      </c>
      <c r="F83" s="32"/>
      <c r="G83" s="31">
        <f t="shared" si="6"/>
        <v>18171</v>
      </c>
      <c r="H83" s="31">
        <f t="shared" si="6"/>
        <v>20845</v>
      </c>
      <c r="I83" s="31">
        <f t="shared" si="1"/>
        <v>2674</v>
      </c>
      <c r="J83" s="32"/>
      <c r="K83" s="29">
        <v>12</v>
      </c>
      <c r="L83" s="18"/>
      <c r="M83" s="31">
        <f t="shared" si="3"/>
        <v>172957</v>
      </c>
      <c r="N83" s="31">
        <f t="shared" si="4"/>
        <v>178475</v>
      </c>
      <c r="O83" s="31">
        <f t="shared" si="5"/>
        <v>5518</v>
      </c>
    </row>
    <row r="84" spans="1:15" s="15" customFormat="1" ht="15.75">
      <c r="A84" s="21">
        <v>27</v>
      </c>
      <c r="B84" s="18"/>
      <c r="C84" s="22">
        <v>1489</v>
      </c>
      <c r="D84" s="22">
        <v>324</v>
      </c>
      <c r="E84" s="31">
        <f t="shared" si="0"/>
        <v>-1165</v>
      </c>
      <c r="F84" s="32"/>
      <c r="G84" s="31">
        <f t="shared" si="6"/>
        <v>19660</v>
      </c>
      <c r="H84" s="31">
        <f t="shared" si="6"/>
        <v>21169</v>
      </c>
      <c r="I84" s="31">
        <f t="shared" si="1"/>
        <v>1509</v>
      </c>
      <c r="J84" s="32"/>
      <c r="K84" s="29">
        <v>13</v>
      </c>
      <c r="L84" s="18"/>
      <c r="M84" s="31">
        <f t="shared" si="3"/>
        <v>173640</v>
      </c>
      <c r="N84" s="31">
        <f t="shared" si="4"/>
        <v>178634</v>
      </c>
      <c r="O84" s="31">
        <f t="shared" si="5"/>
        <v>4994</v>
      </c>
    </row>
    <row r="85" spans="1:15" s="15" customFormat="1" ht="15.75">
      <c r="A85" s="21">
        <v>28</v>
      </c>
      <c r="B85" s="18"/>
      <c r="C85" s="22">
        <v>185</v>
      </c>
      <c r="D85" s="22">
        <v>14</v>
      </c>
      <c r="E85" s="31">
        <f t="shared" si="0"/>
        <v>-171</v>
      </c>
      <c r="F85" s="32"/>
      <c r="G85" s="31">
        <f t="shared" si="6"/>
        <v>19845</v>
      </c>
      <c r="H85" s="31">
        <f t="shared" si="6"/>
        <v>21183</v>
      </c>
      <c r="I85" s="31">
        <f t="shared" si="1"/>
        <v>1338</v>
      </c>
      <c r="J85" s="32"/>
      <c r="K85" s="29">
        <v>14</v>
      </c>
      <c r="L85" s="18"/>
      <c r="M85" s="31">
        <f t="shared" si="3"/>
        <v>173666</v>
      </c>
      <c r="N85" s="31">
        <f t="shared" si="4"/>
        <v>178642</v>
      </c>
      <c r="O85" s="31">
        <f t="shared" si="5"/>
        <v>4976</v>
      </c>
    </row>
    <row r="86" spans="1:15" s="15" customFormat="1" ht="15.75">
      <c r="A86" s="21">
        <v>29</v>
      </c>
      <c r="B86" s="18"/>
      <c r="C86" s="22">
        <v>0</v>
      </c>
      <c r="D86" s="22">
        <v>1949</v>
      </c>
      <c r="E86" s="31">
        <f t="shared" si="0"/>
        <v>1949</v>
      </c>
      <c r="F86" s="32"/>
      <c r="G86" s="31">
        <f t="shared" si="6"/>
        <v>19845</v>
      </c>
      <c r="H86" s="31">
        <f t="shared" si="6"/>
        <v>23132</v>
      </c>
      <c r="I86" s="31">
        <f t="shared" si="1"/>
        <v>3287</v>
      </c>
      <c r="J86" s="32"/>
      <c r="K86" s="29">
        <v>15</v>
      </c>
      <c r="L86" s="18"/>
      <c r="M86" s="31">
        <f t="shared" si="3"/>
        <v>173684</v>
      </c>
      <c r="N86" s="31">
        <f t="shared" si="4"/>
        <v>179229</v>
      </c>
      <c r="O86" s="31">
        <f t="shared" si="5"/>
        <v>5545</v>
      </c>
    </row>
    <row r="87" spans="1:15" s="15" customFormat="1" ht="15.75">
      <c r="A87" s="23"/>
      <c r="C87" s="38"/>
      <c r="D87" s="38"/>
      <c r="E87" s="38"/>
      <c r="F87" s="38"/>
      <c r="G87" s="38"/>
      <c r="H87" s="38"/>
      <c r="I87" s="38"/>
      <c r="J87" s="32"/>
      <c r="K87" s="29">
        <v>16</v>
      </c>
      <c r="L87" s="18"/>
      <c r="M87" s="31">
        <f t="shared" si="3"/>
        <v>174473</v>
      </c>
      <c r="N87" s="31">
        <f t="shared" si="4"/>
        <v>179898</v>
      </c>
      <c r="O87" s="31">
        <f t="shared" si="5"/>
        <v>5425</v>
      </c>
    </row>
    <row r="88" spans="1:15" s="15" customFormat="1" ht="15.75">
      <c r="A88" s="23"/>
      <c r="C88" s="38"/>
      <c r="D88" s="38"/>
      <c r="E88" s="38"/>
      <c r="F88" s="38"/>
      <c r="G88" s="38"/>
      <c r="H88" s="38"/>
      <c r="I88" s="38"/>
      <c r="J88" s="32"/>
      <c r="K88" s="29">
        <v>17</v>
      </c>
      <c r="L88" s="18"/>
      <c r="M88" s="31">
        <f t="shared" si="3"/>
        <v>175405</v>
      </c>
      <c r="N88" s="31">
        <f t="shared" si="4"/>
        <v>180538</v>
      </c>
      <c r="O88" s="31">
        <f t="shared" si="5"/>
        <v>5133</v>
      </c>
    </row>
    <row r="89" spans="1:15" s="15" customFormat="1" ht="15.75">
      <c r="A89" s="23"/>
      <c r="C89" s="38"/>
      <c r="D89" s="38"/>
      <c r="E89" s="38"/>
      <c r="F89" s="38"/>
      <c r="G89" s="38"/>
      <c r="H89" s="38"/>
      <c r="I89" s="38"/>
      <c r="J89" s="32"/>
      <c r="K89" s="29">
        <v>18</v>
      </c>
      <c r="L89" s="18"/>
      <c r="M89" s="31">
        <f t="shared" si="3"/>
        <v>176452</v>
      </c>
      <c r="N89" s="31">
        <f t="shared" si="4"/>
        <v>181221</v>
      </c>
      <c r="O89" s="31">
        <f t="shared" si="5"/>
        <v>4769</v>
      </c>
    </row>
    <row r="90" spans="1:15" s="15" customFormat="1" ht="15.75">
      <c r="A90" s="21"/>
      <c r="B90" s="18"/>
      <c r="C90" s="32"/>
      <c r="D90" s="32"/>
      <c r="E90" s="32"/>
      <c r="F90" s="32"/>
      <c r="G90" s="32"/>
      <c r="H90" s="32"/>
      <c r="I90" s="32"/>
      <c r="J90" s="32"/>
      <c r="K90" s="29">
        <v>19</v>
      </c>
      <c r="L90" s="18"/>
      <c r="M90" s="31">
        <f t="shared" si="3"/>
        <v>177206</v>
      </c>
      <c r="N90" s="31">
        <f t="shared" si="4"/>
        <v>181902</v>
      </c>
      <c r="O90" s="31">
        <f t="shared" si="5"/>
        <v>4696</v>
      </c>
    </row>
    <row r="91" spans="1:15" s="15" customFormat="1" ht="15.75">
      <c r="A91" s="21"/>
      <c r="B91" s="18"/>
      <c r="C91" s="32"/>
      <c r="D91" s="32"/>
      <c r="E91" s="32"/>
      <c r="F91" s="32"/>
      <c r="G91" s="32"/>
      <c r="H91" s="32"/>
      <c r="I91" s="32"/>
      <c r="J91" s="32"/>
      <c r="K91" s="29">
        <v>20</v>
      </c>
      <c r="L91" s="18"/>
      <c r="M91" s="31">
        <f t="shared" si="3"/>
        <v>177920</v>
      </c>
      <c r="N91" s="31">
        <f t="shared" si="4"/>
        <v>182281</v>
      </c>
      <c r="O91" s="31">
        <f t="shared" si="5"/>
        <v>4361</v>
      </c>
    </row>
    <row r="92" spans="1:15" s="15" customFormat="1" ht="15.75">
      <c r="A92" s="21"/>
      <c r="B92" s="18"/>
      <c r="C92" s="32"/>
      <c r="D92" s="32"/>
      <c r="E92" s="32"/>
      <c r="F92" s="32"/>
      <c r="G92" s="32"/>
      <c r="H92" s="32"/>
      <c r="I92" s="32"/>
      <c r="J92" s="32"/>
      <c r="K92" s="29">
        <v>21</v>
      </c>
      <c r="L92" s="18"/>
      <c r="M92" s="31">
        <f t="shared" si="3"/>
        <v>177957</v>
      </c>
      <c r="N92" s="31">
        <f t="shared" si="4"/>
        <v>182285</v>
      </c>
      <c r="O92" s="31">
        <f t="shared" si="5"/>
        <v>4328</v>
      </c>
    </row>
    <row r="93" spans="1:15" s="15" customFormat="1" ht="15.75">
      <c r="A93" s="21"/>
      <c r="B93" s="18"/>
      <c r="C93" s="32"/>
      <c r="D93" s="32"/>
      <c r="E93" s="32"/>
      <c r="F93" s="32"/>
      <c r="G93" s="32"/>
      <c r="H93" s="32"/>
      <c r="I93" s="32"/>
      <c r="J93" s="32"/>
      <c r="K93" s="29">
        <v>22</v>
      </c>
      <c r="L93" s="18"/>
      <c r="M93" s="31">
        <f t="shared" si="3"/>
        <v>177970</v>
      </c>
      <c r="N93" s="31">
        <f t="shared" si="4"/>
        <v>183376</v>
      </c>
      <c r="O93" s="31">
        <f t="shared" si="5"/>
        <v>5406</v>
      </c>
    </row>
    <row r="94" spans="1:15" s="15" customFormat="1" ht="15.75">
      <c r="A94" s="21"/>
      <c r="B94" s="18"/>
      <c r="C94" s="32"/>
      <c r="D94" s="32"/>
      <c r="E94" s="32"/>
      <c r="F94" s="32"/>
      <c r="G94" s="32"/>
      <c r="H94" s="32"/>
      <c r="I94" s="32"/>
      <c r="J94" s="32"/>
      <c r="K94" s="29">
        <v>23</v>
      </c>
      <c r="L94" s="18"/>
      <c r="M94" s="31">
        <f t="shared" si="3"/>
        <v>178662</v>
      </c>
      <c r="N94" s="31">
        <f t="shared" si="4"/>
        <v>184485</v>
      </c>
      <c r="O94" s="31">
        <f t="shared" si="5"/>
        <v>5823</v>
      </c>
    </row>
    <row r="95" spans="1:15" s="15" customFormat="1" ht="15.75">
      <c r="A95" s="21"/>
      <c r="B95" s="18"/>
      <c r="C95" s="32"/>
      <c r="D95" s="32"/>
      <c r="E95" s="32"/>
      <c r="F95" s="32"/>
      <c r="G95" s="32"/>
      <c r="H95" s="32"/>
      <c r="I95" s="32"/>
      <c r="J95" s="32"/>
      <c r="K95" s="29">
        <v>24</v>
      </c>
      <c r="L95" s="18"/>
      <c r="M95" s="31">
        <f t="shared" si="3"/>
        <v>179714</v>
      </c>
      <c r="N95" s="31">
        <f t="shared" si="4"/>
        <v>185241</v>
      </c>
      <c r="O95" s="31">
        <f t="shared" si="5"/>
        <v>5527</v>
      </c>
    </row>
    <row r="96" spans="1:15" s="15" customFormat="1" ht="15.75">
      <c r="A96" s="21"/>
      <c r="B96" s="18"/>
      <c r="C96" s="32"/>
      <c r="D96" s="32"/>
      <c r="E96" s="32"/>
      <c r="F96" s="32"/>
      <c r="G96" s="32"/>
      <c r="H96" s="32"/>
      <c r="I96" s="32"/>
      <c r="J96" s="32"/>
      <c r="K96" s="29">
        <v>25</v>
      </c>
      <c r="L96" s="18"/>
      <c r="M96" s="31">
        <f t="shared" si="3"/>
        <v>180497</v>
      </c>
      <c r="N96" s="31">
        <f t="shared" si="4"/>
        <v>186220</v>
      </c>
      <c r="O96" s="31">
        <f t="shared" si="5"/>
        <v>5723</v>
      </c>
    </row>
    <row r="97" spans="1:15" s="15" customFormat="1" ht="15.75">
      <c r="A97" s="21"/>
      <c r="B97" s="18"/>
      <c r="C97" s="32"/>
      <c r="D97" s="32"/>
      <c r="E97" s="32"/>
      <c r="F97" s="32"/>
      <c r="G97" s="32"/>
      <c r="H97" s="32"/>
      <c r="I97" s="32"/>
      <c r="J97" s="32"/>
      <c r="K97" s="29">
        <v>26</v>
      </c>
      <c r="L97" s="18"/>
      <c r="M97" s="31">
        <f t="shared" si="3"/>
        <v>181977</v>
      </c>
      <c r="N97" s="31">
        <f t="shared" si="4"/>
        <v>187400</v>
      </c>
      <c r="O97" s="31">
        <f t="shared" si="5"/>
        <v>5423</v>
      </c>
    </row>
    <row r="98" spans="1:15" s="15" customFormat="1" ht="15.75">
      <c r="A98" s="21"/>
      <c r="B98" s="18"/>
      <c r="C98" s="32"/>
      <c r="D98" s="32"/>
      <c r="E98" s="32"/>
      <c r="F98" s="32"/>
      <c r="G98" s="32"/>
      <c r="H98" s="32"/>
      <c r="I98" s="32"/>
      <c r="J98" s="32"/>
      <c r="K98" s="29">
        <v>27</v>
      </c>
      <c r="L98" s="18"/>
      <c r="M98" s="31">
        <f t="shared" si="3"/>
        <v>183466</v>
      </c>
      <c r="N98" s="31">
        <f t="shared" si="4"/>
        <v>187724</v>
      </c>
      <c r="O98" s="31">
        <f t="shared" si="5"/>
        <v>4258</v>
      </c>
    </row>
    <row r="99" spans="1:15" s="15" customFormat="1" ht="15.75">
      <c r="A99" s="21"/>
      <c r="B99" s="18"/>
      <c r="C99" s="32"/>
      <c r="D99" s="32"/>
      <c r="E99" s="32"/>
      <c r="F99" s="32"/>
      <c r="G99" s="32"/>
      <c r="H99" s="32"/>
      <c r="I99" s="32"/>
      <c r="J99" s="32"/>
      <c r="K99" s="29">
        <v>28</v>
      </c>
      <c r="L99" s="18"/>
      <c r="M99" s="31">
        <f t="shared" si="3"/>
        <v>183651</v>
      </c>
      <c r="N99" s="31">
        <f t="shared" si="4"/>
        <v>187738</v>
      </c>
      <c r="O99" s="31">
        <f t="shared" si="5"/>
        <v>4087</v>
      </c>
    </row>
    <row r="100" spans="1:15" s="15" customFormat="1" ht="15.75">
      <c r="A100" s="21"/>
      <c r="B100" s="18"/>
      <c r="C100" s="32"/>
      <c r="D100" s="32"/>
      <c r="E100" s="32"/>
      <c r="F100" s="32"/>
      <c r="G100" s="32"/>
      <c r="H100" s="32"/>
      <c r="I100" s="32"/>
      <c r="J100" s="32"/>
      <c r="K100" s="29">
        <v>29</v>
      </c>
      <c r="L100" s="18"/>
      <c r="M100" s="31">
        <f t="shared" si="3"/>
        <v>183651</v>
      </c>
      <c r="N100" s="31">
        <f t="shared" si="4"/>
        <v>189687</v>
      </c>
      <c r="O100" s="31">
        <f t="shared" si="5"/>
        <v>6036</v>
      </c>
    </row>
  </sheetData>
  <mergeCells count="7">
    <mergeCell ref="A1:I1"/>
    <mergeCell ref="A2:I2"/>
    <mergeCell ref="A53:O53"/>
    <mergeCell ref="A54:O54"/>
    <mergeCell ref="C56:E56"/>
    <mergeCell ref="G56:I56"/>
    <mergeCell ref="M56:O5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C8" sqref="C8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13"/>
    </row>
    <row r="2" spans="1:9" ht="23.25">
      <c r="A2" s="97" t="s">
        <v>26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53">
        <v>2492447.16</v>
      </c>
      <c r="C6" s="53">
        <v>1153</v>
      </c>
    </row>
    <row r="7" spans="1:9" ht="18">
      <c r="A7" s="52">
        <v>2</v>
      </c>
      <c r="B7" s="53">
        <v>2310608.27</v>
      </c>
      <c r="C7" s="53">
        <v>956</v>
      </c>
    </row>
    <row r="8" spans="1:9" ht="18">
      <c r="A8" s="52">
        <v>3</v>
      </c>
      <c r="B8" s="53">
        <v>1808194.18</v>
      </c>
      <c r="C8" s="53">
        <v>645</v>
      </c>
    </row>
    <row r="9" spans="1:9" ht="18">
      <c r="A9" s="52">
        <v>4</v>
      </c>
      <c r="B9" s="53">
        <v>2549467.83</v>
      </c>
      <c r="C9" s="53">
        <v>806</v>
      </c>
    </row>
    <row r="10" spans="1:9" ht="18">
      <c r="A10" s="52">
        <v>5</v>
      </c>
      <c r="B10" s="53">
        <v>2563885.36</v>
      </c>
      <c r="C10" s="53">
        <v>179</v>
      </c>
    </row>
    <row r="11" spans="1:9" ht="18">
      <c r="A11" s="52">
        <v>6</v>
      </c>
      <c r="B11" s="53">
        <v>2856.73</v>
      </c>
      <c r="C11" s="53">
        <v>6</v>
      </c>
    </row>
    <row r="12" spans="1:9" ht="18">
      <c r="A12" s="52">
        <v>7</v>
      </c>
      <c r="B12" s="53">
        <v>874415.13</v>
      </c>
      <c r="C12" s="53">
        <v>394</v>
      </c>
    </row>
    <row r="13" spans="1:9" ht="18">
      <c r="A13" s="52">
        <v>8</v>
      </c>
      <c r="B13" s="53">
        <v>2163732.71</v>
      </c>
      <c r="C13" s="53">
        <v>455</v>
      </c>
    </row>
    <row r="14" spans="1:9" ht="18">
      <c r="A14" s="52">
        <v>9</v>
      </c>
      <c r="B14" s="53">
        <v>1095925.27</v>
      </c>
      <c r="C14" s="53">
        <v>337</v>
      </c>
    </row>
    <row r="15" spans="1:9" ht="18">
      <c r="A15" s="52">
        <v>10</v>
      </c>
      <c r="B15" s="53">
        <v>1441728.29</v>
      </c>
      <c r="C15" s="53">
        <v>324</v>
      </c>
    </row>
    <row r="16" spans="1:9" ht="18">
      <c r="A16" s="52">
        <v>11</v>
      </c>
      <c r="B16" s="53">
        <v>826757.31</v>
      </c>
      <c r="C16" s="53">
        <v>409</v>
      </c>
    </row>
    <row r="17" spans="1:3" ht="18">
      <c r="A17" s="52">
        <v>12</v>
      </c>
      <c r="B17" s="53">
        <v>22081.65</v>
      </c>
      <c r="C17" s="53">
        <v>15</v>
      </c>
    </row>
    <row r="18" spans="1:3" ht="18">
      <c r="A18" s="52">
        <v>13</v>
      </c>
      <c r="B18" s="53">
        <v>7044.11</v>
      </c>
      <c r="C18" s="53">
        <v>5</v>
      </c>
    </row>
    <row r="19" spans="1:3" ht="18">
      <c r="A19" s="52">
        <v>14</v>
      </c>
      <c r="B19" s="53">
        <v>1382150</v>
      </c>
      <c r="C19" s="53">
        <v>465</v>
      </c>
    </row>
    <row r="20" spans="1:3" ht="18">
      <c r="A20" s="52">
        <v>15</v>
      </c>
      <c r="B20" s="53">
        <v>1586815.36</v>
      </c>
      <c r="C20" s="53">
        <v>386</v>
      </c>
    </row>
    <row r="21" spans="1:3" ht="18">
      <c r="A21" s="52">
        <v>16</v>
      </c>
      <c r="B21" s="53">
        <v>1491642.07</v>
      </c>
      <c r="C21" s="53">
        <v>567</v>
      </c>
    </row>
    <row r="22" spans="1:3" ht="18">
      <c r="A22" s="52">
        <v>17</v>
      </c>
      <c r="B22" s="53">
        <v>2128857.2799999998</v>
      </c>
      <c r="C22" s="53">
        <v>357</v>
      </c>
    </row>
    <row r="23" spans="1:3" ht="18">
      <c r="A23" s="52">
        <v>18</v>
      </c>
      <c r="B23" s="53">
        <v>2960221.66</v>
      </c>
      <c r="C23" s="53">
        <v>447</v>
      </c>
    </row>
    <row r="24" spans="1:3" ht="18">
      <c r="A24" s="52">
        <v>19</v>
      </c>
      <c r="B24" s="53">
        <v>20831.64</v>
      </c>
      <c r="C24" s="53">
        <v>12</v>
      </c>
    </row>
    <row r="25" spans="1:3" ht="18">
      <c r="A25" s="52">
        <v>20</v>
      </c>
      <c r="B25" s="53">
        <v>0</v>
      </c>
      <c r="C25" s="53">
        <v>0</v>
      </c>
    </row>
    <row r="26" spans="1:3" ht="18">
      <c r="A26" s="52">
        <v>21</v>
      </c>
      <c r="B26" s="53">
        <v>13468.09</v>
      </c>
      <c r="C26" s="53">
        <v>6</v>
      </c>
    </row>
    <row r="27" spans="1:3" ht="18">
      <c r="A27" s="52">
        <v>22</v>
      </c>
      <c r="B27" s="53">
        <v>532312.99</v>
      </c>
      <c r="C27" s="53">
        <v>357</v>
      </c>
    </row>
    <row r="28" spans="1:3" ht="18">
      <c r="A28" s="52">
        <v>23</v>
      </c>
      <c r="B28" s="53">
        <v>454962.21</v>
      </c>
      <c r="C28" s="53">
        <v>146</v>
      </c>
    </row>
    <row r="29" spans="1:3" ht="18">
      <c r="A29" s="52">
        <v>24</v>
      </c>
      <c r="B29" s="53">
        <v>7188.39</v>
      </c>
      <c r="C29" s="53">
        <v>4</v>
      </c>
    </row>
    <row r="30" spans="1:3" ht="18">
      <c r="A30" s="52">
        <v>25</v>
      </c>
      <c r="B30" s="53">
        <v>0</v>
      </c>
      <c r="C30" s="53">
        <v>0</v>
      </c>
    </row>
    <row r="31" spans="1:3" ht="18">
      <c r="A31" s="52">
        <v>26</v>
      </c>
      <c r="B31" s="53">
        <v>18157.330000000002</v>
      </c>
      <c r="C31" s="53">
        <v>7</v>
      </c>
    </row>
    <row r="32" spans="1:3" ht="18">
      <c r="A32" s="52">
        <v>27</v>
      </c>
      <c r="B32" s="53">
        <v>0</v>
      </c>
      <c r="C32" s="53">
        <v>0</v>
      </c>
    </row>
    <row r="33" spans="1:3" ht="18">
      <c r="A33" s="52">
        <v>28</v>
      </c>
      <c r="B33" s="53">
        <v>963777.21</v>
      </c>
      <c r="C33" s="53">
        <v>264</v>
      </c>
    </row>
    <row r="34" spans="1:3" ht="18">
      <c r="A34" s="52">
        <v>29</v>
      </c>
      <c r="B34" s="53">
        <v>770937.17</v>
      </c>
      <c r="C34" s="53">
        <v>289</v>
      </c>
    </row>
    <row r="35" spans="1:3" ht="18">
      <c r="A35" s="52">
        <v>30</v>
      </c>
      <c r="B35" s="53">
        <v>1576862.07</v>
      </c>
      <c r="C35" s="53">
        <v>450</v>
      </c>
    </row>
    <row r="36" spans="1:3" ht="18">
      <c r="A36" s="52">
        <v>31</v>
      </c>
      <c r="B36" s="53">
        <v>3279890.79</v>
      </c>
      <c r="C36" s="53">
        <v>435</v>
      </c>
    </row>
    <row r="37" spans="1:3" ht="18">
      <c r="A37" s="49" t="s">
        <v>5</v>
      </c>
      <c r="B37" s="54">
        <f>SUM(B6:B36)</f>
        <v>35347218.259999998</v>
      </c>
      <c r="C37" s="54">
        <f>SUM(C6:C36)</f>
        <v>9876</v>
      </c>
    </row>
  </sheetData>
  <mergeCells count="2">
    <mergeCell ref="A1:H1"/>
    <mergeCell ref="A2:I2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F14" sqref="F14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56"/>
    </row>
    <row r="2" spans="1:9" ht="23.25">
      <c r="A2" s="97" t="s">
        <v>27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47">
        <v>710555.19</v>
      </c>
      <c r="C6" s="58">
        <v>171</v>
      </c>
    </row>
    <row r="7" spans="1:9" ht="18">
      <c r="A7" s="52">
        <v>2</v>
      </c>
      <c r="B7" s="47">
        <v>10738.48</v>
      </c>
      <c r="C7" s="58">
        <v>5</v>
      </c>
    </row>
    <row r="8" spans="1:9" ht="18">
      <c r="A8" s="52">
        <v>3</v>
      </c>
      <c r="B8" s="47">
        <v>0</v>
      </c>
      <c r="C8" s="58">
        <v>0</v>
      </c>
    </row>
    <row r="9" spans="1:9" ht="18">
      <c r="A9" s="52">
        <v>4</v>
      </c>
      <c r="B9" s="47">
        <v>371394.64</v>
      </c>
      <c r="C9" s="58">
        <v>168</v>
      </c>
    </row>
    <row r="10" spans="1:9" ht="18">
      <c r="A10" s="52">
        <v>5</v>
      </c>
      <c r="B10" s="47">
        <v>1275894.99</v>
      </c>
      <c r="C10" s="58">
        <v>989</v>
      </c>
    </row>
    <row r="11" spans="1:9" ht="18">
      <c r="A11" s="52">
        <v>6</v>
      </c>
      <c r="B11" s="47">
        <v>1973858.76</v>
      </c>
      <c r="C11" s="58">
        <v>664</v>
      </c>
    </row>
    <row r="12" spans="1:9" ht="18">
      <c r="A12" s="52">
        <v>7</v>
      </c>
      <c r="B12" s="47">
        <v>940806.34</v>
      </c>
      <c r="C12" s="58">
        <v>349</v>
      </c>
    </row>
    <row r="13" spans="1:9" ht="18">
      <c r="A13" s="52">
        <v>8</v>
      </c>
      <c r="B13" s="47">
        <v>763583.23</v>
      </c>
      <c r="C13" s="58">
        <v>226</v>
      </c>
    </row>
    <row r="14" spans="1:9" ht="18">
      <c r="A14" s="52">
        <v>9</v>
      </c>
      <c r="B14" s="47">
        <v>9534.5400000000009</v>
      </c>
      <c r="C14" s="58">
        <v>6</v>
      </c>
    </row>
    <row r="15" spans="1:9" ht="18">
      <c r="A15" s="52">
        <v>10</v>
      </c>
      <c r="B15" s="47">
        <v>4300.4799999999996</v>
      </c>
      <c r="C15" s="58">
        <v>2</v>
      </c>
    </row>
    <row r="16" spans="1:9" ht="18">
      <c r="A16" s="52">
        <v>11</v>
      </c>
      <c r="B16" s="47">
        <v>1351002.35</v>
      </c>
      <c r="C16" s="58">
        <v>260</v>
      </c>
    </row>
    <row r="17" spans="1:3" ht="18">
      <c r="A17" s="52">
        <v>12</v>
      </c>
      <c r="B17" s="47">
        <v>1074679.9099999999</v>
      </c>
      <c r="C17" s="58">
        <v>315</v>
      </c>
    </row>
    <row r="18" spans="1:3" ht="18">
      <c r="A18" s="52">
        <v>13</v>
      </c>
      <c r="B18" s="47">
        <v>1304690.8400000001</v>
      </c>
      <c r="C18" s="58">
        <v>372</v>
      </c>
    </row>
    <row r="19" spans="1:3" ht="18">
      <c r="A19" s="52">
        <v>14</v>
      </c>
      <c r="B19" s="47">
        <v>1389878.26</v>
      </c>
      <c r="C19" s="58">
        <v>324</v>
      </c>
    </row>
    <row r="20" spans="1:3" ht="18">
      <c r="A20" s="52">
        <v>15</v>
      </c>
      <c r="B20" s="47">
        <v>711098.25</v>
      </c>
      <c r="C20" s="58">
        <v>229</v>
      </c>
    </row>
    <row r="21" spans="1:3" ht="18">
      <c r="A21" s="52">
        <v>16</v>
      </c>
      <c r="B21" s="47">
        <v>30976.23</v>
      </c>
      <c r="C21" s="58">
        <v>12</v>
      </c>
    </row>
    <row r="22" spans="1:3" ht="18">
      <c r="A22" s="52">
        <v>17</v>
      </c>
      <c r="B22" s="47">
        <v>0</v>
      </c>
      <c r="C22" s="58">
        <v>0</v>
      </c>
    </row>
    <row r="23" spans="1:3" ht="18">
      <c r="A23" s="52">
        <v>18</v>
      </c>
      <c r="B23" s="47">
        <v>794988.78</v>
      </c>
      <c r="C23" s="58">
        <v>279</v>
      </c>
    </row>
    <row r="24" spans="1:3" ht="18">
      <c r="A24" s="52">
        <v>19</v>
      </c>
      <c r="B24" s="47">
        <v>846892.1</v>
      </c>
      <c r="C24" s="58">
        <v>310</v>
      </c>
    </row>
    <row r="25" spans="1:3" ht="18">
      <c r="A25" s="52">
        <v>20</v>
      </c>
      <c r="B25" s="47">
        <v>1978793.55</v>
      </c>
      <c r="C25" s="58">
        <v>328</v>
      </c>
    </row>
    <row r="26" spans="1:3" ht="18">
      <c r="A26" s="52">
        <v>21</v>
      </c>
      <c r="B26" s="47">
        <v>1547906.85</v>
      </c>
      <c r="C26" s="58">
        <v>568</v>
      </c>
    </row>
    <row r="27" spans="1:3" ht="18">
      <c r="A27" s="52">
        <v>22</v>
      </c>
      <c r="B27" s="47">
        <v>1202131.4099999999</v>
      </c>
      <c r="C27" s="58">
        <v>229</v>
      </c>
    </row>
    <row r="28" spans="1:3" ht="18">
      <c r="A28" s="52">
        <v>23</v>
      </c>
      <c r="B28" s="47">
        <v>19248.990000000002</v>
      </c>
      <c r="C28" s="58">
        <v>10</v>
      </c>
    </row>
    <row r="29" spans="1:3" ht="18">
      <c r="A29" s="52">
        <v>24</v>
      </c>
      <c r="B29" s="47">
        <v>1270.44</v>
      </c>
      <c r="C29" s="58">
        <v>1</v>
      </c>
    </row>
    <row r="30" spans="1:3" ht="18">
      <c r="A30" s="52">
        <v>25</v>
      </c>
      <c r="B30" s="47">
        <v>975544.43</v>
      </c>
      <c r="C30" s="58">
        <v>271</v>
      </c>
    </row>
    <row r="31" spans="1:3" ht="18">
      <c r="A31" s="52">
        <v>26</v>
      </c>
      <c r="B31" s="47">
        <v>915030.29</v>
      </c>
      <c r="C31" s="58">
        <v>280</v>
      </c>
    </row>
    <row r="32" spans="1:3" ht="18">
      <c r="A32" s="52">
        <v>27</v>
      </c>
      <c r="B32" s="47">
        <v>764859.22</v>
      </c>
      <c r="C32" s="58">
        <v>253</v>
      </c>
    </row>
    <row r="33" spans="1:3" ht="18">
      <c r="A33" s="52">
        <v>28</v>
      </c>
      <c r="B33" s="47">
        <v>1174953.71</v>
      </c>
      <c r="C33" s="58">
        <v>273</v>
      </c>
    </row>
    <row r="34" spans="1:3" ht="18">
      <c r="A34" s="52">
        <v>29</v>
      </c>
      <c r="B34" s="59">
        <v>3812299.98</v>
      </c>
      <c r="C34" s="58">
        <v>597</v>
      </c>
    </row>
    <row r="35" spans="1:3" ht="18">
      <c r="A35" s="52">
        <v>30</v>
      </c>
      <c r="B35" s="59">
        <v>13010.01</v>
      </c>
      <c r="C35" s="58">
        <v>6</v>
      </c>
    </row>
    <row r="36" spans="1:3" ht="18">
      <c r="A36" s="49" t="s">
        <v>5</v>
      </c>
      <c r="B36" s="50">
        <f>SUM(B6:B35)</f>
        <v>25969922.25</v>
      </c>
      <c r="C36" s="60">
        <f>SUM(C6:C35)</f>
        <v>7497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activeCell="F6" sqref="F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56"/>
    </row>
    <row r="2" spans="1:9" ht="23.25">
      <c r="A2" s="97" t="s">
        <v>28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1">
        <v>0</v>
      </c>
      <c r="C6" s="62">
        <v>0</v>
      </c>
    </row>
    <row r="7" spans="1:9" ht="18">
      <c r="A7" s="52">
        <v>2</v>
      </c>
      <c r="B7" s="61">
        <v>2980244.5</v>
      </c>
      <c r="C7" s="62">
        <v>492</v>
      </c>
    </row>
    <row r="8" spans="1:9" ht="18">
      <c r="A8" s="52">
        <v>3</v>
      </c>
      <c r="B8" s="61">
        <v>833405.74</v>
      </c>
      <c r="C8" s="62">
        <v>289</v>
      </c>
    </row>
    <row r="9" spans="1:9" ht="18">
      <c r="A9" s="52">
        <v>4</v>
      </c>
      <c r="B9" s="61">
        <v>770080.6</v>
      </c>
      <c r="C9" s="62">
        <v>258</v>
      </c>
    </row>
    <row r="10" spans="1:9" ht="18">
      <c r="A10" s="52">
        <v>5</v>
      </c>
      <c r="B10" s="61">
        <v>859414.63</v>
      </c>
      <c r="C10" s="62">
        <v>204</v>
      </c>
    </row>
    <row r="11" spans="1:9" ht="18">
      <c r="A11" s="52">
        <v>6</v>
      </c>
      <c r="B11" s="61">
        <v>1172313.55</v>
      </c>
      <c r="C11" s="62">
        <v>215</v>
      </c>
    </row>
    <row r="12" spans="1:9" ht="18">
      <c r="A12" s="52">
        <v>7</v>
      </c>
      <c r="B12" s="61">
        <v>4760.04</v>
      </c>
      <c r="C12" s="62">
        <v>3</v>
      </c>
    </row>
    <row r="13" spans="1:9" ht="18">
      <c r="A13" s="52">
        <v>8</v>
      </c>
      <c r="B13" s="61">
        <v>0</v>
      </c>
      <c r="C13" s="62">
        <v>0</v>
      </c>
    </row>
    <row r="14" spans="1:9" ht="18">
      <c r="A14" s="52">
        <v>9</v>
      </c>
      <c r="B14" s="61">
        <v>866644.15</v>
      </c>
      <c r="C14" s="62">
        <v>211</v>
      </c>
    </row>
    <row r="15" spans="1:9" ht="18">
      <c r="A15" s="52">
        <v>10</v>
      </c>
      <c r="B15" s="61">
        <v>785376.25</v>
      </c>
      <c r="C15" s="62">
        <v>141</v>
      </c>
    </row>
    <row r="16" spans="1:9" ht="18">
      <c r="A16" s="52">
        <v>11</v>
      </c>
      <c r="B16" s="61">
        <v>835676.17</v>
      </c>
      <c r="C16" s="62">
        <v>220</v>
      </c>
    </row>
    <row r="17" spans="1:3" ht="18">
      <c r="A17" s="52">
        <v>12</v>
      </c>
      <c r="B17" s="61">
        <v>597457.03</v>
      </c>
      <c r="C17" s="62">
        <v>167</v>
      </c>
    </row>
    <row r="18" spans="1:3" ht="18">
      <c r="A18" s="52">
        <v>13</v>
      </c>
      <c r="B18" s="61">
        <v>512774.64</v>
      </c>
      <c r="C18" s="62">
        <v>156</v>
      </c>
    </row>
    <row r="19" spans="1:3" ht="18">
      <c r="A19" s="52">
        <v>14</v>
      </c>
      <c r="B19" s="61">
        <v>9969.91</v>
      </c>
      <c r="C19" s="62">
        <v>6</v>
      </c>
    </row>
    <row r="20" spans="1:3" ht="18">
      <c r="A20" s="52">
        <v>15</v>
      </c>
      <c r="B20" s="61">
        <v>0</v>
      </c>
      <c r="C20" s="62">
        <v>0</v>
      </c>
    </row>
    <row r="21" spans="1:3" ht="18">
      <c r="A21" s="52">
        <v>16</v>
      </c>
      <c r="B21" s="61">
        <v>866265.03</v>
      </c>
      <c r="C21" s="62">
        <v>235</v>
      </c>
    </row>
    <row r="22" spans="1:3" ht="18">
      <c r="A22" s="52">
        <v>17</v>
      </c>
      <c r="B22" s="61">
        <v>686705.85</v>
      </c>
      <c r="C22" s="62">
        <v>209</v>
      </c>
    </row>
    <row r="23" spans="1:3" ht="18">
      <c r="A23" s="52">
        <v>18</v>
      </c>
      <c r="B23" s="61">
        <v>606366.78</v>
      </c>
      <c r="C23" s="62">
        <v>256</v>
      </c>
    </row>
    <row r="24" spans="1:3" ht="18">
      <c r="A24" s="52">
        <v>19</v>
      </c>
      <c r="B24" s="61">
        <v>836347.71</v>
      </c>
      <c r="C24" s="62">
        <v>453</v>
      </c>
    </row>
    <row r="25" spans="1:3" ht="18">
      <c r="A25" s="52">
        <v>20</v>
      </c>
      <c r="B25" s="61">
        <v>3292872.69</v>
      </c>
      <c r="C25" s="62">
        <v>165</v>
      </c>
    </row>
    <row r="26" spans="1:3" ht="18">
      <c r="A26" s="52">
        <v>21</v>
      </c>
      <c r="B26" s="61">
        <v>24842.52</v>
      </c>
      <c r="C26" s="62">
        <v>2</v>
      </c>
    </row>
    <row r="27" spans="1:3" ht="18">
      <c r="A27" s="52">
        <v>22</v>
      </c>
      <c r="B27" s="61">
        <v>560.32000000000005</v>
      </c>
      <c r="C27" s="62">
        <v>1</v>
      </c>
    </row>
    <row r="28" spans="1:3" ht="18">
      <c r="A28" s="52">
        <v>23</v>
      </c>
      <c r="B28" s="61">
        <v>666876.18000000005</v>
      </c>
      <c r="C28" s="62">
        <v>160</v>
      </c>
    </row>
    <row r="29" spans="1:3" ht="18">
      <c r="A29" s="52">
        <v>24</v>
      </c>
      <c r="B29" s="61">
        <v>1357640.37</v>
      </c>
      <c r="C29" s="62">
        <v>232</v>
      </c>
    </row>
    <row r="30" spans="1:3" ht="18">
      <c r="A30" s="52">
        <v>25</v>
      </c>
      <c r="B30" s="61">
        <v>1244492.57</v>
      </c>
      <c r="C30" s="62">
        <v>180</v>
      </c>
    </row>
    <row r="31" spans="1:3" ht="18">
      <c r="A31" s="52">
        <v>26</v>
      </c>
      <c r="B31" s="61">
        <v>766816.56</v>
      </c>
      <c r="C31" s="62">
        <v>179</v>
      </c>
    </row>
    <row r="32" spans="1:3" ht="18">
      <c r="A32" s="52">
        <v>27</v>
      </c>
      <c r="B32" s="61">
        <v>681811.58</v>
      </c>
      <c r="C32" s="62">
        <v>183</v>
      </c>
    </row>
    <row r="33" spans="1:3" ht="18">
      <c r="A33" s="52">
        <v>28</v>
      </c>
      <c r="B33" s="61">
        <v>2251.02</v>
      </c>
      <c r="C33" s="62">
        <v>2</v>
      </c>
    </row>
    <row r="34" spans="1:3" ht="18">
      <c r="A34" s="52">
        <v>29</v>
      </c>
      <c r="B34" s="63">
        <v>0</v>
      </c>
      <c r="C34" s="62">
        <v>0</v>
      </c>
    </row>
    <row r="35" spans="1:3" ht="18">
      <c r="A35" s="52">
        <v>30</v>
      </c>
      <c r="B35" s="63">
        <v>894231.63</v>
      </c>
      <c r="C35" s="62">
        <v>195</v>
      </c>
    </row>
    <row r="36" spans="1:3" ht="18">
      <c r="A36" s="52">
        <v>31</v>
      </c>
      <c r="B36" s="63">
        <v>604715.6</v>
      </c>
      <c r="C36" s="62">
        <v>214</v>
      </c>
    </row>
    <row r="37" spans="1:3" ht="18">
      <c r="A37" s="49" t="s">
        <v>5</v>
      </c>
      <c r="B37" s="50">
        <f>SUM(B6:B36)</f>
        <v>22760913.619999997</v>
      </c>
      <c r="C37" s="60">
        <f>SUM(C6:C36)</f>
        <v>5028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zoomScale="70" zoomScaleNormal="70" workbookViewId="0">
      <selection activeCell="A3" sqref="A3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57"/>
    </row>
    <row r="2" spans="1:9" ht="23.25">
      <c r="A2" s="97" t="s">
        <v>29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5">
        <v>1117425.72</v>
      </c>
      <c r="C6" s="22">
        <v>292</v>
      </c>
    </row>
    <row r="7" spans="1:9" ht="18">
      <c r="A7" s="52">
        <v>2</v>
      </c>
      <c r="B7" s="65">
        <v>608530.4</v>
      </c>
      <c r="C7" s="22">
        <v>190</v>
      </c>
    </row>
    <row r="8" spans="1:9" ht="18">
      <c r="A8" s="52">
        <v>3</v>
      </c>
      <c r="B8" s="65">
        <v>689319.85</v>
      </c>
      <c r="C8" s="22">
        <v>525</v>
      </c>
    </row>
    <row r="9" spans="1:9" ht="18">
      <c r="A9" s="52">
        <v>4</v>
      </c>
      <c r="B9" s="65">
        <v>9994.76</v>
      </c>
      <c r="C9" s="22">
        <v>8</v>
      </c>
    </row>
    <row r="10" spans="1:9" ht="18">
      <c r="A10" s="52">
        <v>5</v>
      </c>
      <c r="B10" s="65">
        <v>1948.94</v>
      </c>
      <c r="C10" s="22">
        <v>2</v>
      </c>
    </row>
    <row r="11" spans="1:9" ht="18">
      <c r="A11" s="52">
        <v>6</v>
      </c>
      <c r="B11" s="65">
        <v>1580681.08</v>
      </c>
      <c r="C11" s="22">
        <v>423</v>
      </c>
    </row>
    <row r="12" spans="1:9" ht="18">
      <c r="A12" s="52">
        <v>7</v>
      </c>
      <c r="B12" s="65">
        <v>1145238.83</v>
      </c>
      <c r="C12" s="22">
        <v>361</v>
      </c>
    </row>
    <row r="13" spans="1:9" ht="18">
      <c r="A13" s="52">
        <v>8</v>
      </c>
      <c r="B13" s="65">
        <v>1209683.1000000001</v>
      </c>
      <c r="C13" s="22">
        <v>325</v>
      </c>
    </row>
    <row r="14" spans="1:9" ht="18">
      <c r="A14" s="52">
        <v>9</v>
      </c>
      <c r="B14" s="65">
        <v>823397.04</v>
      </c>
      <c r="C14" s="22">
        <v>201</v>
      </c>
    </row>
    <row r="15" spans="1:9" ht="18">
      <c r="A15" s="52">
        <v>10</v>
      </c>
      <c r="B15" s="65">
        <v>703039.37</v>
      </c>
      <c r="C15" s="22">
        <v>214</v>
      </c>
    </row>
    <row r="16" spans="1:9" ht="18">
      <c r="A16" s="52">
        <v>11</v>
      </c>
      <c r="B16" s="65">
        <v>4392.93</v>
      </c>
      <c r="C16" s="22">
        <v>2</v>
      </c>
    </row>
    <row r="17" spans="1:3" ht="18">
      <c r="A17" s="52">
        <v>12</v>
      </c>
      <c r="B17" s="65">
        <v>0</v>
      </c>
      <c r="C17" s="22">
        <v>0</v>
      </c>
    </row>
    <row r="18" spans="1:3" ht="18">
      <c r="A18" s="52">
        <v>13</v>
      </c>
      <c r="B18" s="65">
        <v>1080245.47</v>
      </c>
      <c r="C18" s="22">
        <v>292</v>
      </c>
    </row>
    <row r="19" spans="1:3" ht="18">
      <c r="A19" s="52">
        <v>14</v>
      </c>
      <c r="B19" s="65">
        <v>822640.81</v>
      </c>
      <c r="C19" s="22">
        <v>139</v>
      </c>
    </row>
    <row r="20" spans="1:3" ht="18">
      <c r="A20" s="52">
        <v>15</v>
      </c>
      <c r="B20" s="65">
        <v>1586643.55</v>
      </c>
      <c r="C20" s="22">
        <v>335</v>
      </c>
    </row>
    <row r="21" spans="1:3" ht="18">
      <c r="A21" s="52">
        <v>16</v>
      </c>
      <c r="B21" s="65">
        <v>1007152.64</v>
      </c>
      <c r="C21" s="22">
        <v>394</v>
      </c>
    </row>
    <row r="22" spans="1:3" ht="18">
      <c r="A22" s="52">
        <v>17</v>
      </c>
      <c r="B22" s="65">
        <v>822848.32</v>
      </c>
      <c r="C22" s="22">
        <v>222</v>
      </c>
    </row>
    <row r="23" spans="1:3" ht="18">
      <c r="A23" s="52">
        <v>18</v>
      </c>
      <c r="B23" s="65">
        <v>12046.95</v>
      </c>
      <c r="C23" s="22">
        <v>5</v>
      </c>
    </row>
    <row r="24" spans="1:3" ht="18">
      <c r="A24" s="52">
        <v>19</v>
      </c>
      <c r="B24" s="65">
        <v>17427.03</v>
      </c>
      <c r="C24" s="22">
        <v>7</v>
      </c>
    </row>
    <row r="25" spans="1:3" ht="18">
      <c r="A25" s="52">
        <v>20</v>
      </c>
      <c r="B25" s="65">
        <v>862854.18</v>
      </c>
      <c r="C25" s="22">
        <v>255</v>
      </c>
    </row>
    <row r="26" spans="1:3" ht="18">
      <c r="A26" s="52">
        <v>21</v>
      </c>
      <c r="B26" s="65">
        <v>1466933.23</v>
      </c>
      <c r="C26" s="22">
        <v>267</v>
      </c>
    </row>
    <row r="27" spans="1:3" ht="18">
      <c r="A27" s="52">
        <v>22</v>
      </c>
      <c r="B27" s="65">
        <v>975074.61</v>
      </c>
      <c r="C27" s="22">
        <v>234</v>
      </c>
    </row>
    <row r="28" spans="1:3" ht="18">
      <c r="A28" s="52">
        <v>23</v>
      </c>
      <c r="B28" s="65">
        <v>947265.16</v>
      </c>
      <c r="C28" s="22">
        <v>209</v>
      </c>
    </row>
    <row r="29" spans="1:3" ht="18">
      <c r="A29" s="52">
        <v>24</v>
      </c>
      <c r="B29" s="65">
        <v>952984</v>
      </c>
      <c r="C29" s="22">
        <v>256</v>
      </c>
    </row>
    <row r="30" spans="1:3" ht="18">
      <c r="A30" s="52">
        <v>25</v>
      </c>
      <c r="B30" s="65">
        <v>5598.55</v>
      </c>
      <c r="C30" s="22">
        <v>2</v>
      </c>
    </row>
    <row r="31" spans="1:3" ht="18">
      <c r="A31" s="52">
        <v>26</v>
      </c>
      <c r="B31" s="65">
        <v>4938.99</v>
      </c>
      <c r="C31" s="22">
        <v>1</v>
      </c>
    </row>
    <row r="32" spans="1:3" ht="18">
      <c r="A32" s="52">
        <v>27</v>
      </c>
      <c r="B32" s="65">
        <v>1127830.58</v>
      </c>
      <c r="C32" s="22">
        <v>287</v>
      </c>
    </row>
    <row r="33" spans="1:3" ht="18">
      <c r="A33" s="52">
        <v>28</v>
      </c>
      <c r="B33" s="65">
        <v>1349299.43</v>
      </c>
      <c r="C33" s="22">
        <v>243</v>
      </c>
    </row>
    <row r="34" spans="1:3" ht="18">
      <c r="A34" s="52">
        <v>29</v>
      </c>
      <c r="B34" s="66">
        <v>1156737.3899999999</v>
      </c>
      <c r="C34" s="22">
        <v>330</v>
      </c>
    </row>
    <row r="35" spans="1:3" ht="18">
      <c r="A35" s="52">
        <v>30</v>
      </c>
      <c r="B35" s="67">
        <v>1400320.33</v>
      </c>
      <c r="C35" s="22">
        <v>305</v>
      </c>
    </row>
    <row r="36" spans="1:3" ht="18">
      <c r="A36" s="49" t="s">
        <v>5</v>
      </c>
      <c r="B36" s="50">
        <f>SUM(B6:B35)</f>
        <v>23492493.239999995</v>
      </c>
      <c r="C36" s="60">
        <f>SUM(C6:C35)</f>
        <v>6326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sqref="A1:XFD104857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64"/>
    </row>
    <row r="2" spans="1:9" ht="23.25">
      <c r="A2" s="97" t="s">
        <v>30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69">
        <v>1298661.99</v>
      </c>
      <c r="C6" s="71">
        <v>399</v>
      </c>
    </row>
    <row r="7" spans="1:9" ht="18">
      <c r="A7" s="52">
        <v>2</v>
      </c>
      <c r="B7" s="69">
        <v>18086.71</v>
      </c>
      <c r="C7" s="71">
        <v>8</v>
      </c>
    </row>
    <row r="8" spans="1:9" ht="18">
      <c r="A8" s="52">
        <v>3</v>
      </c>
      <c r="B8" s="69">
        <v>14340.78</v>
      </c>
      <c r="C8" s="71">
        <v>6</v>
      </c>
    </row>
    <row r="9" spans="1:9" ht="18">
      <c r="A9" s="52">
        <v>4</v>
      </c>
      <c r="B9" s="69">
        <v>1802978.31</v>
      </c>
      <c r="C9" s="71">
        <v>596</v>
      </c>
    </row>
    <row r="10" spans="1:9" ht="18">
      <c r="A10" s="52">
        <v>5</v>
      </c>
      <c r="B10" s="69">
        <v>3943344.79</v>
      </c>
      <c r="C10" s="72">
        <v>976</v>
      </c>
    </row>
    <row r="11" spans="1:9" ht="18">
      <c r="A11" s="52">
        <v>6</v>
      </c>
      <c r="B11" s="69">
        <v>1312493.67</v>
      </c>
      <c r="C11" s="71">
        <v>352</v>
      </c>
    </row>
    <row r="12" spans="1:9" ht="18">
      <c r="A12" s="52">
        <v>7</v>
      </c>
      <c r="B12" s="69">
        <v>818575.47</v>
      </c>
      <c r="C12" s="71">
        <v>287</v>
      </c>
    </row>
    <row r="13" spans="1:9" ht="18">
      <c r="A13" s="52">
        <v>8</v>
      </c>
      <c r="B13" s="69">
        <v>909528.12</v>
      </c>
      <c r="C13" s="71">
        <v>256</v>
      </c>
    </row>
    <row r="14" spans="1:9" ht="18">
      <c r="A14" s="52">
        <v>9</v>
      </c>
      <c r="B14" s="69">
        <v>18790.16</v>
      </c>
      <c r="C14" s="71">
        <v>4</v>
      </c>
    </row>
    <row r="15" spans="1:9" ht="18">
      <c r="A15" s="52">
        <v>10</v>
      </c>
      <c r="B15" s="69">
        <v>3505.87</v>
      </c>
      <c r="C15" s="71">
        <v>1</v>
      </c>
    </row>
    <row r="16" spans="1:9" ht="18">
      <c r="A16" s="52">
        <v>11</v>
      </c>
      <c r="B16" s="69">
        <v>823660.66</v>
      </c>
      <c r="C16" s="71">
        <v>336</v>
      </c>
    </row>
    <row r="17" spans="1:3" ht="18">
      <c r="A17" s="52">
        <v>12</v>
      </c>
      <c r="B17" s="69">
        <v>1335179.98</v>
      </c>
      <c r="C17" s="71">
        <v>453</v>
      </c>
    </row>
    <row r="18" spans="1:3" ht="18">
      <c r="A18" s="52">
        <v>13</v>
      </c>
      <c r="B18" s="69">
        <v>1375848.62</v>
      </c>
      <c r="C18" s="71">
        <v>211</v>
      </c>
    </row>
    <row r="19" spans="1:3" ht="18">
      <c r="A19" s="52">
        <v>14</v>
      </c>
      <c r="B19" s="69">
        <v>658669.57999999996</v>
      </c>
      <c r="C19" s="71">
        <v>150</v>
      </c>
    </row>
    <row r="20" spans="1:3" ht="18">
      <c r="A20" s="52">
        <v>15</v>
      </c>
      <c r="B20" s="69">
        <v>497134.33</v>
      </c>
      <c r="C20" s="71">
        <v>199</v>
      </c>
    </row>
    <row r="21" spans="1:3" ht="18">
      <c r="A21" s="52">
        <v>16</v>
      </c>
      <c r="B21" s="69">
        <v>3840.4</v>
      </c>
      <c r="C21" s="71">
        <v>5</v>
      </c>
    </row>
    <row r="22" spans="1:3" ht="18">
      <c r="A22" s="52">
        <v>17</v>
      </c>
      <c r="B22" s="69">
        <v>3692.88</v>
      </c>
      <c r="C22" s="71">
        <v>2</v>
      </c>
    </row>
    <row r="23" spans="1:3" ht="18">
      <c r="A23" s="52">
        <v>18</v>
      </c>
      <c r="B23" s="69">
        <v>904224.57</v>
      </c>
      <c r="C23" s="71">
        <v>366</v>
      </c>
    </row>
    <row r="24" spans="1:3" ht="18">
      <c r="A24" s="52">
        <v>19</v>
      </c>
      <c r="B24" s="69">
        <v>918494.13</v>
      </c>
      <c r="C24" s="71">
        <v>206</v>
      </c>
    </row>
    <row r="25" spans="1:3" ht="18">
      <c r="A25" s="52">
        <v>20</v>
      </c>
      <c r="B25" s="69">
        <v>1016699.7</v>
      </c>
      <c r="C25" s="71">
        <v>257</v>
      </c>
    </row>
    <row r="26" spans="1:3" ht="18">
      <c r="A26" s="52">
        <v>21</v>
      </c>
      <c r="B26" s="69">
        <v>577528.27</v>
      </c>
      <c r="C26" s="71">
        <v>160</v>
      </c>
    </row>
    <row r="27" spans="1:3" ht="18">
      <c r="A27" s="52">
        <v>22</v>
      </c>
      <c r="B27" s="69">
        <v>840851.8</v>
      </c>
      <c r="C27" s="71">
        <v>244</v>
      </c>
    </row>
    <row r="28" spans="1:3" ht="18">
      <c r="A28" s="52">
        <v>23</v>
      </c>
      <c r="B28" s="69">
        <v>2552.04</v>
      </c>
      <c r="C28" s="71">
        <v>1</v>
      </c>
    </row>
    <row r="29" spans="1:3" ht="18">
      <c r="A29" s="52">
        <v>24</v>
      </c>
      <c r="B29" s="69">
        <v>0</v>
      </c>
      <c r="C29" s="71">
        <v>0</v>
      </c>
    </row>
    <row r="30" spans="1:3" ht="18">
      <c r="A30" s="52">
        <v>25</v>
      </c>
      <c r="B30" s="69">
        <v>720468.32</v>
      </c>
      <c r="C30" s="71">
        <v>210</v>
      </c>
    </row>
    <row r="31" spans="1:3" ht="18">
      <c r="A31" s="52">
        <v>26</v>
      </c>
      <c r="B31" s="69">
        <v>645630.24</v>
      </c>
      <c r="C31" s="71">
        <v>185</v>
      </c>
    </row>
    <row r="32" spans="1:3" ht="18">
      <c r="A32" s="52">
        <v>27</v>
      </c>
      <c r="B32" s="69">
        <v>655887.43000000005</v>
      </c>
      <c r="C32" s="71">
        <v>167</v>
      </c>
    </row>
    <row r="33" spans="1:3" ht="18">
      <c r="A33" s="52">
        <v>28</v>
      </c>
      <c r="B33" s="69">
        <v>1393192.11</v>
      </c>
      <c r="C33" s="71">
        <v>181</v>
      </c>
    </row>
    <row r="34" spans="1:3" ht="18">
      <c r="A34" s="52">
        <v>29</v>
      </c>
      <c r="B34" s="70">
        <v>976219.82</v>
      </c>
      <c r="C34" s="71">
        <v>213</v>
      </c>
    </row>
    <row r="35" spans="1:3" ht="18">
      <c r="A35" s="52">
        <v>30</v>
      </c>
      <c r="B35" s="70">
        <v>11791.64</v>
      </c>
      <c r="C35" s="71">
        <v>7</v>
      </c>
    </row>
    <row r="36" spans="1:3" ht="18">
      <c r="A36" s="52">
        <v>31</v>
      </c>
      <c r="B36" s="70">
        <v>20665.87</v>
      </c>
      <c r="C36" s="71">
        <v>4</v>
      </c>
    </row>
    <row r="37" spans="1:3" ht="18">
      <c r="A37" s="49" t="s">
        <v>5</v>
      </c>
      <c r="B37" s="50">
        <f>SUM(B6:B36)</f>
        <v>23522538.260000002</v>
      </c>
      <c r="C37" s="60">
        <f>SUM(C6:C36)</f>
        <v>6442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zoomScale="70" zoomScaleNormal="70" workbookViewId="0">
      <selection sqref="A1:XFD1048576"/>
    </sheetView>
  </sheetViews>
  <sheetFormatPr baseColWidth="10" defaultRowHeight="15"/>
  <cols>
    <col min="1" max="1" width="8.85546875" customWidth="1"/>
    <col min="2" max="2" width="20.85546875" bestFit="1" customWidth="1"/>
    <col min="3" max="3" width="26.140625" bestFit="1" customWidth="1"/>
  </cols>
  <sheetData>
    <row r="1" spans="1:9" ht="30">
      <c r="A1" s="93" t="s">
        <v>0</v>
      </c>
      <c r="B1" s="94"/>
      <c r="C1" s="94"/>
      <c r="D1" s="94"/>
      <c r="E1" s="94"/>
      <c r="F1" s="94"/>
      <c r="G1" s="94"/>
      <c r="H1" s="94"/>
      <c r="I1" s="68"/>
    </row>
    <row r="2" spans="1:9" ht="23.25">
      <c r="A2" s="97" t="s">
        <v>31</v>
      </c>
      <c r="B2" s="94"/>
      <c r="C2" s="94"/>
      <c r="D2" s="94"/>
      <c r="E2" s="94"/>
      <c r="F2" s="94"/>
      <c r="G2" s="94"/>
      <c r="H2" s="94"/>
      <c r="I2" s="94"/>
    </row>
    <row r="3" spans="1:9" ht="15.75">
      <c r="A3" s="5"/>
      <c r="B3" s="1"/>
      <c r="C3" s="1" t="s">
        <v>1</v>
      </c>
      <c r="D3" s="1" t="s">
        <v>1</v>
      </c>
      <c r="E3" s="8"/>
      <c r="F3" s="1"/>
      <c r="G3" s="1"/>
      <c r="H3" s="1" t="s">
        <v>1</v>
      </c>
      <c r="I3" s="1"/>
    </row>
    <row r="4" spans="1:9" ht="15.75">
      <c r="A4" s="5"/>
      <c r="B4" s="1"/>
      <c r="C4" s="1"/>
      <c r="D4" s="1"/>
      <c r="E4" s="8"/>
      <c r="F4" s="1"/>
      <c r="G4" s="1"/>
      <c r="H4" s="1"/>
      <c r="I4" s="1"/>
    </row>
    <row r="5" spans="1:9" ht="18">
      <c r="A5" s="52" t="s">
        <v>2</v>
      </c>
      <c r="B5" s="52" t="s">
        <v>3</v>
      </c>
      <c r="C5" s="55" t="s">
        <v>4</v>
      </c>
    </row>
    <row r="6" spans="1:9" ht="18">
      <c r="A6" s="52">
        <v>1</v>
      </c>
      <c r="B6" s="74">
        <v>946425.59</v>
      </c>
      <c r="C6" s="76">
        <v>287</v>
      </c>
    </row>
    <row r="7" spans="1:9" ht="18">
      <c r="A7" s="52">
        <v>2</v>
      </c>
      <c r="B7" s="74">
        <v>1081360.42</v>
      </c>
      <c r="C7" s="76">
        <v>416</v>
      </c>
    </row>
    <row r="8" spans="1:9" ht="18">
      <c r="A8" s="52">
        <v>3</v>
      </c>
      <c r="B8" s="74">
        <v>922306.46</v>
      </c>
      <c r="C8" s="76">
        <v>267</v>
      </c>
    </row>
    <row r="9" spans="1:9" ht="18">
      <c r="A9" s="52">
        <v>4</v>
      </c>
      <c r="B9" s="74">
        <v>964655.53</v>
      </c>
      <c r="C9" s="76">
        <v>288</v>
      </c>
    </row>
    <row r="10" spans="1:9" ht="18">
      <c r="A10" s="52">
        <v>5</v>
      </c>
      <c r="B10" s="74">
        <v>1047536.31</v>
      </c>
      <c r="C10" s="76">
        <v>548</v>
      </c>
    </row>
    <row r="11" spans="1:9" ht="18">
      <c r="A11" s="52">
        <v>6</v>
      </c>
      <c r="B11" s="74">
        <v>18483</v>
      </c>
      <c r="C11" s="76">
        <v>5</v>
      </c>
    </row>
    <row r="12" spans="1:9" ht="18">
      <c r="A12" s="52">
        <v>7</v>
      </c>
      <c r="B12" s="74">
        <v>825.44</v>
      </c>
      <c r="C12" s="76">
        <v>1</v>
      </c>
    </row>
    <row r="13" spans="1:9" ht="18">
      <c r="A13" s="52">
        <v>8</v>
      </c>
      <c r="B13" s="74">
        <v>1628249.87</v>
      </c>
      <c r="C13" s="76">
        <v>264</v>
      </c>
    </row>
    <row r="14" spans="1:9" ht="18">
      <c r="A14" s="52">
        <v>9</v>
      </c>
      <c r="B14" s="74">
        <v>985384.51</v>
      </c>
      <c r="C14" s="76">
        <v>275</v>
      </c>
    </row>
    <row r="15" spans="1:9" ht="18">
      <c r="A15" s="52">
        <v>10</v>
      </c>
      <c r="B15" s="74">
        <v>700943.74</v>
      </c>
      <c r="C15" s="76">
        <v>172</v>
      </c>
    </row>
    <row r="16" spans="1:9" ht="18">
      <c r="A16" s="52">
        <v>11</v>
      </c>
      <c r="B16" s="74">
        <v>1525853.76</v>
      </c>
      <c r="C16" s="76">
        <v>147</v>
      </c>
    </row>
    <row r="17" spans="1:3" ht="18">
      <c r="A17" s="52">
        <v>12</v>
      </c>
      <c r="B17" s="74">
        <v>754658.36</v>
      </c>
      <c r="C17" s="76">
        <v>173</v>
      </c>
    </row>
    <row r="18" spans="1:3" ht="18">
      <c r="A18" s="52">
        <v>13</v>
      </c>
      <c r="B18" s="74">
        <v>12079.76</v>
      </c>
      <c r="C18" s="76">
        <v>4</v>
      </c>
    </row>
    <row r="19" spans="1:3" ht="18">
      <c r="A19" s="52">
        <v>14</v>
      </c>
      <c r="B19" s="74">
        <v>0</v>
      </c>
      <c r="C19" s="76">
        <v>0</v>
      </c>
    </row>
    <row r="20" spans="1:3" ht="18">
      <c r="A20" s="52">
        <v>15</v>
      </c>
      <c r="B20" s="74">
        <v>737502.26</v>
      </c>
      <c r="C20" s="76">
        <v>248</v>
      </c>
    </row>
    <row r="21" spans="1:3" ht="18">
      <c r="A21" s="52">
        <v>16</v>
      </c>
      <c r="B21" s="74">
        <v>693858.58</v>
      </c>
      <c r="C21" s="76">
        <v>176</v>
      </c>
    </row>
    <row r="22" spans="1:3" ht="18">
      <c r="A22" s="52">
        <v>17</v>
      </c>
      <c r="B22" s="74">
        <v>461776.33</v>
      </c>
      <c r="C22" s="76">
        <v>230</v>
      </c>
    </row>
    <row r="23" spans="1:3" ht="18">
      <c r="A23" s="52">
        <v>18</v>
      </c>
      <c r="B23" s="74">
        <v>678915.55</v>
      </c>
      <c r="C23" s="76">
        <v>162</v>
      </c>
    </row>
    <row r="24" spans="1:3" ht="18">
      <c r="A24" s="52">
        <v>19</v>
      </c>
      <c r="B24" s="74">
        <v>949771.28</v>
      </c>
      <c r="C24" s="76">
        <v>154</v>
      </c>
    </row>
    <row r="25" spans="1:3" ht="18">
      <c r="A25" s="52">
        <v>20</v>
      </c>
      <c r="B25" s="74">
        <v>6395.26</v>
      </c>
      <c r="C25" s="76">
        <v>3</v>
      </c>
    </row>
    <row r="26" spans="1:3" ht="18">
      <c r="A26" s="52">
        <v>21</v>
      </c>
      <c r="B26" s="74">
        <v>2038.96</v>
      </c>
      <c r="C26" s="76">
        <v>1</v>
      </c>
    </row>
    <row r="27" spans="1:3" ht="18">
      <c r="A27" s="52">
        <v>22</v>
      </c>
      <c r="B27" s="74">
        <v>786203.75</v>
      </c>
      <c r="C27" s="76">
        <v>161</v>
      </c>
    </row>
    <row r="28" spans="1:3" ht="18">
      <c r="A28" s="52">
        <v>23</v>
      </c>
      <c r="B28" s="74">
        <v>808249.04</v>
      </c>
      <c r="C28" s="76">
        <v>167</v>
      </c>
    </row>
    <row r="29" spans="1:3" ht="18">
      <c r="A29" s="52">
        <v>24</v>
      </c>
      <c r="B29" s="74">
        <v>561924.66</v>
      </c>
      <c r="C29" s="76">
        <v>145</v>
      </c>
    </row>
    <row r="30" spans="1:3" ht="18">
      <c r="A30" s="52">
        <v>25</v>
      </c>
      <c r="B30" s="74">
        <v>845576.45</v>
      </c>
      <c r="C30" s="76">
        <v>229</v>
      </c>
    </row>
    <row r="31" spans="1:3" ht="18">
      <c r="A31" s="52">
        <v>26</v>
      </c>
      <c r="B31" s="74">
        <v>618745.81999999995</v>
      </c>
      <c r="C31" s="76">
        <v>122</v>
      </c>
    </row>
    <row r="32" spans="1:3" ht="18">
      <c r="A32" s="52">
        <v>27</v>
      </c>
      <c r="B32" s="74">
        <v>3404.09</v>
      </c>
      <c r="C32" s="76">
        <v>2</v>
      </c>
    </row>
    <row r="33" spans="1:3" ht="18">
      <c r="A33" s="52">
        <v>28</v>
      </c>
      <c r="B33" s="74">
        <v>0</v>
      </c>
      <c r="C33" s="76">
        <v>0</v>
      </c>
    </row>
    <row r="34" spans="1:3" ht="18">
      <c r="A34" s="52">
        <v>29</v>
      </c>
      <c r="B34" s="75">
        <v>520152.75</v>
      </c>
      <c r="C34" s="76">
        <v>153</v>
      </c>
    </row>
    <row r="35" spans="1:3" ht="18">
      <c r="A35" s="52">
        <v>30</v>
      </c>
      <c r="B35" s="75">
        <v>674917.84</v>
      </c>
      <c r="C35" s="76">
        <v>184</v>
      </c>
    </row>
    <row r="36" spans="1:3" ht="18">
      <c r="A36" s="52">
        <v>31</v>
      </c>
      <c r="B36" s="75">
        <v>1575673.55</v>
      </c>
      <c r="C36" s="76">
        <v>243</v>
      </c>
    </row>
    <row r="37" spans="1:3" ht="18">
      <c r="A37" s="49" t="s">
        <v>5</v>
      </c>
      <c r="B37" s="50">
        <f>SUM(B6:B36)</f>
        <v>20513868.920000002</v>
      </c>
      <c r="C37" s="60">
        <f>SUM(C6:C36)</f>
        <v>5227</v>
      </c>
    </row>
  </sheetData>
  <mergeCells count="2">
    <mergeCell ref="A1:H1"/>
    <mergeCell ref="A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Diciembre 2016 Predial</vt:lpstr>
      <vt:lpstr>Enero Predial</vt:lpstr>
      <vt:lpstr>Febrero Predial</vt:lpstr>
      <vt:lpstr>Marzo Predial</vt:lpstr>
      <vt:lpstr>Abril Predial</vt:lpstr>
      <vt:lpstr>Mayo Predial</vt:lpstr>
      <vt:lpstr>Junio Predial</vt:lpstr>
      <vt:lpstr>Julio Predial</vt:lpstr>
      <vt:lpstr>Agosto Predial</vt:lpstr>
      <vt:lpstr>Septiembre Predial</vt:lpstr>
      <vt:lpstr>Octubre Predial</vt:lpstr>
      <vt:lpstr>Noviembre Predial</vt:lpstr>
      <vt:lpstr>Diciembre 2016 Predial.</vt:lpstr>
      <vt:lpstr>Enero ISAI</vt:lpstr>
      <vt:lpstr>Febrero ISAI</vt:lpstr>
      <vt:lpstr>Marzo ISAI</vt:lpstr>
      <vt:lpstr>Abril ISAI</vt:lpstr>
      <vt:lpstr>Mayo ISAI</vt:lpstr>
      <vt:lpstr>Junio ISAI</vt:lpstr>
      <vt:lpstr>Julio ISAI</vt:lpstr>
      <vt:lpstr>Agosto ISAI</vt:lpstr>
      <vt:lpstr>Septiembre ISAI</vt:lpstr>
      <vt:lpstr>Octubre ISAI</vt:lpstr>
      <vt:lpstr>Noviembre ISAI</vt:lpstr>
      <vt:lpstr>Diciembre 2016 ISAI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Azael Contreras Garcia</dc:creator>
  <cp:lastModifiedBy>Roberto Alain Uribe Rodriguez</cp:lastModifiedBy>
  <cp:lastPrinted>2016-11-25T18:56:54Z</cp:lastPrinted>
  <dcterms:created xsi:type="dcterms:W3CDTF">2013-12-31T18:59:26Z</dcterms:created>
  <dcterms:modified xsi:type="dcterms:W3CDTF">2017-03-09T19:34:46Z</dcterms:modified>
</cp:coreProperties>
</file>