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OF-SAMANTHAV\Users\samantha.vargas\Desktop\02.- Indicadores 2015-2018\Estadistica a Dic 16\"/>
    </mc:Choice>
  </mc:AlternateContent>
  <bookViews>
    <workbookView xWindow="120" yWindow="60" windowWidth="15480" windowHeight="8925"/>
  </bookViews>
  <sheets>
    <sheet name="INDICADORES 2015, 2016 y 2017" sheetId="6" r:id="rId1"/>
  </sheets>
  <definedNames>
    <definedName name="_xlnm.Print_Area" localSheetId="0">'INDICADORES 2015, 2016 y 2017'!$A$1:$V$131</definedName>
  </definedNames>
  <calcPr calcId="162913"/>
</workbook>
</file>

<file path=xl/calcChain.xml><?xml version="1.0" encoding="utf-8"?>
<calcChain xmlns="http://schemas.openxmlformats.org/spreadsheetml/2006/main">
  <c r="H28" i="6" l="1"/>
  <c r="G28" i="6"/>
  <c r="T24" i="6" l="1"/>
  <c r="U24" i="6"/>
  <c r="T20" i="6"/>
  <c r="U20" i="6"/>
  <c r="U30" i="6" l="1"/>
  <c r="T30" i="6"/>
  <c r="U14" i="6" l="1"/>
  <c r="T14" i="6"/>
  <c r="U10" i="6"/>
  <c r="T10" i="6"/>
  <c r="U19" i="6" l="1"/>
  <c r="U13" i="6"/>
  <c r="U9" i="6"/>
  <c r="U28" i="6" l="1"/>
  <c r="T29" i="6" l="1"/>
  <c r="U23" i="6"/>
  <c r="U22" i="6"/>
  <c r="U18" i="6"/>
  <c r="W21" i="6" s="1"/>
  <c r="U12" i="6"/>
  <c r="W15" i="6" s="1"/>
  <c r="U8" i="6"/>
  <c r="W11" i="6" s="1"/>
  <c r="T15" i="6"/>
  <c r="T19" i="6"/>
  <c r="T13" i="6"/>
  <c r="T9" i="6"/>
  <c r="T23" i="6"/>
  <c r="T8" i="6"/>
  <c r="T12" i="6"/>
  <c r="T18" i="6"/>
  <c r="T22" i="6"/>
  <c r="T28" i="6"/>
  <c r="W25" i="6" l="1"/>
  <c r="U29" i="6"/>
  <c r="W29" i="6" s="1"/>
</calcChain>
</file>

<file path=xl/sharedStrings.xml><?xml version="1.0" encoding="utf-8"?>
<sst xmlns="http://schemas.openxmlformats.org/spreadsheetml/2006/main" count="101" uniqueCount="25">
  <si>
    <t>SECRETARÍA  DE  DESARROLLO  URBANO  Y  ECOLOGÍA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</si>
  <si>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</si>
  <si>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</si>
  <si>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</si>
  <si>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</si>
  <si>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</si>
  <si>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</si>
  <si>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</si>
  <si>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</si>
  <si>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</si>
  <si>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</si>
  <si>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</si>
  <si>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</si>
  <si>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</si>
  <si>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MENSUAL</t>
  </si>
  <si>
    <t>FRACCIONAMIENTOS Y REG.</t>
  </si>
  <si>
    <t>FRAC. URBANIZACION INMEDIATA, PROGRESIVA Y REGULARIZACIONES</t>
  </si>
  <si>
    <t>Resueltos</t>
  </si>
  <si>
    <t>SUBDIVISIONES, PARCELACIONES, RELOTIFICACIONES, FUSIONES</t>
  </si>
  <si>
    <t>CONTROL URBANO</t>
  </si>
  <si>
    <t>LICENCIA DE CONSTRUCCION CASA HABITACION UNIFAMILIAR</t>
  </si>
  <si>
    <t>LICENCIA DE USO DE SUELO, EDIFICACIÓN Y CONSTRUCCIÓN</t>
  </si>
  <si>
    <t>ECOLOGIA</t>
  </si>
  <si>
    <t>TRAMITES FORESTALES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</si>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</sst>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[$€-2]* #,##0.00_-;\-[$€-2]* #,##0.00_-;_-[$€-2]* &quot;-&quot;??_-"/>
    <numFmt numFmtId="165" formatCode="#,##0.0"/>
    <numFmt numFmtId="166" formatCode="0.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43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50"/>
        <bgColor indexed="64"/>
      </patternFill>
    </fill>
  </fills>
  <borders count="53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0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0" fillId="2" borderId="0" xfId="0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0" fontId="10" fillId="2" borderId="1" xfId="0" applyFont="1" applyFill="1" applyBorder="1"/>
    <xf numFmtId="0" fontId="0" fillId="2" borderId="1" xfId="0" applyFill="1" applyBorder="1" applyAlignment="1">
      <alignment horizontal="center"/>
    </xf>
    <xf numFmtId="0" fontId="10" fillId="2" borderId="1" xfId="0" applyFont="1" applyFill="1" applyBorder="1" applyAlignment="1">
      <alignment horizontal="left" vertical="center" wrapText="1"/>
    </xf>
    <xf numFmtId="9" fontId="11" fillId="3" borderId="3" xfId="0" applyNumberFormat="1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3" fontId="4" fillId="3" borderId="3" xfId="0" applyNumberFormat="1" applyFont="1" applyFill="1" applyBorder="1" applyAlignment="1">
      <alignment horizontal="center"/>
    </xf>
    <xf numFmtId="1" fontId="5" fillId="3" borderId="4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2" borderId="1" xfId="0" applyFont="1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" fontId="5" fillId="2" borderId="7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 textRotation="90"/>
    </xf>
    <xf numFmtId="0" fontId="10" fillId="2" borderId="11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3" fillId="2" borderId="0" xfId="0" applyFont="1" applyFill="1" applyBorder="1"/>
    <xf numFmtId="0" fontId="0" fillId="2" borderId="0" xfId="0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1" fontId="5" fillId="2" borderId="11" xfId="0" applyNumberFormat="1" applyFont="1" applyFill="1" applyBorder="1" applyAlignment="1">
      <alignment horizontal="center"/>
    </xf>
    <xf numFmtId="0" fontId="0" fillId="2" borderId="0" xfId="0" applyFill="1" applyBorder="1"/>
    <xf numFmtId="0" fontId="15" fillId="2" borderId="11" xfId="0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165" fontId="8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2" fontId="0" fillId="2" borderId="0" xfId="0" applyNumberFormat="1" applyFill="1"/>
    <xf numFmtId="166" fontId="0" fillId="2" borderId="0" xfId="0" applyNumberFormat="1" applyFill="1"/>
    <xf numFmtId="0" fontId="14" fillId="2" borderId="8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wrapText="1"/>
    </xf>
    <xf numFmtId="0" fontId="15" fillId="2" borderId="15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9" fontId="11" fillId="3" borderId="22" xfId="0" applyNumberFormat="1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14" fillId="2" borderId="27" xfId="0" applyFont="1" applyFill="1" applyBorder="1" applyAlignment="1">
      <alignment horizontal="center"/>
    </xf>
    <xf numFmtId="3" fontId="4" fillId="2" borderId="15" xfId="0" applyNumberFormat="1" applyFont="1" applyFill="1" applyBorder="1" applyAlignment="1">
      <alignment horizontal="center"/>
    </xf>
    <xf numFmtId="1" fontId="5" fillId="2" borderId="15" xfId="0" applyNumberFormat="1" applyFont="1" applyFill="1" applyBorder="1" applyAlignment="1">
      <alignment horizontal="center"/>
    </xf>
    <xf numFmtId="3" fontId="4" fillId="3" borderId="22" xfId="0" applyNumberFormat="1" applyFont="1" applyFill="1" applyBorder="1" applyAlignment="1">
      <alignment horizontal="center"/>
    </xf>
    <xf numFmtId="1" fontId="5" fillId="3" borderId="23" xfId="0" applyNumberFormat="1" applyFont="1" applyFill="1" applyBorder="1" applyAlignment="1">
      <alignment horizontal="center"/>
    </xf>
    <xf numFmtId="1" fontId="5" fillId="2" borderId="17" xfId="0" applyNumberFormat="1" applyFont="1" applyFill="1" applyBorder="1" applyAlignment="1">
      <alignment horizontal="center"/>
    </xf>
    <xf numFmtId="1" fontId="5" fillId="2" borderId="18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3" fontId="4" fillId="4" borderId="3" xfId="0" applyNumberFormat="1" applyFont="1" applyFill="1" applyBorder="1" applyAlignment="1">
      <alignment horizontal="center"/>
    </xf>
    <xf numFmtId="1" fontId="5" fillId="4" borderId="4" xfId="0" applyNumberFormat="1" applyFont="1" applyFill="1" applyBorder="1" applyAlignment="1">
      <alignment horizontal="center"/>
    </xf>
    <xf numFmtId="0" fontId="10" fillId="4" borderId="2" xfId="0" applyFont="1" applyFill="1" applyBorder="1"/>
    <xf numFmtId="3" fontId="4" fillId="4" borderId="10" xfId="0" applyNumberFormat="1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3" fontId="4" fillId="4" borderId="13" xfId="0" applyNumberFormat="1" applyFont="1" applyFill="1" applyBorder="1" applyAlignment="1">
      <alignment horizontal="center" vertical="center"/>
    </xf>
    <xf numFmtId="1" fontId="5" fillId="4" borderId="14" xfId="0" applyNumberFormat="1" applyFont="1" applyFill="1" applyBorder="1" applyAlignment="1">
      <alignment horizontal="center" vertical="center"/>
    </xf>
    <xf numFmtId="3" fontId="4" fillId="4" borderId="3" xfId="0" applyNumberFormat="1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3" fontId="4" fillId="4" borderId="19" xfId="0" applyNumberFormat="1" applyFont="1" applyFill="1" applyBorder="1" applyAlignment="1">
      <alignment horizontal="center" vertical="center"/>
    </xf>
    <xf numFmtId="1" fontId="5" fillId="4" borderId="21" xfId="0" applyNumberFormat="1" applyFont="1" applyFill="1" applyBorder="1" applyAlignment="1">
      <alignment horizontal="center" vertical="center"/>
    </xf>
    <xf numFmtId="3" fontId="4" fillId="4" borderId="22" xfId="0" applyNumberFormat="1" applyFont="1" applyFill="1" applyBorder="1" applyAlignment="1">
      <alignment horizontal="center" vertical="center"/>
    </xf>
    <xf numFmtId="3" fontId="4" fillId="4" borderId="28" xfId="0" applyNumberFormat="1" applyFont="1" applyFill="1" applyBorder="1" applyAlignment="1">
      <alignment horizontal="center" vertical="center"/>
    </xf>
    <xf numFmtId="0" fontId="14" fillId="2" borderId="0" xfId="0" applyFont="1" applyFill="1" applyAlignment="1"/>
    <xf numFmtId="0" fontId="0" fillId="2" borderId="0" xfId="0" applyFill="1" applyAlignment="1"/>
    <xf numFmtId="0" fontId="0" fillId="2" borderId="34" xfId="0" applyFill="1" applyBorder="1" applyAlignment="1">
      <alignment horizontal="center" vertical="center" textRotation="90"/>
    </xf>
    <xf numFmtId="0" fontId="0" fillId="2" borderId="0" xfId="0" applyFill="1" applyBorder="1" applyAlignment="1">
      <alignment horizontal="center" vertical="center" textRotation="90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14" fillId="2" borderId="48" xfId="0" applyFont="1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0" xfId="0" applyFill="1" applyBorder="1" applyAlignment="1">
      <alignment horizontal="center" vertical="center" textRotation="90"/>
    </xf>
    <xf numFmtId="0" fontId="0" fillId="2" borderId="34" xfId="0" applyFill="1" applyBorder="1" applyAlignment="1">
      <alignment horizontal="center" vertical="center" textRotation="90"/>
    </xf>
    <xf numFmtId="0" fontId="3" fillId="2" borderId="34" xfId="0" applyFont="1" applyFill="1" applyBorder="1"/>
    <xf numFmtId="0" fontId="0" fillId="2" borderId="50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3" fontId="4" fillId="4" borderId="51" xfId="0" applyNumberFormat="1" applyFont="1" applyFill="1" applyBorder="1" applyAlignment="1">
      <alignment horizontal="center" vertical="center"/>
    </xf>
    <xf numFmtId="1" fontId="5" fillId="2" borderId="25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165" fontId="15" fillId="2" borderId="0" xfId="0" applyNumberFormat="1" applyFont="1" applyFill="1" applyAlignment="1">
      <alignment horizontal="center"/>
    </xf>
    <xf numFmtId="165" fontId="15" fillId="2" borderId="0" xfId="0" applyNumberFormat="1" applyFont="1" applyFill="1" applyAlignment="1">
      <alignment horizontal="center" vertical="center"/>
    </xf>
    <xf numFmtId="0" fontId="0" fillId="2" borderId="5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2" fillId="4" borderId="3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5" xfId="0" applyFont="1" applyFill="1" applyBorder="1" applyAlignment="1">
      <alignment horizontal="center" vertical="center"/>
    </xf>
    <xf numFmtId="0" fontId="12" fillId="4" borderId="48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textRotation="90"/>
    </xf>
    <xf numFmtId="0" fontId="8" fillId="3" borderId="2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3" xfId="0" applyBorder="1" applyAlignment="1">
      <alignment horizontal="center"/>
    </xf>
    <xf numFmtId="0" fontId="12" fillId="4" borderId="22" xfId="0" applyFont="1" applyFill="1" applyBorder="1" applyAlignment="1">
      <alignment horizontal="center" vertical="center"/>
    </xf>
    <xf numFmtId="0" fontId="13" fillId="4" borderId="29" xfId="0" applyFont="1" applyFill="1" applyBorder="1" applyAlignment="1">
      <alignment horizontal="center" vertical="center"/>
    </xf>
    <xf numFmtId="0" fontId="12" fillId="4" borderId="51" xfId="0" applyFont="1" applyFill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 textRotation="90"/>
    </xf>
    <xf numFmtId="0" fontId="12" fillId="4" borderId="32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10" fillId="4" borderId="31" xfId="0" applyFont="1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4" borderId="31" xfId="0" applyFont="1" applyFill="1" applyBorder="1" applyAlignment="1">
      <alignment horizontal="center"/>
    </xf>
    <xf numFmtId="0" fontId="13" fillId="4" borderId="29" xfId="0" applyFont="1" applyFill="1" applyBorder="1" applyAlignment="1">
      <alignment horizontal="center"/>
    </xf>
    <xf numFmtId="0" fontId="12" fillId="4" borderId="32" xfId="0" applyFont="1" applyFill="1" applyBorder="1" applyAlignment="1">
      <alignment horizontal="center"/>
    </xf>
    <xf numFmtId="0" fontId="13" fillId="4" borderId="33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2" fillId="4" borderId="3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12" fillId="4" borderId="46" xfId="0" applyFont="1" applyFill="1" applyBorder="1" applyAlignment="1">
      <alignment horizontal="center"/>
    </xf>
    <xf numFmtId="0" fontId="12" fillId="4" borderId="47" xfId="0" applyFont="1" applyFill="1" applyBorder="1" applyAlignment="1">
      <alignment horizontal="center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12" xfId="0" applyNumberFormat="1" applyFont="1" applyFill="1" applyBorder="1" applyAlignment="1">
      <alignment horizontal="center" vertical="center" wrapText="1"/>
    </xf>
    <xf numFmtId="3" fontId="7" fillId="4" borderId="33" xfId="0" applyNumberFormat="1" applyFont="1" applyFill="1" applyBorder="1" applyAlignment="1">
      <alignment horizontal="center" vertical="center" wrapText="1"/>
    </xf>
    <xf numFmtId="3" fontId="7" fillId="4" borderId="35" xfId="0" applyNumberFormat="1" applyFont="1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es-MX">
                <a:solidFill>
                  <a:sysClr val="windowText" lastClr="000000"/>
                </a:solidFill>
              </a:rPr>
              <a:t>" Trámite de Fraccionamientos de Urbanización Inmediata, Progresiva y Regularizaciones."</a:t>
            </a:r>
          </a:p>
        </c:rich>
      </c:tx>
      <c:layout>
        <c:manualLayout>
          <c:xMode val="edge"/>
          <c:yMode val="edge"/>
          <c:x val="0.16057782921569808"/>
          <c:y val="3.03030303030303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322879740468245E-2"/>
          <c:y val="0.17532504592178605"/>
          <c:w val="0.92608364671986454"/>
          <c:h val="0.6233779410552393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'INDICADORES 2015, 2016 y 2017'!$F$8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'INDICADORES 2015, 2016 y 2017'!$G$7:$R$7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'INDICADORES 2015, 2016 y 2017'!$G$8:$R$8</c:f>
              <c:numCache>
                <c:formatCode>General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13</c:v>
                </c:pt>
                <c:pt idx="3">
                  <c:v>0</c:v>
                </c:pt>
                <c:pt idx="4">
                  <c:v>8</c:v>
                </c:pt>
                <c:pt idx="5">
                  <c:v>5</c:v>
                </c:pt>
                <c:pt idx="6">
                  <c:v>8</c:v>
                </c:pt>
                <c:pt idx="7">
                  <c:v>18</c:v>
                </c:pt>
                <c:pt idx="8">
                  <c:v>7</c:v>
                </c:pt>
                <c:pt idx="9">
                  <c:v>37</c:v>
                </c:pt>
                <c:pt idx="10">
                  <c:v>0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F-47F3-8C9B-89401FD69B6E}"/>
            </c:ext>
          </c:extLst>
        </c:ser>
        <c:ser>
          <c:idx val="4"/>
          <c:order val="1"/>
          <c:tx>
            <c:strRef>
              <c:f>'INDICADORES 2015, 2016 y 2017'!$F$9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rgbClr val="00B050"/>
              </a:solidFill>
              <a:prstDash val="solid"/>
            </a:ln>
          </c:spPr>
          <c:invertIfNegative val="0"/>
          <c:cat>
            <c:strRef>
              <c:f>'INDICADORES 2015, 2016 y 2017'!$G$7:$R$7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'INDICADORES 2015, 2016 y 2017'!$G$9:$R$9</c:f>
              <c:numCache>
                <c:formatCode>General</c:formatCode>
                <c:ptCount val="12"/>
                <c:pt idx="0">
                  <c:v>5</c:v>
                </c:pt>
                <c:pt idx="1">
                  <c:v>7</c:v>
                </c:pt>
                <c:pt idx="2">
                  <c:v>21</c:v>
                </c:pt>
                <c:pt idx="3">
                  <c:v>11</c:v>
                </c:pt>
                <c:pt idx="4">
                  <c:v>6</c:v>
                </c:pt>
                <c:pt idx="5">
                  <c:v>14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10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0F-47F3-8C9B-89401FD69B6E}"/>
            </c:ext>
          </c:extLst>
        </c:ser>
        <c:ser>
          <c:idx val="0"/>
          <c:order val="2"/>
          <c:tx>
            <c:strRef>
              <c:f>'INDICADORES 2015, 2016 y 2017'!$F$10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'INDICADORES 2015, 2016 y 2017'!$G$7:$R$7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'INDICADORES 2015, 2016 y 2017'!$G$10:$R$10</c:f>
              <c:numCache>
                <c:formatCode>General</c:formatCode>
                <c:ptCount val="12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0F-47F3-8C9B-89401FD69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17984"/>
        <c:axId val="81819520"/>
      </c:barChart>
      <c:catAx>
        <c:axId val="8181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1819520"/>
        <c:crosses val="autoZero"/>
        <c:auto val="1"/>
        <c:lblAlgn val="ctr"/>
        <c:lblOffset val="100"/>
        <c:tickMarkSkip val="1"/>
        <c:noMultiLvlLbl val="0"/>
      </c:catAx>
      <c:valAx>
        <c:axId val="81819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18179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8100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es-MX">
                <a:solidFill>
                  <a:sysClr val="windowText" lastClr="000000"/>
                </a:solidFill>
              </a:rPr>
              <a:t>" Trámites de Licencias de Construcción Casa Habitación Unifamiliar. "</a:t>
            </a:r>
          </a:p>
        </c:rich>
      </c:tx>
      <c:layout>
        <c:manualLayout>
          <c:xMode val="edge"/>
          <c:yMode val="edge"/>
          <c:x val="0.21938793365115075"/>
          <c:y val="3.0107526881720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027267374896519E-2"/>
          <c:y val="0.17419391421772978"/>
          <c:w val="0.91836810956110271"/>
          <c:h val="0.46451710458061285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'INDICADORES 2015, 2016 y 2017'!$F$18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'INDICADORES 2015, 2016 y 2017'!$G$17:$R$17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'INDICADORES 2015, 2016 y 2017'!$G$18:$R$18</c:f>
              <c:numCache>
                <c:formatCode>General</c:formatCode>
                <c:ptCount val="12"/>
                <c:pt idx="0">
                  <c:v>58</c:v>
                </c:pt>
                <c:pt idx="1">
                  <c:v>251</c:v>
                </c:pt>
                <c:pt idx="2">
                  <c:v>238</c:v>
                </c:pt>
                <c:pt idx="3">
                  <c:v>69</c:v>
                </c:pt>
                <c:pt idx="4">
                  <c:v>243</c:v>
                </c:pt>
                <c:pt idx="5">
                  <c:v>192</c:v>
                </c:pt>
                <c:pt idx="6">
                  <c:v>202</c:v>
                </c:pt>
                <c:pt idx="7">
                  <c:v>172</c:v>
                </c:pt>
                <c:pt idx="8">
                  <c:v>194</c:v>
                </c:pt>
                <c:pt idx="9">
                  <c:v>374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23-4331-B23D-7783056474C8}"/>
            </c:ext>
          </c:extLst>
        </c:ser>
        <c:ser>
          <c:idx val="4"/>
          <c:order val="1"/>
          <c:tx>
            <c:strRef>
              <c:f>'INDICADORES 2015, 2016 y 2017'!$F$19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rgbClr val="00B050"/>
              </a:solidFill>
              <a:prstDash val="solid"/>
            </a:ln>
          </c:spPr>
          <c:invertIfNegative val="0"/>
          <c:cat>
            <c:strRef>
              <c:f>'INDICADORES 2015, 2016 y 2017'!$G$17:$R$17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'INDICADORES 2015, 2016 y 2017'!$G$19:$R$19</c:f>
              <c:numCache>
                <c:formatCode>General</c:formatCode>
                <c:ptCount val="12"/>
                <c:pt idx="0">
                  <c:v>2</c:v>
                </c:pt>
                <c:pt idx="1">
                  <c:v>166</c:v>
                </c:pt>
                <c:pt idx="2">
                  <c:v>38</c:v>
                </c:pt>
                <c:pt idx="3">
                  <c:v>339</c:v>
                </c:pt>
                <c:pt idx="4">
                  <c:v>217</c:v>
                </c:pt>
                <c:pt idx="5">
                  <c:v>554</c:v>
                </c:pt>
                <c:pt idx="6">
                  <c:v>366</c:v>
                </c:pt>
                <c:pt idx="7">
                  <c:v>253</c:v>
                </c:pt>
                <c:pt idx="8">
                  <c:v>637</c:v>
                </c:pt>
                <c:pt idx="9">
                  <c:v>365</c:v>
                </c:pt>
                <c:pt idx="10">
                  <c:v>273</c:v>
                </c:pt>
                <c:pt idx="11">
                  <c:v>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23-4331-B23D-7783056474C8}"/>
            </c:ext>
          </c:extLst>
        </c:ser>
        <c:ser>
          <c:idx val="0"/>
          <c:order val="2"/>
          <c:tx>
            <c:strRef>
              <c:f>'INDICADORES 2015, 2016 y 2017'!$F$20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'INDICADORES 2015, 2016 y 2017'!$G$17:$R$17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'INDICADORES 2015, 2016 y 2017'!$G$20:$R$20</c:f>
              <c:numCache>
                <c:formatCode>General</c:formatCode>
                <c:ptCount val="12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23-4331-B23D-778305647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68608"/>
        <c:axId val="82070144"/>
      </c:barChart>
      <c:catAx>
        <c:axId val="8206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2070144"/>
        <c:crosses val="autoZero"/>
        <c:auto val="1"/>
        <c:lblAlgn val="ctr"/>
        <c:lblOffset val="100"/>
        <c:tickMarkSkip val="1"/>
        <c:noMultiLvlLbl val="0"/>
      </c:catAx>
      <c:valAx>
        <c:axId val="82070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20686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8100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22" r="0.75000000000000022" t="1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es-MX">
                <a:solidFill>
                  <a:sysClr val="windowText" lastClr="000000"/>
                </a:solidFill>
              </a:rPr>
              <a:t>" Trámites de Licencia de Uso de Suelo, Edificación y Construcción. "</a:t>
            </a:r>
          </a:p>
        </c:rich>
      </c:tx>
      <c:layout>
        <c:manualLayout>
          <c:xMode val="edge"/>
          <c:yMode val="edge"/>
          <c:x val="0.22599838996336163"/>
          <c:y val="3.2036613272311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322879740468245E-2"/>
          <c:y val="0.18764302059496568"/>
          <c:w val="0.92608364671986454"/>
          <c:h val="0.5926773455377574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'INDICADORES 2015, 2016 y 2017'!$F$22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'INDICADORES 2015, 2016 y 2017'!$G$21:$R$21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'INDICADORES 2015, 2016 y 2017'!$G$22:$R$22</c:f>
              <c:numCache>
                <c:formatCode>General</c:formatCode>
                <c:ptCount val="12"/>
                <c:pt idx="0">
                  <c:v>48</c:v>
                </c:pt>
                <c:pt idx="1">
                  <c:v>53</c:v>
                </c:pt>
                <c:pt idx="2">
                  <c:v>65</c:v>
                </c:pt>
                <c:pt idx="3">
                  <c:v>45</c:v>
                </c:pt>
                <c:pt idx="4">
                  <c:v>58</c:v>
                </c:pt>
                <c:pt idx="5">
                  <c:v>39</c:v>
                </c:pt>
                <c:pt idx="6">
                  <c:v>32</c:v>
                </c:pt>
                <c:pt idx="7">
                  <c:v>34</c:v>
                </c:pt>
                <c:pt idx="8">
                  <c:v>61</c:v>
                </c:pt>
                <c:pt idx="9">
                  <c:v>97</c:v>
                </c:pt>
                <c:pt idx="10">
                  <c:v>7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E-4DEC-93DA-A7179F3F27A5}"/>
            </c:ext>
          </c:extLst>
        </c:ser>
        <c:ser>
          <c:idx val="4"/>
          <c:order val="1"/>
          <c:tx>
            <c:strRef>
              <c:f>'INDICADORES 2015, 2016 y 2017'!$F$23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rgbClr val="00B050"/>
              </a:solidFill>
              <a:prstDash val="solid"/>
            </a:ln>
          </c:spPr>
          <c:invertIfNegative val="0"/>
          <c:cat>
            <c:strRef>
              <c:f>'INDICADORES 2015, 2016 y 2017'!$G$21:$R$21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'INDICADORES 2015, 2016 y 2017'!$G$23:$R$23</c:f>
              <c:numCache>
                <c:formatCode>General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5</c:v>
                </c:pt>
                <c:pt idx="3">
                  <c:v>15</c:v>
                </c:pt>
                <c:pt idx="4">
                  <c:v>22</c:v>
                </c:pt>
                <c:pt idx="5">
                  <c:v>27</c:v>
                </c:pt>
                <c:pt idx="6">
                  <c:v>47</c:v>
                </c:pt>
                <c:pt idx="7">
                  <c:v>25</c:v>
                </c:pt>
                <c:pt idx="8">
                  <c:v>38</c:v>
                </c:pt>
                <c:pt idx="9">
                  <c:v>46</c:v>
                </c:pt>
                <c:pt idx="10">
                  <c:v>40</c:v>
                </c:pt>
                <c:pt idx="1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E-4DEC-93DA-A7179F3F27A5}"/>
            </c:ext>
          </c:extLst>
        </c:ser>
        <c:ser>
          <c:idx val="0"/>
          <c:order val="2"/>
          <c:tx>
            <c:strRef>
              <c:f>'INDICADORES 2015, 2016 y 2017'!$F$24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'INDICADORES 2015, 2016 y 2017'!$G$21:$R$21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'INDICADORES 2015, 2016 y 2017'!$G$24:$R$24</c:f>
              <c:numCache>
                <c:formatCode>General</c:formatCode>
                <c:ptCount val="12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E-4DEC-93DA-A7179F3F2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14048"/>
        <c:axId val="82115584"/>
      </c:barChart>
      <c:catAx>
        <c:axId val="8211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2115584"/>
        <c:crosses val="autoZero"/>
        <c:auto val="1"/>
        <c:lblAlgn val="ctr"/>
        <c:lblOffset val="100"/>
        <c:tickMarkSkip val="1"/>
        <c:noMultiLvlLbl val="0"/>
      </c:catAx>
      <c:valAx>
        <c:axId val="82115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21140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8100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es-MX" baseline="0">
                <a:solidFill>
                  <a:sysClr val="windowText" lastClr="000000"/>
                </a:solidFill>
              </a:rPr>
              <a:t>" Trámites de Subdivisiones, Parcelaciones, Relotificaciones y Fusiones. "</a:t>
            </a:r>
          </a:p>
        </c:rich>
      </c:tx>
      <c:layout>
        <c:manualLayout>
          <c:xMode val="edge"/>
          <c:yMode val="edge"/>
          <c:x val="0.22175030160312373"/>
          <c:y val="3.09050772626931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96944196109099E-2"/>
          <c:y val="0.17660082221134749"/>
          <c:w val="0.91843708449924166"/>
          <c:h val="0.4525396069165779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'INDICADORES 2015, 2016 y 2017'!$F$12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'INDICADORES 2015, 2016 y 2017'!$G$11:$R$11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'INDICADORES 2015, 2016 y 2017'!$G$12:$R$12</c:f>
              <c:numCache>
                <c:formatCode>General</c:formatCode>
                <c:ptCount val="12"/>
                <c:pt idx="0">
                  <c:v>11</c:v>
                </c:pt>
                <c:pt idx="1">
                  <c:v>12</c:v>
                </c:pt>
                <c:pt idx="2">
                  <c:v>17</c:v>
                </c:pt>
                <c:pt idx="3">
                  <c:v>8</c:v>
                </c:pt>
                <c:pt idx="4">
                  <c:v>11</c:v>
                </c:pt>
                <c:pt idx="5">
                  <c:v>17</c:v>
                </c:pt>
                <c:pt idx="6">
                  <c:v>3</c:v>
                </c:pt>
                <c:pt idx="7">
                  <c:v>14</c:v>
                </c:pt>
                <c:pt idx="8">
                  <c:v>28</c:v>
                </c:pt>
                <c:pt idx="9">
                  <c:v>23</c:v>
                </c:pt>
                <c:pt idx="10">
                  <c:v>0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40-4A3D-AC83-EED7708FCFFD}"/>
            </c:ext>
          </c:extLst>
        </c:ser>
        <c:ser>
          <c:idx val="4"/>
          <c:order val="1"/>
          <c:tx>
            <c:strRef>
              <c:f>'INDICADORES 2015, 2016 y 2017'!$F$13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rgbClr val="00B050"/>
              </a:solidFill>
              <a:prstDash val="solid"/>
            </a:ln>
          </c:spPr>
          <c:invertIfNegative val="0"/>
          <c:cat>
            <c:strRef>
              <c:f>'INDICADORES 2015, 2016 y 2017'!$G$11:$R$11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'INDICADORES 2015, 2016 y 2017'!$G$13:$R$13</c:f>
              <c:numCache>
                <c:formatCode>General</c:formatCode>
                <c:ptCount val="12"/>
                <c:pt idx="0">
                  <c:v>12</c:v>
                </c:pt>
                <c:pt idx="1">
                  <c:v>12</c:v>
                </c:pt>
                <c:pt idx="2">
                  <c:v>5</c:v>
                </c:pt>
                <c:pt idx="3">
                  <c:v>17</c:v>
                </c:pt>
                <c:pt idx="4">
                  <c:v>20</c:v>
                </c:pt>
                <c:pt idx="5">
                  <c:v>26</c:v>
                </c:pt>
                <c:pt idx="6">
                  <c:v>6</c:v>
                </c:pt>
                <c:pt idx="7">
                  <c:v>29</c:v>
                </c:pt>
                <c:pt idx="8">
                  <c:v>14</c:v>
                </c:pt>
                <c:pt idx="9">
                  <c:v>17</c:v>
                </c:pt>
                <c:pt idx="10">
                  <c:v>16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40-4A3D-AC83-EED7708FCFFD}"/>
            </c:ext>
          </c:extLst>
        </c:ser>
        <c:ser>
          <c:idx val="0"/>
          <c:order val="2"/>
          <c:tx>
            <c:strRef>
              <c:f>'INDICADORES 2015, 2016 y 2017'!$F$14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'INDICADORES 2015, 2016 y 2017'!$G$11:$R$11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'INDICADORES 2015, 2016 y 2017'!$G$14:$R$14</c:f>
              <c:numCache>
                <c:formatCode>General</c:formatCode>
                <c:ptCount val="12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40-4A3D-AC83-EED7708FC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46208"/>
        <c:axId val="82447744"/>
      </c:barChart>
      <c:catAx>
        <c:axId val="8244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2447744"/>
        <c:crosses val="autoZero"/>
        <c:auto val="1"/>
        <c:lblAlgn val="ctr"/>
        <c:lblOffset val="100"/>
        <c:tickMarkSkip val="1"/>
        <c:noMultiLvlLbl val="0"/>
      </c:catAx>
      <c:valAx>
        <c:axId val="82447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24462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8100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es-MX">
                <a:solidFill>
                  <a:sysClr val="windowText" lastClr="000000"/>
                </a:solidFill>
              </a:rPr>
              <a:t>" Trámites Forestales. "</a:t>
            </a:r>
          </a:p>
        </c:rich>
      </c:tx>
      <c:layout>
        <c:manualLayout>
          <c:xMode val="edge"/>
          <c:yMode val="edge"/>
          <c:x val="0.41036551399639193"/>
          <c:y val="3.0162412993039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322879740468245E-2"/>
          <c:y val="0.19721577726218098"/>
          <c:w val="0.92608364671986454"/>
          <c:h val="0.5800464037122969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'INDICADORES 2015, 2016 y 2017'!$F$28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'INDICADORES 2015, 2016 y 2017'!$G$27:$R$27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'INDICADORES 2015, 2016 y 2017'!$G$28:$R$28</c:f>
              <c:numCache>
                <c:formatCode>General</c:formatCode>
                <c:ptCount val="12"/>
                <c:pt idx="0">
                  <c:v>150</c:v>
                </c:pt>
                <c:pt idx="1">
                  <c:v>190</c:v>
                </c:pt>
                <c:pt idx="2">
                  <c:v>198</c:v>
                </c:pt>
                <c:pt idx="3">
                  <c:v>136</c:v>
                </c:pt>
                <c:pt idx="4">
                  <c:v>169</c:v>
                </c:pt>
                <c:pt idx="5">
                  <c:v>224</c:v>
                </c:pt>
                <c:pt idx="6">
                  <c:v>182</c:v>
                </c:pt>
                <c:pt idx="7">
                  <c:v>227</c:v>
                </c:pt>
                <c:pt idx="8">
                  <c:v>170</c:v>
                </c:pt>
                <c:pt idx="9">
                  <c:v>150</c:v>
                </c:pt>
                <c:pt idx="10">
                  <c:v>71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4-4780-8ED7-7122839A26E7}"/>
            </c:ext>
          </c:extLst>
        </c:ser>
        <c:ser>
          <c:idx val="4"/>
          <c:order val="1"/>
          <c:tx>
            <c:strRef>
              <c:f>'INDICADORES 2015, 2016 y 2017'!$F$29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rgbClr val="00B050"/>
              </a:solidFill>
              <a:prstDash val="solid"/>
            </a:ln>
          </c:spPr>
          <c:invertIfNegative val="0"/>
          <c:cat>
            <c:strRef>
              <c:f>'INDICADORES 2015, 2016 y 2017'!$G$27:$R$27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'INDICADORES 2015, 2016 y 2017'!$G$29:$R$29</c:f>
              <c:numCache>
                <c:formatCode>General</c:formatCode>
                <c:ptCount val="12"/>
                <c:pt idx="0">
                  <c:v>66</c:v>
                </c:pt>
                <c:pt idx="1">
                  <c:v>86</c:v>
                </c:pt>
                <c:pt idx="2">
                  <c:v>7</c:v>
                </c:pt>
                <c:pt idx="3">
                  <c:v>136</c:v>
                </c:pt>
                <c:pt idx="4">
                  <c:v>176</c:v>
                </c:pt>
                <c:pt idx="5">
                  <c:v>200</c:v>
                </c:pt>
                <c:pt idx="6">
                  <c:v>211</c:v>
                </c:pt>
                <c:pt idx="7">
                  <c:v>247</c:v>
                </c:pt>
                <c:pt idx="8">
                  <c:v>229</c:v>
                </c:pt>
                <c:pt idx="9">
                  <c:v>125</c:v>
                </c:pt>
                <c:pt idx="10">
                  <c:v>116</c:v>
                </c:pt>
                <c:pt idx="11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34-4780-8ED7-7122839A26E7}"/>
            </c:ext>
          </c:extLst>
        </c:ser>
        <c:ser>
          <c:idx val="0"/>
          <c:order val="2"/>
          <c:tx>
            <c:strRef>
              <c:f>'INDICADORES 2015, 2016 y 2017'!$F$30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'INDICADORES 2015, 2016 y 2017'!$G$27:$R$27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'INDICADORES 2015, 2016 y 2017'!$G$30:$R$30</c:f>
              <c:numCache>
                <c:formatCode>General</c:formatCode>
                <c:ptCount val="12"/>
                <c:pt idx="0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34-4780-8ED7-7122839A2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93824"/>
        <c:axId val="82495360"/>
      </c:barChart>
      <c:catAx>
        <c:axId val="8249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2495360"/>
        <c:crosses val="autoZero"/>
        <c:auto val="1"/>
        <c:lblAlgn val="ctr"/>
        <c:lblOffset val="100"/>
        <c:tickMarkSkip val="1"/>
        <c:noMultiLvlLbl val="0"/>
      </c:catAx>
      <c:valAx>
        <c:axId val="82495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24938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8100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22" r="0.75000000000000022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31</xdr:row>
      <xdr:rowOff>180975</xdr:rowOff>
    </xdr:from>
    <xdr:to>
      <xdr:col>21</xdr:col>
      <xdr:colOff>228600</xdr:colOff>
      <xdr:row>51</xdr:row>
      <xdr:rowOff>9525</xdr:rowOff>
    </xdr:to>
    <xdr:graphicFrame macro="">
      <xdr:nvGraphicFramePr>
        <xdr:cNvPr id="99774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44</xdr:row>
      <xdr:rowOff>201084</xdr:rowOff>
    </xdr:from>
    <xdr:to>
      <xdr:col>21</xdr:col>
      <xdr:colOff>38100</xdr:colOff>
      <xdr:row>44</xdr:row>
      <xdr:rowOff>210609</xdr:rowOff>
    </xdr:to>
    <xdr:sp macro="" textlink="">
      <xdr:nvSpPr>
        <xdr:cNvPr id="997748" name="Line 4"/>
        <xdr:cNvSpPr>
          <a:spLocks noChangeShapeType="1"/>
        </xdr:cNvSpPr>
      </xdr:nvSpPr>
      <xdr:spPr bwMode="auto">
        <a:xfrm>
          <a:off x="926042" y="11832167"/>
          <a:ext cx="10404475" cy="9525"/>
        </a:xfrm>
        <a:prstGeom prst="line">
          <a:avLst/>
        </a:prstGeom>
        <a:noFill/>
        <a:ln w="22225">
          <a:solidFill>
            <a:srgbClr val="FF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19</xdr:col>
      <xdr:colOff>211667</xdr:colOff>
      <xdr:row>32</xdr:row>
      <xdr:rowOff>30692</xdr:rowOff>
    </xdr:from>
    <xdr:ext cx="1471083" cy="760465"/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0033000" y="8804275"/>
          <a:ext cx="1471083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18288" bIns="0" anchor="t" upright="1">
          <a:spAutoFit/>
        </a:bodyPr>
        <a:lstStyle/>
        <a:p>
          <a:pPr algn="ctr" rtl="1">
            <a:defRPr sz="1000"/>
          </a:pPr>
          <a:r>
            <a:rPr lang="es-ES" sz="1000" b="0" i="1" strike="noStrike">
              <a:solidFill>
                <a:srgbClr val="000000"/>
              </a:solidFill>
              <a:latin typeface="Arial"/>
              <a:cs typeface="Arial"/>
            </a:rPr>
            <a:t>Promedio</a:t>
          </a:r>
        </a:p>
        <a:p>
          <a:pPr algn="ctr" rtl="1">
            <a:defRPr sz="1000"/>
          </a:pPr>
          <a:r>
            <a:rPr lang="es-ES" sz="1000" b="0" i="1" strike="noStrike">
              <a:solidFill>
                <a:srgbClr val="000000"/>
              </a:solidFill>
              <a:latin typeface="Arial"/>
              <a:cs typeface="Arial"/>
            </a:rPr>
            <a:t>Histórico</a:t>
          </a:r>
        </a:p>
        <a:p>
          <a:pPr algn="ctr" rtl="1">
            <a:defRPr sz="1000"/>
          </a:pPr>
          <a:r>
            <a:rPr lang="es-ES" sz="1000" b="0" i="1" strike="noStrike">
              <a:solidFill>
                <a:srgbClr val="000000"/>
              </a:solidFill>
              <a:latin typeface="Arial"/>
              <a:cs typeface="Arial"/>
            </a:rPr>
            <a:t>Estadístico</a:t>
          </a:r>
        </a:p>
        <a:p>
          <a:pPr algn="ctr" rtl="1">
            <a:defRPr sz="1000"/>
          </a:pPr>
          <a:r>
            <a:rPr lang="es-ES" sz="1000" b="1" i="1" strike="noStrike">
              <a:solidFill>
                <a:srgbClr val="000000"/>
              </a:solidFill>
              <a:latin typeface="Arial"/>
              <a:cs typeface="Arial"/>
            </a:rPr>
            <a:t>9.5 Resueltos</a:t>
          </a:r>
          <a:endParaRPr lang="es-ES" sz="1000" b="0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1000" b="0" i="1" strike="noStrike">
              <a:solidFill>
                <a:srgbClr val="000000"/>
              </a:solidFill>
              <a:latin typeface="Arial"/>
              <a:cs typeface="Arial"/>
            </a:rPr>
            <a:t>MENSUALES </a:t>
          </a:r>
        </a:p>
      </xdr:txBody>
    </xdr:sp>
    <xdr:clientData/>
  </xdr:oneCellAnchor>
  <xdr:twoCellAnchor editAs="oneCell">
    <xdr:from>
      <xdr:col>15</xdr:col>
      <xdr:colOff>38100</xdr:colOff>
      <xdr:row>74</xdr:row>
      <xdr:rowOff>38100</xdr:rowOff>
    </xdr:from>
    <xdr:to>
      <xdr:col>15</xdr:col>
      <xdr:colOff>123825</xdr:colOff>
      <xdr:row>75</xdr:row>
      <xdr:rowOff>19050</xdr:rowOff>
    </xdr:to>
    <xdr:sp macro="" textlink="">
      <xdr:nvSpPr>
        <xdr:cNvPr id="997750" name="Text Box 6"/>
        <xdr:cNvSpPr txBox="1">
          <a:spLocks noChangeArrowheads="1"/>
        </xdr:cNvSpPr>
      </xdr:nvSpPr>
      <xdr:spPr bwMode="auto">
        <a:xfrm>
          <a:off x="8067675" y="198215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624416</xdr:colOff>
      <xdr:row>37</xdr:row>
      <xdr:rowOff>179917</xdr:rowOff>
    </xdr:from>
    <xdr:to>
      <xdr:col>20</xdr:col>
      <xdr:colOff>52917</xdr:colOff>
      <xdr:row>44</xdr:row>
      <xdr:rowOff>74084</xdr:rowOff>
    </xdr:to>
    <xdr:sp macro="" textlink="">
      <xdr:nvSpPr>
        <xdr:cNvPr id="997751" name="Line 7"/>
        <xdr:cNvSpPr>
          <a:spLocks noChangeShapeType="1"/>
        </xdr:cNvSpPr>
      </xdr:nvSpPr>
      <xdr:spPr bwMode="auto">
        <a:xfrm flipH="1">
          <a:off x="10445749" y="10181167"/>
          <a:ext cx="116418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72</xdr:row>
      <xdr:rowOff>0</xdr:rowOff>
    </xdr:from>
    <xdr:to>
      <xdr:col>21</xdr:col>
      <xdr:colOff>228600</xdr:colOff>
      <xdr:row>90</xdr:row>
      <xdr:rowOff>116417</xdr:rowOff>
    </xdr:to>
    <xdr:graphicFrame macro="">
      <xdr:nvGraphicFramePr>
        <xdr:cNvPr id="99775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151341</xdr:colOff>
      <xdr:row>79</xdr:row>
      <xdr:rowOff>205317</xdr:rowOff>
    </xdr:from>
    <xdr:to>
      <xdr:col>21</xdr:col>
      <xdr:colOff>141816</xdr:colOff>
      <xdr:row>79</xdr:row>
      <xdr:rowOff>214842</xdr:rowOff>
    </xdr:to>
    <xdr:sp macro="" textlink="">
      <xdr:nvSpPr>
        <xdr:cNvPr id="997753" name="Line 9"/>
        <xdr:cNvSpPr>
          <a:spLocks noChangeShapeType="1"/>
        </xdr:cNvSpPr>
      </xdr:nvSpPr>
      <xdr:spPr bwMode="auto">
        <a:xfrm>
          <a:off x="1029758" y="19964400"/>
          <a:ext cx="10404475" cy="9525"/>
        </a:xfrm>
        <a:prstGeom prst="line">
          <a:avLst/>
        </a:prstGeom>
        <a:noFill/>
        <a:ln w="22225">
          <a:solidFill>
            <a:srgbClr val="FF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19</xdr:col>
      <xdr:colOff>605826</xdr:colOff>
      <xdr:row>72</xdr:row>
      <xdr:rowOff>225425</xdr:rowOff>
    </xdr:from>
    <xdr:ext cx="1006302" cy="760465"/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10427159" y="19010842"/>
          <a:ext cx="1006302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18288" bIns="0" anchor="t" upright="1">
          <a:spAutoFit/>
        </a:bodyPr>
        <a:lstStyle/>
        <a:p>
          <a:pPr algn="ctr" rtl="1">
            <a:defRPr sz="1000"/>
          </a:pPr>
          <a:r>
            <a:rPr lang="es-ES" sz="1000" b="0" i="1" strike="noStrike">
              <a:solidFill>
                <a:srgbClr val="000000"/>
              </a:solidFill>
              <a:latin typeface="Arial"/>
              <a:cs typeface="Arial"/>
            </a:rPr>
            <a:t>Promedio</a:t>
          </a:r>
        </a:p>
        <a:p>
          <a:pPr algn="ctr" rtl="1">
            <a:defRPr sz="1000"/>
          </a:pPr>
          <a:r>
            <a:rPr lang="es-ES" sz="1000" b="0" i="1" strike="noStrike">
              <a:solidFill>
                <a:srgbClr val="000000"/>
              </a:solidFill>
              <a:latin typeface="Arial"/>
              <a:cs typeface="Arial"/>
            </a:rPr>
            <a:t>Histórico</a:t>
          </a:r>
        </a:p>
        <a:p>
          <a:pPr algn="ctr" rtl="1">
            <a:defRPr sz="1000"/>
          </a:pPr>
          <a:r>
            <a:rPr lang="es-ES" sz="1000" b="0" i="1" strike="noStrike">
              <a:solidFill>
                <a:srgbClr val="000000"/>
              </a:solidFill>
              <a:latin typeface="Arial"/>
              <a:cs typeface="Arial"/>
            </a:rPr>
            <a:t>Estadístico</a:t>
          </a:r>
        </a:p>
        <a:p>
          <a:pPr algn="ctr" rtl="1">
            <a:defRPr sz="1000"/>
          </a:pPr>
          <a:r>
            <a:rPr lang="es-ES" sz="1000" b="1" i="1" strike="noStrike">
              <a:solidFill>
                <a:srgbClr val="000000"/>
              </a:solidFill>
              <a:latin typeface="Arial"/>
              <a:cs typeface="Arial"/>
            </a:rPr>
            <a:t>157.5 Resueltos</a:t>
          </a:r>
          <a:endParaRPr lang="es-ES" sz="1000" b="0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1000" b="0" i="1" strike="noStrike">
              <a:solidFill>
                <a:srgbClr val="000000"/>
              </a:solidFill>
              <a:latin typeface="Arial"/>
              <a:cs typeface="Arial"/>
            </a:rPr>
            <a:t>MENSUALES </a:t>
          </a:r>
        </a:p>
      </xdr:txBody>
    </xdr:sp>
    <xdr:clientData/>
  </xdr:oneCellAnchor>
  <xdr:twoCellAnchor>
    <xdr:from>
      <xdr:col>20</xdr:col>
      <xdr:colOff>190499</xdr:colOff>
      <xdr:row>76</xdr:row>
      <xdr:rowOff>68791</xdr:rowOff>
    </xdr:from>
    <xdr:to>
      <xdr:col>20</xdr:col>
      <xdr:colOff>345016</xdr:colOff>
      <xdr:row>79</xdr:row>
      <xdr:rowOff>169334</xdr:rowOff>
    </xdr:to>
    <xdr:sp macro="" textlink="">
      <xdr:nvSpPr>
        <xdr:cNvPr id="997755" name="Line 11"/>
        <xdr:cNvSpPr>
          <a:spLocks noChangeShapeType="1"/>
        </xdr:cNvSpPr>
      </xdr:nvSpPr>
      <xdr:spPr bwMode="auto">
        <a:xfrm flipH="1">
          <a:off x="10699749" y="19129374"/>
          <a:ext cx="154517" cy="79904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266700</xdr:colOff>
      <xdr:row>91</xdr:row>
      <xdr:rowOff>0</xdr:rowOff>
    </xdr:from>
    <xdr:to>
      <xdr:col>21</xdr:col>
      <xdr:colOff>247650</xdr:colOff>
      <xdr:row>109</xdr:row>
      <xdr:rowOff>19050</xdr:rowOff>
    </xdr:to>
    <xdr:graphicFrame macro="">
      <xdr:nvGraphicFramePr>
        <xdr:cNvPr id="99775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74083</xdr:colOff>
      <xdr:row>101</xdr:row>
      <xdr:rowOff>95251</xdr:rowOff>
    </xdr:from>
    <xdr:to>
      <xdr:col>21</xdr:col>
      <xdr:colOff>64558</xdr:colOff>
      <xdr:row>101</xdr:row>
      <xdr:rowOff>104776</xdr:rowOff>
    </xdr:to>
    <xdr:sp macro="" textlink="">
      <xdr:nvSpPr>
        <xdr:cNvPr id="997757" name="Line 13"/>
        <xdr:cNvSpPr>
          <a:spLocks noChangeShapeType="1"/>
        </xdr:cNvSpPr>
      </xdr:nvSpPr>
      <xdr:spPr bwMode="auto">
        <a:xfrm>
          <a:off x="952500" y="25019001"/>
          <a:ext cx="10404475" cy="9525"/>
        </a:xfrm>
        <a:prstGeom prst="line">
          <a:avLst/>
        </a:prstGeom>
        <a:noFill/>
        <a:ln w="22225">
          <a:solidFill>
            <a:srgbClr val="FF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20</xdr:col>
      <xdr:colOff>35719</xdr:colOff>
      <xdr:row>91</xdr:row>
      <xdr:rowOff>131234</xdr:rowOff>
    </xdr:from>
    <xdr:ext cx="935000" cy="760465"/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10544969" y="23806151"/>
          <a:ext cx="935000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18288" bIns="0" anchor="t" upright="1">
          <a:spAutoFit/>
        </a:bodyPr>
        <a:lstStyle/>
        <a:p>
          <a:pPr algn="ctr" rtl="1">
            <a:defRPr sz="1000"/>
          </a:pPr>
          <a:r>
            <a:rPr lang="es-ES" sz="1000" b="0" i="1" strike="noStrike">
              <a:solidFill>
                <a:srgbClr val="000000"/>
              </a:solidFill>
              <a:latin typeface="Arial"/>
              <a:cs typeface="Arial"/>
            </a:rPr>
            <a:t>Promedio</a:t>
          </a:r>
        </a:p>
        <a:p>
          <a:pPr algn="ctr" rtl="1">
            <a:defRPr sz="1000"/>
          </a:pPr>
          <a:r>
            <a:rPr lang="es-ES" sz="1000" b="0" i="1" strike="noStrike">
              <a:solidFill>
                <a:srgbClr val="000000"/>
              </a:solidFill>
              <a:latin typeface="Arial"/>
              <a:cs typeface="Arial"/>
            </a:rPr>
            <a:t>Histórico</a:t>
          </a:r>
        </a:p>
        <a:p>
          <a:pPr algn="ctr" rtl="1">
            <a:defRPr sz="1000"/>
          </a:pPr>
          <a:r>
            <a:rPr lang="es-ES" sz="1000" b="0" i="1" strike="noStrike">
              <a:solidFill>
                <a:srgbClr val="000000"/>
              </a:solidFill>
              <a:latin typeface="Arial"/>
              <a:cs typeface="Arial"/>
            </a:rPr>
            <a:t>Estadístico</a:t>
          </a:r>
        </a:p>
        <a:p>
          <a:pPr algn="ctr" rtl="1">
            <a:defRPr sz="1000"/>
          </a:pPr>
          <a:r>
            <a:rPr lang="es-ES" sz="1000" b="1" i="1" strike="noStrike" baseline="0">
              <a:solidFill>
                <a:srgbClr val="000000"/>
              </a:solidFill>
              <a:latin typeface="Arial"/>
              <a:cs typeface="Arial"/>
            </a:rPr>
            <a:t>44.8 </a:t>
          </a:r>
          <a:r>
            <a:rPr lang="es-ES" sz="1000" b="1" i="1" strike="noStrike">
              <a:solidFill>
                <a:srgbClr val="000000"/>
              </a:solidFill>
              <a:latin typeface="Arial"/>
              <a:cs typeface="Arial"/>
            </a:rPr>
            <a:t>Resueltos</a:t>
          </a:r>
          <a:endParaRPr lang="es-ES" sz="1000" b="0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1000" b="0" i="1" strike="noStrike">
              <a:solidFill>
                <a:srgbClr val="000000"/>
              </a:solidFill>
              <a:latin typeface="Arial"/>
              <a:cs typeface="Arial"/>
            </a:rPr>
            <a:t>MENSUALES </a:t>
          </a:r>
        </a:p>
      </xdr:txBody>
    </xdr:sp>
    <xdr:clientData/>
  </xdr:oneCellAnchor>
  <xdr:twoCellAnchor>
    <xdr:from>
      <xdr:col>20</xdr:col>
      <xdr:colOff>31748</xdr:colOff>
      <xdr:row>95</xdr:row>
      <xdr:rowOff>175682</xdr:rowOff>
    </xdr:from>
    <xdr:to>
      <xdr:col>20</xdr:col>
      <xdr:colOff>287865</xdr:colOff>
      <xdr:row>101</xdr:row>
      <xdr:rowOff>31749</xdr:rowOff>
    </xdr:to>
    <xdr:sp macro="" textlink="">
      <xdr:nvSpPr>
        <xdr:cNvPr id="997759" name="Line 15"/>
        <xdr:cNvSpPr>
          <a:spLocks noChangeShapeType="1"/>
        </xdr:cNvSpPr>
      </xdr:nvSpPr>
      <xdr:spPr bwMode="auto">
        <a:xfrm flipH="1">
          <a:off x="10540998" y="23702432"/>
          <a:ext cx="256117" cy="125306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266700</xdr:colOff>
      <xdr:row>53</xdr:row>
      <xdr:rowOff>1</xdr:rowOff>
    </xdr:from>
    <xdr:to>
      <xdr:col>21</xdr:col>
      <xdr:colOff>247650</xdr:colOff>
      <xdr:row>70</xdr:row>
      <xdr:rowOff>169334</xdr:rowOff>
    </xdr:to>
    <xdr:graphicFrame macro="">
      <xdr:nvGraphicFramePr>
        <xdr:cNvPr id="997760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150283</xdr:colOff>
      <xdr:row>61</xdr:row>
      <xdr:rowOff>114300</xdr:rowOff>
    </xdr:from>
    <xdr:to>
      <xdr:col>21</xdr:col>
      <xdr:colOff>140758</xdr:colOff>
      <xdr:row>61</xdr:row>
      <xdr:rowOff>123825</xdr:rowOff>
    </xdr:to>
    <xdr:sp macro="" textlink="">
      <xdr:nvSpPr>
        <xdr:cNvPr id="997761" name="Line 17"/>
        <xdr:cNvSpPr>
          <a:spLocks noChangeShapeType="1"/>
        </xdr:cNvSpPr>
      </xdr:nvSpPr>
      <xdr:spPr bwMode="auto">
        <a:xfrm>
          <a:off x="1028700" y="15460133"/>
          <a:ext cx="10404475" cy="9525"/>
        </a:xfrm>
        <a:prstGeom prst="line">
          <a:avLst/>
        </a:prstGeom>
        <a:noFill/>
        <a:ln w="22225">
          <a:solidFill>
            <a:srgbClr val="FF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20</xdr:col>
      <xdr:colOff>4586</xdr:colOff>
      <xdr:row>53</xdr:row>
      <xdr:rowOff>92075</xdr:rowOff>
    </xdr:from>
    <xdr:ext cx="935001" cy="760465"/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10513836" y="13755158"/>
          <a:ext cx="93500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18288" bIns="0" anchor="t" upright="1">
          <a:spAutoFit/>
        </a:bodyPr>
        <a:lstStyle/>
        <a:p>
          <a:pPr algn="ctr" rtl="1">
            <a:defRPr sz="1000"/>
          </a:pPr>
          <a:r>
            <a:rPr lang="es-ES" sz="1000" b="0" i="1" strike="noStrike">
              <a:solidFill>
                <a:srgbClr val="000000"/>
              </a:solidFill>
              <a:latin typeface="Arial"/>
              <a:cs typeface="Arial"/>
            </a:rPr>
            <a:t>Promedio</a:t>
          </a:r>
        </a:p>
        <a:p>
          <a:pPr algn="ctr" rtl="1">
            <a:defRPr sz="1000"/>
          </a:pPr>
          <a:r>
            <a:rPr lang="es-ES" sz="1000" b="0" i="1" strike="noStrike">
              <a:solidFill>
                <a:srgbClr val="000000"/>
              </a:solidFill>
              <a:latin typeface="Arial"/>
              <a:cs typeface="Arial"/>
            </a:rPr>
            <a:t>Histórico</a:t>
          </a:r>
        </a:p>
        <a:p>
          <a:pPr algn="ctr" rtl="1">
            <a:defRPr sz="1000"/>
          </a:pPr>
          <a:r>
            <a:rPr lang="es-ES" sz="1000" b="0" i="1" strike="noStrike">
              <a:solidFill>
                <a:srgbClr val="000000"/>
              </a:solidFill>
              <a:latin typeface="Arial"/>
              <a:cs typeface="Arial"/>
            </a:rPr>
            <a:t>Estadístico</a:t>
          </a:r>
        </a:p>
        <a:p>
          <a:pPr algn="ctr" rtl="1">
            <a:defRPr sz="1000"/>
          </a:pPr>
          <a:r>
            <a:rPr lang="es-ES" sz="1000" b="1" i="1" strike="noStrike">
              <a:solidFill>
                <a:srgbClr val="000000"/>
              </a:solidFill>
              <a:latin typeface="Arial"/>
              <a:cs typeface="Arial"/>
            </a:rPr>
            <a:t>12.8 Resueltos</a:t>
          </a:r>
          <a:endParaRPr lang="es-ES" sz="1000" b="0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1000" b="0" i="1" strike="noStrike">
              <a:solidFill>
                <a:srgbClr val="000000"/>
              </a:solidFill>
              <a:latin typeface="Arial"/>
              <a:cs typeface="Arial"/>
            </a:rPr>
            <a:t>MENSUALES </a:t>
          </a:r>
        </a:p>
      </xdr:txBody>
    </xdr:sp>
    <xdr:clientData/>
  </xdr:oneCellAnchor>
  <xdr:twoCellAnchor>
    <xdr:from>
      <xdr:col>19</xdr:col>
      <xdr:colOff>645584</xdr:colOff>
      <xdr:row>56</xdr:row>
      <xdr:rowOff>211666</xdr:rowOff>
    </xdr:from>
    <xdr:to>
      <xdr:col>20</xdr:col>
      <xdr:colOff>190499</xdr:colOff>
      <xdr:row>61</xdr:row>
      <xdr:rowOff>21166</xdr:rowOff>
    </xdr:to>
    <xdr:sp macro="" textlink="">
      <xdr:nvSpPr>
        <xdr:cNvPr id="997763" name="Line 19"/>
        <xdr:cNvSpPr>
          <a:spLocks noChangeShapeType="1"/>
        </xdr:cNvSpPr>
      </xdr:nvSpPr>
      <xdr:spPr bwMode="auto">
        <a:xfrm flipH="1">
          <a:off x="10466917" y="14573249"/>
          <a:ext cx="232832" cy="97366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276225</xdr:colOff>
      <xdr:row>111</xdr:row>
      <xdr:rowOff>219075</xdr:rowOff>
    </xdr:from>
    <xdr:to>
      <xdr:col>21</xdr:col>
      <xdr:colOff>257175</xdr:colOff>
      <xdr:row>129</xdr:row>
      <xdr:rowOff>209550</xdr:rowOff>
    </xdr:to>
    <xdr:graphicFrame macro="">
      <xdr:nvGraphicFramePr>
        <xdr:cNvPr id="997764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19</xdr:col>
      <xdr:colOff>633915</xdr:colOff>
      <xdr:row>112</xdr:row>
      <xdr:rowOff>101600</xdr:rowOff>
    </xdr:from>
    <xdr:ext cx="1006301" cy="760465"/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10455248" y="29131683"/>
          <a:ext cx="100630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18288" bIns="0" anchor="t" upright="1">
          <a:spAutoFit/>
        </a:bodyPr>
        <a:lstStyle/>
        <a:p>
          <a:pPr algn="ctr" rtl="1">
            <a:defRPr sz="1000"/>
          </a:pPr>
          <a:r>
            <a:rPr lang="es-ES" sz="1000" b="0" i="1" strike="noStrike">
              <a:solidFill>
                <a:srgbClr val="000000"/>
              </a:solidFill>
              <a:latin typeface="Arial"/>
              <a:cs typeface="Arial"/>
            </a:rPr>
            <a:t>Promedio</a:t>
          </a:r>
        </a:p>
        <a:p>
          <a:pPr algn="ctr" rtl="1">
            <a:defRPr sz="1000"/>
          </a:pPr>
          <a:r>
            <a:rPr lang="es-ES" sz="1000" b="0" i="1" strike="noStrike">
              <a:solidFill>
                <a:srgbClr val="000000"/>
              </a:solidFill>
              <a:latin typeface="Arial"/>
              <a:cs typeface="Arial"/>
            </a:rPr>
            <a:t>Histórico</a:t>
          </a:r>
        </a:p>
        <a:p>
          <a:pPr algn="ctr" rtl="1">
            <a:defRPr sz="1000"/>
          </a:pPr>
          <a:r>
            <a:rPr lang="es-ES" sz="1000" b="0" i="1" strike="noStrike">
              <a:solidFill>
                <a:srgbClr val="000000"/>
              </a:solidFill>
              <a:latin typeface="Arial"/>
              <a:cs typeface="Arial"/>
            </a:rPr>
            <a:t>Estadístico</a:t>
          </a:r>
        </a:p>
        <a:p>
          <a:pPr algn="ctr" rtl="1">
            <a:defRPr sz="1000"/>
          </a:pPr>
          <a:r>
            <a:rPr lang="es-ES" sz="1000" b="1" i="1" strike="noStrike">
              <a:solidFill>
                <a:srgbClr val="000000"/>
              </a:solidFill>
              <a:latin typeface="Arial"/>
              <a:cs typeface="Arial"/>
            </a:rPr>
            <a:t>166.5 Resueltos</a:t>
          </a:r>
          <a:endParaRPr lang="es-ES" sz="1000" b="0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1000" b="0" i="1" strike="noStrike">
              <a:solidFill>
                <a:srgbClr val="000000"/>
              </a:solidFill>
              <a:latin typeface="Arial"/>
              <a:cs typeface="Arial"/>
            </a:rPr>
            <a:t>MENSUALES </a:t>
          </a:r>
        </a:p>
      </xdr:txBody>
    </xdr:sp>
    <xdr:clientData/>
  </xdr:oneCellAnchor>
  <xdr:twoCellAnchor>
    <xdr:from>
      <xdr:col>3</xdr:col>
      <xdr:colOff>82550</xdr:colOff>
      <xdr:row>120</xdr:row>
      <xdr:rowOff>46565</xdr:rowOff>
    </xdr:from>
    <xdr:to>
      <xdr:col>21</xdr:col>
      <xdr:colOff>73025</xdr:colOff>
      <xdr:row>120</xdr:row>
      <xdr:rowOff>56090</xdr:rowOff>
    </xdr:to>
    <xdr:sp macro="" textlink="">
      <xdr:nvSpPr>
        <xdr:cNvPr id="997766" name="Line 22"/>
        <xdr:cNvSpPr>
          <a:spLocks noChangeShapeType="1"/>
        </xdr:cNvSpPr>
      </xdr:nvSpPr>
      <xdr:spPr bwMode="auto">
        <a:xfrm>
          <a:off x="960967" y="30939315"/>
          <a:ext cx="10404475" cy="9525"/>
        </a:xfrm>
        <a:prstGeom prst="line">
          <a:avLst/>
        </a:prstGeom>
        <a:noFill/>
        <a:ln w="22225">
          <a:solidFill>
            <a:srgbClr val="FF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74083</xdr:colOff>
      <xdr:row>116</xdr:row>
      <xdr:rowOff>21167</xdr:rowOff>
    </xdr:from>
    <xdr:to>
      <xdr:col>20</xdr:col>
      <xdr:colOff>211667</xdr:colOff>
      <xdr:row>120</xdr:row>
      <xdr:rowOff>31750</xdr:rowOff>
    </xdr:to>
    <xdr:sp macro="" textlink="">
      <xdr:nvSpPr>
        <xdr:cNvPr id="997767" name="Line 15"/>
        <xdr:cNvSpPr>
          <a:spLocks noChangeShapeType="1"/>
        </xdr:cNvSpPr>
      </xdr:nvSpPr>
      <xdr:spPr bwMode="auto">
        <a:xfrm flipH="1">
          <a:off x="10583333" y="28649084"/>
          <a:ext cx="137584" cy="94191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105833</xdr:colOff>
      <xdr:row>1</xdr:row>
      <xdr:rowOff>42334</xdr:rowOff>
    </xdr:from>
    <xdr:ext cx="2497667" cy="645583"/>
    <xdr:sp macro="" textlink="">
      <xdr:nvSpPr>
        <xdr:cNvPr id="2" name="CuadroTexto 1"/>
        <xdr:cNvSpPr txBox="1"/>
      </xdr:nvSpPr>
      <xdr:spPr>
        <a:xfrm>
          <a:off x="666750" y="1037167"/>
          <a:ext cx="2497667" cy="6455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600" b="1"/>
            <a:t>SECRETARÍA</a:t>
          </a:r>
          <a:r>
            <a:rPr lang="es-MX" sz="1600" b="1" baseline="0"/>
            <a:t> DE DESARROLLO</a:t>
          </a:r>
        </a:p>
        <a:p>
          <a:pPr algn="ctr"/>
          <a:r>
            <a:rPr lang="es-MX" sz="1600" b="1" baseline="0"/>
            <a:t>URBANO Y ECOLOGÍA</a:t>
          </a:r>
        </a:p>
      </xdr:txBody>
    </xdr:sp>
    <xdr:clientData/>
  </xdr:oneCellAnchor>
  <xdr:twoCellAnchor editAs="oneCell">
    <xdr:from>
      <xdr:col>7</xdr:col>
      <xdr:colOff>285750</xdr:colOff>
      <xdr:row>0</xdr:row>
      <xdr:rowOff>0</xdr:rowOff>
    </xdr:from>
    <xdr:to>
      <xdr:col>13</xdr:col>
      <xdr:colOff>52916</xdr:colOff>
      <xdr:row>0</xdr:row>
      <xdr:rowOff>1058333</xdr:rowOff>
    </xdr:to>
    <xdr:pic>
      <xdr:nvPicPr>
        <xdr:cNvPr id="25" name="officeArt object"/>
        <xdr:cNvPicPr/>
      </xdr:nvPicPr>
      <xdr:blipFill rotWithShape="1">
        <a:blip xmlns:r="http://schemas.openxmlformats.org/officeDocument/2006/relationships" r:embed="rId6">
          <a:extLst/>
        </a:blip>
        <a:srcRect t="9259" b="11111"/>
        <a:stretch/>
      </xdr:blipFill>
      <xdr:spPr>
        <a:xfrm>
          <a:off x="4212167" y="0"/>
          <a:ext cx="2878666" cy="10583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3"/>
  <sheetViews>
    <sheetView tabSelected="1" zoomScale="90" zoomScaleNormal="90" workbookViewId="0">
      <selection activeCell="K13" sqref="K13"/>
    </sheetView>
  </sheetViews>
  <sheetFormatPr baseColWidth="10" defaultRowHeight="18" customHeight="1" x14ac:dyDescent="0.25"/>
  <cols>
    <col min="1" max="1" width="4.5703125" style="1" customWidth="1"/>
    <col min="2" max="2" width="3.85546875" style="1" customWidth="1"/>
    <col min="3" max="4" width="4.7109375" style="2" customWidth="1"/>
    <col min="5" max="5" width="30.28515625" style="1" customWidth="1"/>
    <col min="6" max="6" width="2.85546875" style="3" customWidth="1"/>
    <col min="7" max="18" width="7.7109375" style="4" customWidth="1"/>
    <col min="19" max="19" width="2.85546875" style="4" customWidth="1"/>
    <col min="20" max="20" width="10.28515625" style="5" customWidth="1"/>
    <col min="21" max="21" width="11.7109375" style="6" customWidth="1"/>
    <col min="22" max="22" width="7.7109375" style="1" customWidth="1"/>
    <col min="23" max="23" width="11.42578125" style="37"/>
    <col min="24" max="16384" width="11.42578125" style="1"/>
  </cols>
  <sheetData>
    <row r="1" spans="1:23" ht="105" customHeight="1" thickBot="1" x14ac:dyDescent="0.25">
      <c r="A1" s="89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1:23" ht="18" customHeight="1" thickTop="1" x14ac:dyDescent="0.2">
      <c r="C2" s="153"/>
      <c r="D2" s="154"/>
      <c r="E2" s="155"/>
      <c r="F2" s="7"/>
      <c r="G2" s="159" t="s">
        <v>0</v>
      </c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1"/>
      <c r="S2" s="8"/>
      <c r="T2" s="165"/>
      <c r="U2" s="161"/>
    </row>
    <row r="3" spans="1:23" ht="3" customHeight="1" x14ac:dyDescent="0.2">
      <c r="C3" s="156"/>
      <c r="D3" s="157"/>
      <c r="E3" s="158"/>
      <c r="F3" s="7"/>
      <c r="G3" s="162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4"/>
      <c r="S3" s="8"/>
      <c r="T3" s="162"/>
      <c r="U3" s="164"/>
    </row>
    <row r="4" spans="1:23" ht="15.75" customHeight="1" x14ac:dyDescent="0.2">
      <c r="C4" s="156"/>
      <c r="D4" s="157"/>
      <c r="E4" s="158"/>
      <c r="F4" s="7"/>
      <c r="G4" s="166" t="s">
        <v>1</v>
      </c>
      <c r="H4" s="168" t="s">
        <v>2</v>
      </c>
      <c r="I4" s="132" t="s">
        <v>3</v>
      </c>
      <c r="J4" s="132" t="s">
        <v>4</v>
      </c>
      <c r="K4" s="132" t="s">
        <v>5</v>
      </c>
      <c r="L4" s="132" t="s">
        <v>6</v>
      </c>
      <c r="M4" s="132" t="s">
        <v>7</v>
      </c>
      <c r="N4" s="132" t="s">
        <v>8</v>
      </c>
      <c r="O4" s="132" t="s">
        <v>9</v>
      </c>
      <c r="P4" s="132" t="s">
        <v>10</v>
      </c>
      <c r="Q4" s="132" t="s">
        <v>11</v>
      </c>
      <c r="R4" s="130" t="s">
        <v>12</v>
      </c>
      <c r="S4" s="9"/>
      <c r="T4" s="151" t="s">
        <v>13</v>
      </c>
      <c r="U4" s="149" t="s">
        <v>14</v>
      </c>
    </row>
    <row r="5" spans="1:23" s="10" customFormat="1" ht="15" customHeight="1" x14ac:dyDescent="0.2">
      <c r="C5" s="156"/>
      <c r="D5" s="157"/>
      <c r="E5" s="158"/>
      <c r="F5" s="7"/>
      <c r="G5" s="167"/>
      <c r="H5" s="169"/>
      <c r="I5" s="133"/>
      <c r="J5" s="133"/>
      <c r="K5" s="133"/>
      <c r="L5" s="133"/>
      <c r="M5" s="133"/>
      <c r="N5" s="133"/>
      <c r="O5" s="133"/>
      <c r="P5" s="133"/>
      <c r="Q5" s="133"/>
      <c r="R5" s="131"/>
      <c r="S5" s="9"/>
      <c r="T5" s="152"/>
      <c r="U5" s="150"/>
      <c r="W5" s="38"/>
    </row>
    <row r="6" spans="1:23" s="3" customFormat="1" ht="18" customHeight="1" x14ac:dyDescent="0.25">
      <c r="C6" s="128" t="s">
        <v>24</v>
      </c>
      <c r="D6" s="129"/>
      <c r="E6" s="71" t="s">
        <v>15</v>
      </c>
      <c r="F6" s="11"/>
      <c r="G6" s="67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12"/>
      <c r="T6" s="69"/>
      <c r="U6" s="70"/>
      <c r="W6" s="39"/>
    </row>
    <row r="7" spans="1:23" ht="28.5" customHeight="1" x14ac:dyDescent="0.25">
      <c r="B7" s="124"/>
      <c r="C7" s="134" t="s">
        <v>16</v>
      </c>
      <c r="D7" s="135"/>
      <c r="E7" s="136"/>
      <c r="F7" s="13"/>
      <c r="G7" s="14" t="s">
        <v>1</v>
      </c>
      <c r="H7" s="15" t="s">
        <v>2</v>
      </c>
      <c r="I7" s="15" t="s">
        <v>3</v>
      </c>
      <c r="J7" s="15" t="s">
        <v>4</v>
      </c>
      <c r="K7" s="15" t="s">
        <v>5</v>
      </c>
      <c r="L7" s="15" t="s">
        <v>6</v>
      </c>
      <c r="M7" s="15" t="s">
        <v>7</v>
      </c>
      <c r="N7" s="15" t="s">
        <v>8</v>
      </c>
      <c r="O7" s="15" t="s">
        <v>9</v>
      </c>
      <c r="P7" s="15" t="s">
        <v>10</v>
      </c>
      <c r="Q7" s="15" t="s">
        <v>11</v>
      </c>
      <c r="R7" s="15" t="s">
        <v>12</v>
      </c>
      <c r="S7" s="12"/>
      <c r="T7" s="16"/>
      <c r="U7" s="17"/>
    </row>
    <row r="8" spans="1:23" ht="18" customHeight="1" x14ac:dyDescent="0.25">
      <c r="B8" s="124"/>
      <c r="C8" s="139">
        <v>2015</v>
      </c>
      <c r="D8" s="140"/>
      <c r="E8" s="18" t="s">
        <v>17</v>
      </c>
      <c r="F8" s="19">
        <v>2015</v>
      </c>
      <c r="G8" s="25">
        <v>4</v>
      </c>
      <c r="H8" s="25">
        <v>3</v>
      </c>
      <c r="I8" s="25">
        <v>13</v>
      </c>
      <c r="J8" s="25">
        <v>0</v>
      </c>
      <c r="K8" s="25">
        <v>8</v>
      </c>
      <c r="L8" s="42">
        <v>5</v>
      </c>
      <c r="M8" s="42">
        <v>8</v>
      </c>
      <c r="N8" s="26">
        <v>18</v>
      </c>
      <c r="O8" s="26">
        <v>7</v>
      </c>
      <c r="P8" s="26">
        <v>37</v>
      </c>
      <c r="Q8" s="26">
        <v>0</v>
      </c>
      <c r="R8" s="26">
        <v>11</v>
      </c>
      <c r="S8" s="12"/>
      <c r="T8" s="69">
        <f>SUM(G8:S8)</f>
        <v>114</v>
      </c>
      <c r="U8" s="22">
        <f>AVERAGE(G8:R8)</f>
        <v>9.5</v>
      </c>
    </row>
    <row r="9" spans="1:23" ht="18" customHeight="1" x14ac:dyDescent="0.25">
      <c r="B9" s="124"/>
      <c r="C9" s="137">
        <v>2016</v>
      </c>
      <c r="D9" s="144"/>
      <c r="E9" s="23" t="s">
        <v>17</v>
      </c>
      <c r="F9" s="24">
        <v>2016</v>
      </c>
      <c r="G9" s="97">
        <v>5</v>
      </c>
      <c r="H9" s="20">
        <v>7</v>
      </c>
      <c r="I9" s="20">
        <v>21</v>
      </c>
      <c r="J9" s="20">
        <v>11</v>
      </c>
      <c r="K9" s="20">
        <v>6</v>
      </c>
      <c r="L9" s="43">
        <v>14</v>
      </c>
      <c r="M9" s="43">
        <v>12</v>
      </c>
      <c r="N9" s="20">
        <v>1</v>
      </c>
      <c r="O9" s="20">
        <v>2</v>
      </c>
      <c r="P9" s="20">
        <v>2</v>
      </c>
      <c r="Q9" s="20">
        <v>10</v>
      </c>
      <c r="R9" s="18">
        <v>2</v>
      </c>
      <c r="S9" s="12"/>
      <c r="T9" s="72">
        <f>SUM(G9:S9)</f>
        <v>93</v>
      </c>
      <c r="U9" s="27">
        <f>AVERAGE(G9:R9)</f>
        <v>7.75</v>
      </c>
      <c r="V9" s="40"/>
    </row>
    <row r="10" spans="1:23" ht="18" customHeight="1" x14ac:dyDescent="0.25">
      <c r="B10" s="91"/>
      <c r="C10" s="137">
        <v>2017</v>
      </c>
      <c r="D10" s="144"/>
      <c r="E10" s="18" t="s">
        <v>17</v>
      </c>
      <c r="F10" s="24">
        <v>2017</v>
      </c>
      <c r="G10" s="97">
        <v>5</v>
      </c>
      <c r="H10" s="20"/>
      <c r="I10" s="20"/>
      <c r="J10" s="20"/>
      <c r="K10" s="20"/>
      <c r="L10" s="43"/>
      <c r="M10" s="43"/>
      <c r="N10" s="20"/>
      <c r="O10" s="20"/>
      <c r="P10" s="20"/>
      <c r="Q10" s="20"/>
      <c r="R10" s="18"/>
      <c r="S10" s="12"/>
      <c r="T10" s="72">
        <f>SUM(G10:S10)</f>
        <v>5</v>
      </c>
      <c r="U10" s="27">
        <f>AVERAGE(G10:R10)</f>
        <v>5</v>
      </c>
      <c r="V10" s="40"/>
    </row>
    <row r="11" spans="1:23" ht="25.5" customHeight="1" x14ac:dyDescent="0.25">
      <c r="B11" s="124"/>
      <c r="C11" s="134" t="s">
        <v>18</v>
      </c>
      <c r="D11" s="135"/>
      <c r="E11" s="136"/>
      <c r="F11" s="13"/>
      <c r="G11" s="14" t="s">
        <v>1</v>
      </c>
      <c r="H11" s="15" t="s">
        <v>2</v>
      </c>
      <c r="I11" s="15" t="s">
        <v>3</v>
      </c>
      <c r="J11" s="15" t="s">
        <v>4</v>
      </c>
      <c r="K11" s="15" t="s">
        <v>5</v>
      </c>
      <c r="L11" s="15" t="s">
        <v>6</v>
      </c>
      <c r="M11" s="15" t="s">
        <v>7</v>
      </c>
      <c r="N11" s="15" t="s">
        <v>8</v>
      </c>
      <c r="O11" s="15" t="s">
        <v>9</v>
      </c>
      <c r="P11" s="15" t="s">
        <v>10</v>
      </c>
      <c r="Q11" s="15" t="s">
        <v>11</v>
      </c>
      <c r="R11" s="15" t="s">
        <v>12</v>
      </c>
      <c r="S11" s="12"/>
      <c r="T11" s="16"/>
      <c r="U11" s="17"/>
      <c r="W11" s="106">
        <f>(U8+U9)/3</f>
        <v>5.75</v>
      </c>
    </row>
    <row r="12" spans="1:23" ht="18" customHeight="1" x14ac:dyDescent="0.25">
      <c r="B12" s="124"/>
      <c r="C12" s="137">
        <v>2015</v>
      </c>
      <c r="D12" s="138"/>
      <c r="E12" s="18" t="s">
        <v>17</v>
      </c>
      <c r="F12" s="19">
        <v>2015</v>
      </c>
      <c r="G12" s="25">
        <v>11</v>
      </c>
      <c r="H12" s="25">
        <v>12</v>
      </c>
      <c r="I12" s="25">
        <v>17</v>
      </c>
      <c r="J12" s="25">
        <v>8</v>
      </c>
      <c r="K12" s="42">
        <v>11</v>
      </c>
      <c r="L12" s="42">
        <v>17</v>
      </c>
      <c r="M12" s="42">
        <v>3</v>
      </c>
      <c r="N12" s="26">
        <v>14</v>
      </c>
      <c r="O12" s="26">
        <v>28</v>
      </c>
      <c r="P12" s="26">
        <v>23</v>
      </c>
      <c r="Q12" s="26">
        <v>0</v>
      </c>
      <c r="R12" s="26">
        <v>11</v>
      </c>
      <c r="S12" s="12"/>
      <c r="T12" s="69">
        <f>SUM(G12:S12)</f>
        <v>155</v>
      </c>
      <c r="U12" s="22">
        <f>AVERAGE(G12:R12)</f>
        <v>12.916666666666666</v>
      </c>
      <c r="W12" s="106"/>
    </row>
    <row r="13" spans="1:23" ht="18" customHeight="1" x14ac:dyDescent="0.25">
      <c r="B13" s="124"/>
      <c r="C13" s="139">
        <v>2016</v>
      </c>
      <c r="D13" s="140"/>
      <c r="E13" s="23" t="s">
        <v>17</v>
      </c>
      <c r="F13" s="24">
        <v>2016</v>
      </c>
      <c r="G13" s="108">
        <v>12</v>
      </c>
      <c r="H13" s="25">
        <v>12</v>
      </c>
      <c r="I13" s="25">
        <v>5</v>
      </c>
      <c r="J13" s="25">
        <v>17</v>
      </c>
      <c r="K13" s="42">
        <v>20</v>
      </c>
      <c r="L13" s="42">
        <v>26</v>
      </c>
      <c r="M13" s="42">
        <v>6</v>
      </c>
      <c r="N13" s="25">
        <v>29</v>
      </c>
      <c r="O13" s="25">
        <v>14</v>
      </c>
      <c r="P13" s="25">
        <v>17</v>
      </c>
      <c r="Q13" s="25">
        <v>16</v>
      </c>
      <c r="R13" s="23">
        <v>17</v>
      </c>
      <c r="S13" s="12"/>
      <c r="T13" s="72">
        <f>SUM(G13:S13)</f>
        <v>191</v>
      </c>
      <c r="U13" s="27">
        <f>AVERAGE(G13:R13)</f>
        <v>15.916666666666666</v>
      </c>
      <c r="V13" s="40"/>
      <c r="W13" s="106"/>
    </row>
    <row r="14" spans="1:23" ht="18" customHeight="1" thickBot="1" x14ac:dyDescent="0.3">
      <c r="B14" s="92"/>
      <c r="C14" s="147">
        <v>2017</v>
      </c>
      <c r="D14" s="148"/>
      <c r="E14" s="94" t="s">
        <v>17</v>
      </c>
      <c r="F14" s="31">
        <v>2017</v>
      </c>
      <c r="G14" s="95">
        <v>5</v>
      </c>
      <c r="H14" s="93"/>
      <c r="I14" s="93"/>
      <c r="J14" s="93"/>
      <c r="K14" s="96"/>
      <c r="L14" s="96"/>
      <c r="M14" s="96"/>
      <c r="N14" s="93"/>
      <c r="O14" s="93"/>
      <c r="P14" s="93"/>
      <c r="Q14" s="93"/>
      <c r="R14" s="94"/>
      <c r="S14" s="32"/>
      <c r="T14" s="72">
        <f>SUM(G14:S14)</f>
        <v>5</v>
      </c>
      <c r="U14" s="27">
        <f>AVERAGE(G14:R14)</f>
        <v>5</v>
      </c>
      <c r="V14" s="40"/>
      <c r="W14" s="106"/>
    </row>
    <row r="15" spans="1:23" ht="18" customHeight="1" thickTop="1" thickBot="1" x14ac:dyDescent="0.3">
      <c r="B15" s="28"/>
      <c r="C15" s="29"/>
      <c r="D15" s="30"/>
      <c r="E15" s="30"/>
      <c r="F15" s="31"/>
      <c r="G15" s="36">
        <v>203</v>
      </c>
      <c r="H15" s="30"/>
      <c r="I15" s="30"/>
      <c r="J15" s="30"/>
      <c r="K15" s="30"/>
      <c r="L15" s="44"/>
      <c r="M15" s="30"/>
      <c r="N15" s="30"/>
      <c r="O15" s="30"/>
      <c r="P15" s="30"/>
      <c r="Q15" s="30"/>
      <c r="R15" s="30"/>
      <c r="S15" s="32"/>
      <c r="T15" s="33">
        <f>SUM(G15:S15)</f>
        <v>203</v>
      </c>
      <c r="U15" s="34"/>
      <c r="W15" s="106">
        <f>(U12+U13)/3</f>
        <v>9.6111111111111107</v>
      </c>
    </row>
    <row r="16" spans="1:23" s="3" customFormat="1" ht="18" customHeight="1" thickTop="1" x14ac:dyDescent="0.2">
      <c r="B16" s="31"/>
      <c r="C16" s="145" t="s">
        <v>24</v>
      </c>
      <c r="D16" s="146"/>
      <c r="E16" s="73" t="s">
        <v>19</v>
      </c>
      <c r="F16" s="11"/>
      <c r="G16" s="74"/>
      <c r="H16" s="75"/>
      <c r="I16" s="75"/>
      <c r="J16" s="75"/>
      <c r="K16" s="75"/>
      <c r="L16" s="76"/>
      <c r="M16" s="75"/>
      <c r="N16" s="75"/>
      <c r="O16" s="75"/>
      <c r="P16" s="75"/>
      <c r="Q16" s="75"/>
      <c r="R16" s="75"/>
      <c r="S16" s="12"/>
      <c r="T16" s="77"/>
      <c r="U16" s="78"/>
      <c r="W16" s="106"/>
    </row>
    <row r="17" spans="2:23" ht="27" customHeight="1" x14ac:dyDescent="0.25">
      <c r="B17" s="124"/>
      <c r="C17" s="141" t="s">
        <v>20</v>
      </c>
      <c r="D17" s="142"/>
      <c r="E17" s="143"/>
      <c r="F17" s="19"/>
      <c r="G17" s="14" t="s">
        <v>1</v>
      </c>
      <c r="H17" s="15" t="s">
        <v>2</v>
      </c>
      <c r="I17" s="15" t="s">
        <v>3</v>
      </c>
      <c r="J17" s="15" t="s">
        <v>4</v>
      </c>
      <c r="K17" s="15" t="s">
        <v>5</v>
      </c>
      <c r="L17" s="15" t="s">
        <v>6</v>
      </c>
      <c r="M17" s="15" t="s">
        <v>7</v>
      </c>
      <c r="N17" s="15" t="s">
        <v>8</v>
      </c>
      <c r="O17" s="15" t="s">
        <v>9</v>
      </c>
      <c r="P17" s="15" t="s">
        <v>10</v>
      </c>
      <c r="Q17" s="15" t="s">
        <v>11</v>
      </c>
      <c r="R17" s="15" t="s">
        <v>12</v>
      </c>
      <c r="S17" s="12"/>
      <c r="T17" s="16"/>
      <c r="U17" s="17"/>
      <c r="W17" s="106"/>
    </row>
    <row r="18" spans="2:23" ht="18" customHeight="1" x14ac:dyDescent="0.25">
      <c r="B18" s="124"/>
      <c r="C18" s="110">
        <v>2015</v>
      </c>
      <c r="D18" s="121"/>
      <c r="E18" s="18" t="s">
        <v>17</v>
      </c>
      <c r="F18" s="19">
        <v>2015</v>
      </c>
      <c r="G18" s="20">
        <v>58</v>
      </c>
      <c r="H18" s="20">
        <v>251</v>
      </c>
      <c r="I18" s="66">
        <v>238</v>
      </c>
      <c r="J18" s="20">
        <v>69</v>
      </c>
      <c r="K18" s="43">
        <v>243</v>
      </c>
      <c r="L18" s="43">
        <v>192</v>
      </c>
      <c r="M18" s="43">
        <v>202</v>
      </c>
      <c r="N18" s="21">
        <v>172</v>
      </c>
      <c r="O18" s="21">
        <v>194</v>
      </c>
      <c r="P18" s="21">
        <v>374</v>
      </c>
      <c r="Q18" s="21">
        <v>0</v>
      </c>
      <c r="R18" s="21">
        <v>0</v>
      </c>
      <c r="S18" s="12"/>
      <c r="T18" s="79">
        <f>SUM(G18:S18)</f>
        <v>1993</v>
      </c>
      <c r="U18" s="22">
        <f>AVERAGE(G18:R18)</f>
        <v>166.08333333333334</v>
      </c>
      <c r="W18" s="106"/>
    </row>
    <row r="19" spans="2:23" ht="18" customHeight="1" x14ac:dyDescent="0.25">
      <c r="B19" s="124"/>
      <c r="C19" s="125">
        <v>2016</v>
      </c>
      <c r="D19" s="123"/>
      <c r="E19" s="18" t="s">
        <v>17</v>
      </c>
      <c r="F19" s="24">
        <v>2016</v>
      </c>
      <c r="G19" s="97">
        <v>2</v>
      </c>
      <c r="H19" s="20">
        <v>166</v>
      </c>
      <c r="I19" s="66">
        <v>38</v>
      </c>
      <c r="J19" s="20">
        <v>339</v>
      </c>
      <c r="K19" s="43">
        <v>217</v>
      </c>
      <c r="L19" s="43">
        <v>554</v>
      </c>
      <c r="M19" s="43">
        <v>366</v>
      </c>
      <c r="N19" s="20">
        <v>253</v>
      </c>
      <c r="O19" s="20">
        <v>637</v>
      </c>
      <c r="P19" s="20">
        <v>365</v>
      </c>
      <c r="Q19" s="20">
        <v>273</v>
      </c>
      <c r="R19" s="18">
        <v>736</v>
      </c>
      <c r="S19" s="12"/>
      <c r="T19" s="79">
        <f>SUM(G19:S19)</f>
        <v>3946</v>
      </c>
      <c r="U19" s="27">
        <f>AVERAGE(G19:R19)</f>
        <v>328.83333333333331</v>
      </c>
      <c r="W19" s="106"/>
    </row>
    <row r="20" spans="2:23" ht="18" customHeight="1" x14ac:dyDescent="0.25">
      <c r="B20" s="99"/>
      <c r="C20" s="110">
        <v>2017</v>
      </c>
      <c r="D20" s="111"/>
      <c r="E20" s="18" t="s">
        <v>17</v>
      </c>
      <c r="F20" s="100">
        <v>2017</v>
      </c>
      <c r="G20" s="97">
        <v>12</v>
      </c>
      <c r="H20" s="20"/>
      <c r="I20" s="66"/>
      <c r="J20" s="20"/>
      <c r="K20" s="43"/>
      <c r="L20" s="43"/>
      <c r="M20" s="43"/>
      <c r="N20" s="20"/>
      <c r="O20" s="20"/>
      <c r="P20" s="20"/>
      <c r="Q20" s="20"/>
      <c r="R20" s="18"/>
      <c r="S20" s="12"/>
      <c r="T20" s="79">
        <f>SUM(G20:S20)</f>
        <v>12</v>
      </c>
      <c r="U20" s="27">
        <f>AVERAGE(G20:R20)</f>
        <v>12</v>
      </c>
      <c r="W20" s="106"/>
    </row>
    <row r="21" spans="2:23" ht="27" customHeight="1" x14ac:dyDescent="0.25">
      <c r="B21" s="124"/>
      <c r="C21" s="141" t="s">
        <v>21</v>
      </c>
      <c r="D21" s="142"/>
      <c r="E21" s="143"/>
      <c r="F21" s="19"/>
      <c r="G21" s="14" t="s">
        <v>1</v>
      </c>
      <c r="H21" s="15" t="s">
        <v>2</v>
      </c>
      <c r="I21" s="15" t="s">
        <v>3</v>
      </c>
      <c r="J21" s="15" t="s">
        <v>4</v>
      </c>
      <c r="K21" s="15" t="s">
        <v>5</v>
      </c>
      <c r="L21" s="15" t="s">
        <v>6</v>
      </c>
      <c r="M21" s="15" t="s">
        <v>7</v>
      </c>
      <c r="N21" s="15" t="s">
        <v>8</v>
      </c>
      <c r="O21" s="15" t="s">
        <v>9</v>
      </c>
      <c r="P21" s="15" t="s">
        <v>10</v>
      </c>
      <c r="Q21" s="15" t="s">
        <v>11</v>
      </c>
      <c r="R21" s="15" t="s">
        <v>12</v>
      </c>
      <c r="S21" s="12"/>
      <c r="T21" s="16"/>
      <c r="U21" s="17"/>
      <c r="W21" s="106">
        <f>(U18+U19)/2</f>
        <v>247.45833333333331</v>
      </c>
    </row>
    <row r="22" spans="2:23" ht="18" customHeight="1" x14ac:dyDescent="0.25">
      <c r="B22" s="124"/>
      <c r="C22" s="110">
        <v>2015</v>
      </c>
      <c r="D22" s="121"/>
      <c r="E22" s="18" t="s">
        <v>17</v>
      </c>
      <c r="F22" s="19">
        <v>2015</v>
      </c>
      <c r="G22" s="20">
        <v>48</v>
      </c>
      <c r="H22" s="20">
        <v>53</v>
      </c>
      <c r="I22" s="66">
        <v>65</v>
      </c>
      <c r="J22" s="20">
        <v>45</v>
      </c>
      <c r="K22" s="43">
        <v>58</v>
      </c>
      <c r="L22" s="43">
        <v>39</v>
      </c>
      <c r="M22" s="43">
        <v>32</v>
      </c>
      <c r="N22" s="21">
        <v>34</v>
      </c>
      <c r="O22" s="21">
        <v>61</v>
      </c>
      <c r="P22" s="21">
        <v>97</v>
      </c>
      <c r="Q22" s="21">
        <v>7</v>
      </c>
      <c r="R22" s="21">
        <v>3</v>
      </c>
      <c r="S22" s="12"/>
      <c r="T22" s="79">
        <f>SUM(G22:S22)</f>
        <v>542</v>
      </c>
      <c r="U22" s="22">
        <f>AVERAGE(G22:R22)</f>
        <v>45.166666666666664</v>
      </c>
      <c r="W22" s="106"/>
    </row>
    <row r="23" spans="2:23" ht="18" customHeight="1" x14ac:dyDescent="0.25">
      <c r="B23" s="124"/>
      <c r="C23" s="125">
        <v>2016</v>
      </c>
      <c r="D23" s="123"/>
      <c r="E23" s="18" t="s">
        <v>17</v>
      </c>
      <c r="F23" s="24">
        <v>2016</v>
      </c>
      <c r="G23" s="108">
        <v>2</v>
      </c>
      <c r="H23" s="25">
        <v>0</v>
      </c>
      <c r="I23" s="109">
        <v>5</v>
      </c>
      <c r="J23" s="25">
        <v>15</v>
      </c>
      <c r="K23" s="42">
        <v>22</v>
      </c>
      <c r="L23" s="42">
        <v>27</v>
      </c>
      <c r="M23" s="42">
        <v>47</v>
      </c>
      <c r="N23" s="25">
        <v>25</v>
      </c>
      <c r="O23" s="25">
        <v>38</v>
      </c>
      <c r="P23" s="25">
        <v>46</v>
      </c>
      <c r="Q23" s="25">
        <v>40</v>
      </c>
      <c r="R23" s="23">
        <v>39</v>
      </c>
      <c r="S23" s="12"/>
      <c r="T23" s="79">
        <f>SUM(G23:S23)</f>
        <v>306</v>
      </c>
      <c r="U23" s="27">
        <f>AVERAGE(G23:R23)</f>
        <v>25.5</v>
      </c>
      <c r="V23" s="41"/>
      <c r="W23" s="106"/>
    </row>
    <row r="24" spans="2:23" ht="18" customHeight="1" thickBot="1" x14ac:dyDescent="0.3">
      <c r="B24" s="98"/>
      <c r="C24" s="112">
        <v>2017</v>
      </c>
      <c r="D24" s="113"/>
      <c r="E24" s="101" t="s">
        <v>17</v>
      </c>
      <c r="F24" s="31">
        <v>2017</v>
      </c>
      <c r="G24" s="95">
        <v>36</v>
      </c>
      <c r="H24" s="93"/>
      <c r="I24" s="102"/>
      <c r="J24" s="93"/>
      <c r="K24" s="96"/>
      <c r="L24" s="96"/>
      <c r="M24" s="96"/>
      <c r="N24" s="93"/>
      <c r="O24" s="93"/>
      <c r="P24" s="93"/>
      <c r="Q24" s="93"/>
      <c r="R24" s="94"/>
      <c r="S24" s="32"/>
      <c r="T24" s="79">
        <f>SUM(G24:S24)</f>
        <v>36</v>
      </c>
      <c r="U24" s="27">
        <f>AVERAGE(G24:R24)</f>
        <v>36</v>
      </c>
      <c r="V24" s="41"/>
      <c r="W24" s="106"/>
    </row>
    <row r="25" spans="2:23" ht="26.25" customHeight="1" thickTop="1" thickBot="1" x14ac:dyDescent="0.3">
      <c r="B25" s="28"/>
      <c r="C25" s="45"/>
      <c r="D25" s="46"/>
      <c r="E25" s="46"/>
      <c r="F25" s="31"/>
      <c r="G25" s="51">
        <v>21</v>
      </c>
      <c r="H25" s="46"/>
      <c r="I25" s="46"/>
      <c r="J25" s="46"/>
      <c r="K25" s="46"/>
      <c r="L25" s="52"/>
      <c r="M25" s="46"/>
      <c r="N25" s="46"/>
      <c r="O25" s="46"/>
      <c r="P25" s="46"/>
      <c r="Q25" s="46"/>
      <c r="R25" s="46"/>
      <c r="S25" s="32"/>
      <c r="T25" s="60"/>
      <c r="U25" s="61"/>
      <c r="W25" s="107">
        <f>(U22+U23)/2</f>
        <v>35.333333333333329</v>
      </c>
    </row>
    <row r="26" spans="2:23" s="3" customFormat="1" ht="18" customHeight="1" x14ac:dyDescent="0.2">
      <c r="B26" s="31"/>
      <c r="C26" s="126" t="s">
        <v>24</v>
      </c>
      <c r="D26" s="127"/>
      <c r="E26" s="80" t="s">
        <v>22</v>
      </c>
      <c r="F26" s="49"/>
      <c r="G26" s="81"/>
      <c r="H26" s="82"/>
      <c r="I26" s="82"/>
      <c r="J26" s="82"/>
      <c r="K26" s="82"/>
      <c r="L26" s="83"/>
      <c r="M26" s="82"/>
      <c r="N26" s="82"/>
      <c r="O26" s="82"/>
      <c r="P26" s="82"/>
      <c r="Q26" s="82"/>
      <c r="R26" s="84"/>
      <c r="S26" s="32"/>
      <c r="T26" s="85"/>
      <c r="U26" s="86"/>
      <c r="W26" s="106"/>
    </row>
    <row r="27" spans="2:23" ht="18" customHeight="1" x14ac:dyDescent="0.25">
      <c r="B27" s="116"/>
      <c r="C27" s="117" t="s">
        <v>23</v>
      </c>
      <c r="D27" s="118"/>
      <c r="E27" s="119"/>
      <c r="F27" s="49"/>
      <c r="G27" s="53" t="s">
        <v>1</v>
      </c>
      <c r="H27" s="15" t="s">
        <v>2</v>
      </c>
      <c r="I27" s="15" t="s">
        <v>3</v>
      </c>
      <c r="J27" s="15" t="s">
        <v>4</v>
      </c>
      <c r="K27" s="15" t="s">
        <v>5</v>
      </c>
      <c r="L27" s="15" t="s">
        <v>6</v>
      </c>
      <c r="M27" s="15" t="s">
        <v>7</v>
      </c>
      <c r="N27" s="15" t="s">
        <v>8</v>
      </c>
      <c r="O27" s="15" t="s">
        <v>9</v>
      </c>
      <c r="P27" s="15" t="s">
        <v>10</v>
      </c>
      <c r="Q27" s="15" t="s">
        <v>11</v>
      </c>
      <c r="R27" s="54" t="s">
        <v>12</v>
      </c>
      <c r="S27" s="32"/>
      <c r="T27" s="62"/>
      <c r="U27" s="63"/>
      <c r="W27" s="106"/>
    </row>
    <row r="28" spans="2:23" ht="18" customHeight="1" x14ac:dyDescent="0.25">
      <c r="B28" s="116"/>
      <c r="C28" s="120">
        <v>2015</v>
      </c>
      <c r="D28" s="121"/>
      <c r="E28" s="47" t="s">
        <v>17</v>
      </c>
      <c r="F28" s="50">
        <v>2015</v>
      </c>
      <c r="G28" s="55">
        <f>73+77</f>
        <v>150</v>
      </c>
      <c r="H28" s="25">
        <f>122+68</f>
        <v>190</v>
      </c>
      <c r="I28" s="25">
        <v>198</v>
      </c>
      <c r="J28" s="25">
        <v>136</v>
      </c>
      <c r="K28" s="42">
        <v>169</v>
      </c>
      <c r="L28" s="42">
        <v>224</v>
      </c>
      <c r="M28" s="42">
        <v>182</v>
      </c>
      <c r="N28" s="26">
        <v>227</v>
      </c>
      <c r="O28" s="26">
        <v>170</v>
      </c>
      <c r="P28" s="26">
        <v>150</v>
      </c>
      <c r="Q28" s="26">
        <v>71</v>
      </c>
      <c r="R28" s="56">
        <v>0</v>
      </c>
      <c r="S28" s="32"/>
      <c r="T28" s="87">
        <f>SUM(G28:S28)</f>
        <v>1867</v>
      </c>
      <c r="U28" s="64">
        <f>AVERAGE(G28:R28)</f>
        <v>155.58333333333334</v>
      </c>
      <c r="W28" s="106"/>
    </row>
    <row r="29" spans="2:23" ht="18" customHeight="1" x14ac:dyDescent="0.25">
      <c r="B29" s="116"/>
      <c r="C29" s="122">
        <v>2016</v>
      </c>
      <c r="D29" s="123"/>
      <c r="E29" s="56" t="s">
        <v>17</v>
      </c>
      <c r="F29" s="31">
        <v>2016</v>
      </c>
      <c r="G29" s="55">
        <v>66</v>
      </c>
      <c r="H29" s="25">
        <v>86</v>
      </c>
      <c r="I29" s="25">
        <v>7</v>
      </c>
      <c r="J29" s="25">
        <v>136</v>
      </c>
      <c r="K29" s="42">
        <v>176</v>
      </c>
      <c r="L29" s="42">
        <v>200</v>
      </c>
      <c r="M29" s="42">
        <v>211</v>
      </c>
      <c r="N29" s="25">
        <v>247</v>
      </c>
      <c r="O29" s="25">
        <v>229</v>
      </c>
      <c r="P29" s="25">
        <v>125</v>
      </c>
      <c r="Q29" s="25">
        <v>116</v>
      </c>
      <c r="R29" s="56">
        <v>91</v>
      </c>
      <c r="S29" s="32"/>
      <c r="T29" s="103">
        <f>SUM(G29:S29)</f>
        <v>1690</v>
      </c>
      <c r="U29" s="104">
        <f>AVERAGE(G29:R29)</f>
        <v>140.83333333333334</v>
      </c>
      <c r="V29" s="41"/>
      <c r="W29" s="106">
        <f>(U28+U29)/2</f>
        <v>148.20833333333334</v>
      </c>
    </row>
    <row r="30" spans="2:23" ht="18" customHeight="1" thickBot="1" x14ac:dyDescent="0.3">
      <c r="B30" s="98"/>
      <c r="C30" s="114">
        <v>2017</v>
      </c>
      <c r="D30" s="115"/>
      <c r="E30" s="105" t="s">
        <v>17</v>
      </c>
      <c r="F30" s="31">
        <v>2017</v>
      </c>
      <c r="G30" s="57">
        <v>98</v>
      </c>
      <c r="H30" s="58"/>
      <c r="I30" s="58"/>
      <c r="J30" s="58"/>
      <c r="K30" s="59"/>
      <c r="L30" s="59"/>
      <c r="M30" s="59"/>
      <c r="N30" s="58"/>
      <c r="O30" s="58"/>
      <c r="P30" s="58"/>
      <c r="Q30" s="58"/>
      <c r="R30" s="48"/>
      <c r="S30" s="32"/>
      <c r="T30" s="88">
        <f>SUM(G30:S30)</f>
        <v>98</v>
      </c>
      <c r="U30" s="65">
        <f>AVERAGE(G30:R30)</f>
        <v>98</v>
      </c>
      <c r="V30" s="41"/>
      <c r="W30" s="106"/>
    </row>
    <row r="31" spans="2:23" ht="27.75" customHeight="1" x14ac:dyDescent="0.25">
      <c r="B31" s="35"/>
      <c r="W31" s="106"/>
    </row>
    <row r="33" ht="11.25" customHeight="1" x14ac:dyDescent="0.25"/>
    <row r="34" ht="12" customHeight="1" x14ac:dyDescent="0.25"/>
    <row r="35" ht="9.75" customHeight="1" x14ac:dyDescent="0.25"/>
    <row r="52" ht="9.75" customHeight="1" x14ac:dyDescent="0.25"/>
    <row r="53" ht="7.5" customHeight="1" x14ac:dyDescent="0.25"/>
    <row r="71" ht="17.25" customHeight="1" x14ac:dyDescent="0.25"/>
    <row r="90" ht="8.25" customHeight="1" x14ac:dyDescent="0.25"/>
    <row r="92" ht="15" customHeight="1" x14ac:dyDescent="0.25"/>
    <row r="93" ht="7.5" customHeight="1" x14ac:dyDescent="0.25"/>
  </sheetData>
  <mergeCells count="45">
    <mergeCell ref="U4:U5"/>
    <mergeCell ref="M4:M5"/>
    <mergeCell ref="T4:T5"/>
    <mergeCell ref="C2:E5"/>
    <mergeCell ref="G2:R3"/>
    <mergeCell ref="T2:U3"/>
    <mergeCell ref="K4:K5"/>
    <mergeCell ref="O4:O5"/>
    <mergeCell ref="I4:I5"/>
    <mergeCell ref="N4:N5"/>
    <mergeCell ref="G4:G5"/>
    <mergeCell ref="H4:H5"/>
    <mergeCell ref="L4:L5"/>
    <mergeCell ref="P4:P5"/>
    <mergeCell ref="C13:D13"/>
    <mergeCell ref="J4:J5"/>
    <mergeCell ref="C21:E21"/>
    <mergeCell ref="C22:D22"/>
    <mergeCell ref="B17:B19"/>
    <mergeCell ref="C17:E17"/>
    <mergeCell ref="C18:D18"/>
    <mergeCell ref="C19:D19"/>
    <mergeCell ref="C9:D9"/>
    <mergeCell ref="C16:D16"/>
    <mergeCell ref="B11:B13"/>
    <mergeCell ref="B7:B9"/>
    <mergeCell ref="C7:E7"/>
    <mergeCell ref="C8:D8"/>
    <mergeCell ref="C10:D10"/>
    <mergeCell ref="C14:D14"/>
    <mergeCell ref="C6:D6"/>
    <mergeCell ref="R4:R5"/>
    <mergeCell ref="Q4:Q5"/>
    <mergeCell ref="C11:E11"/>
    <mergeCell ref="C12:D12"/>
    <mergeCell ref="C20:D20"/>
    <mergeCell ref="C24:D24"/>
    <mergeCell ref="C30:D30"/>
    <mergeCell ref="B27:B29"/>
    <mergeCell ref="C27:E27"/>
    <mergeCell ref="C28:D28"/>
    <mergeCell ref="C29:D29"/>
    <mergeCell ref="B21:B23"/>
    <mergeCell ref="C23:D23"/>
    <mergeCell ref="C26:D26"/>
  </mergeCells>
  <phoneticPr fontId="2" type="noConversion"/>
  <pageMargins left="0.25" right="0.25" top="0.75" bottom="0.75" header="0.3" footer="0.3"/>
  <pageSetup paperSize="256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INDICADORES 2015, 2016 y 2017</vt:lpstr>
      <vt:lpstr>'INDICADORES 2015, 2016 y 2017'!Área_de_impresión</vt:lpstr>
    </vt:vector>
  </TitlesOfParts>
  <Company>AmSavS Creation´s 2007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Rodrigo Othoniel Montemayor Romero</cp:lastModifiedBy>
  <cp:lastPrinted>2017-02-09T16:49:40Z</cp:lastPrinted>
  <dcterms:created xsi:type="dcterms:W3CDTF">2010-07-05T18:08:14Z</dcterms:created>
  <dcterms:modified xsi:type="dcterms:W3CDTF">2017-03-08T21:20:22Z</dcterms:modified>
</cp:coreProperties>
</file>