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.cantu\Desktop\ricardo.cantu\Desktop\Ricardo\Contraloria\Estadísticas\"/>
    </mc:Choice>
  </mc:AlternateContent>
  <bookViews>
    <workbookView xWindow="0" yWindow="0" windowWidth="20490" windowHeight="7455" firstSheet="2" activeTab="2"/>
  </bookViews>
  <sheets>
    <sheet name="Hoja2" sheetId="2" state="hidden" r:id="rId1"/>
    <sheet name="Hoja3" sheetId="3" state="hidden" r:id="rId2"/>
    <sheet name="1 Claudia" sheetId="9" r:id="rId3"/>
    <sheet name="2 Abi y Sergio" sheetId="11" r:id="rId4"/>
  </sheets>
  <definedNames>
    <definedName name="_xlnm.Print_Area" localSheetId="2">'1 Claudia'!$A$1:$O$60</definedName>
    <definedName name="_xlnm.Print_Area" localSheetId="3">'2 Abi y Sergio'!$A$1:$O$21</definedName>
    <definedName name="_xlnm.Print_Titles" localSheetId="2">'1 Claudia'!$1:$4</definedName>
    <definedName name="_xlnm.Print_Titles" localSheetId="3">'2 Abi y Sergio'!$1:$4</definedName>
  </definedNames>
  <calcPr calcId="162913"/>
</workbook>
</file>

<file path=xl/calcChain.xml><?xml version="1.0" encoding="utf-8"?>
<calcChain xmlns="http://schemas.openxmlformats.org/spreadsheetml/2006/main">
  <c r="N9" i="11" l="1"/>
  <c r="N6" i="11"/>
  <c r="M58" i="9" l="1"/>
  <c r="M52" i="9"/>
  <c r="M57" i="9"/>
  <c r="M41" i="9"/>
  <c r="M45" i="9" s="1"/>
  <c r="N41" i="9"/>
  <c r="M8" i="11" l="1"/>
  <c r="L6" i="11" l="1"/>
  <c r="J47" i="9" l="1"/>
  <c r="J46" i="9"/>
  <c r="K9" i="11" l="1"/>
  <c r="I47" i="9" l="1"/>
  <c r="I46" i="9"/>
  <c r="H52" i="9" l="1"/>
  <c r="H57" i="9" s="1"/>
  <c r="H46" i="9"/>
  <c r="O21" i="11" l="1"/>
  <c r="O19" i="11"/>
  <c r="O18" i="11"/>
  <c r="O17" i="11"/>
  <c r="A17" i="11"/>
  <c r="A18" i="11" s="1"/>
  <c r="A19" i="11" s="1"/>
  <c r="O15" i="11"/>
  <c r="O14" i="11"/>
  <c r="O13" i="11"/>
  <c r="O12" i="11"/>
  <c r="O11" i="11"/>
  <c r="A11" i="11"/>
  <c r="A12" i="11" s="1"/>
  <c r="A13" i="11" s="1"/>
  <c r="A14" i="11" s="1"/>
  <c r="A15" i="11" s="1"/>
  <c r="N4" i="11" l="1"/>
  <c r="M4" i="11"/>
  <c r="L4" i="11"/>
  <c r="K4" i="11"/>
  <c r="J4" i="11"/>
  <c r="I4" i="11"/>
  <c r="H4" i="11"/>
  <c r="G4" i="11"/>
  <c r="F4" i="11"/>
  <c r="E4" i="11"/>
  <c r="D4" i="11"/>
  <c r="C4" i="11"/>
  <c r="N4" i="9"/>
  <c r="M4" i="9"/>
  <c r="L4" i="9"/>
  <c r="K4" i="9"/>
  <c r="J4" i="9"/>
  <c r="I4" i="9"/>
  <c r="H4" i="9"/>
  <c r="G4" i="9"/>
  <c r="F4" i="9"/>
  <c r="E4" i="9"/>
  <c r="D4" i="9"/>
  <c r="C4" i="9"/>
  <c r="L52" i="9" l="1"/>
  <c r="L57" i="9" s="1"/>
  <c r="L47" i="9"/>
  <c r="L41" i="9"/>
  <c r="L45" i="9" s="1"/>
  <c r="M6" i="9"/>
  <c r="M18" i="9"/>
  <c r="M35" i="9" s="1"/>
  <c r="O6" i="11" l="1"/>
  <c r="K52" i="9" l="1"/>
  <c r="K47" i="9"/>
  <c r="K41" i="9"/>
  <c r="K45" i="9" s="1"/>
  <c r="K18" i="9"/>
  <c r="K6" i="9"/>
  <c r="L18" i="9"/>
  <c r="L35" i="9" s="1"/>
  <c r="L6" i="9"/>
  <c r="L58" i="9" l="1"/>
  <c r="K58" i="9"/>
  <c r="J52" i="9"/>
  <c r="J57" i="9" s="1"/>
  <c r="J41" i="9"/>
  <c r="J45" i="9" s="1"/>
  <c r="I6" i="9" l="1"/>
  <c r="I18" i="9"/>
  <c r="I35" i="9" s="1"/>
  <c r="I41" i="9"/>
  <c r="I45" i="9" s="1"/>
  <c r="I52" i="9"/>
  <c r="I57" i="9" s="1"/>
  <c r="I58" i="9" l="1"/>
  <c r="H6" i="9" l="1"/>
  <c r="H18" i="9"/>
  <c r="H35" i="9" s="1"/>
  <c r="H41" i="9"/>
  <c r="H47" i="9"/>
  <c r="H58" i="9" l="1"/>
  <c r="F52" i="9"/>
  <c r="F47" i="9"/>
  <c r="F41" i="9"/>
  <c r="F18" i="9"/>
  <c r="F6" i="9"/>
  <c r="G18" i="9"/>
  <c r="G41" i="9"/>
  <c r="G47" i="9"/>
  <c r="G52" i="9"/>
  <c r="G57" i="9" s="1"/>
  <c r="F46" i="9" l="1"/>
  <c r="F45" i="9"/>
  <c r="G46" i="9"/>
  <c r="G45" i="9"/>
  <c r="F57" i="9"/>
  <c r="F35" i="9"/>
  <c r="F58" i="9"/>
  <c r="E52" i="9" l="1"/>
  <c r="D52" i="9"/>
  <c r="C52" i="9"/>
  <c r="C57" i="9" s="1"/>
  <c r="E47" i="9"/>
  <c r="D47" i="9"/>
  <c r="C47" i="9"/>
  <c r="C41" i="9"/>
  <c r="E41" i="9"/>
  <c r="D41" i="9"/>
  <c r="C46" i="9" l="1"/>
  <c r="C45" i="9"/>
  <c r="D45" i="9"/>
  <c r="D46" i="9"/>
  <c r="E46" i="9"/>
  <c r="E45" i="9"/>
  <c r="D57" i="9"/>
  <c r="E57" i="9"/>
  <c r="E6" i="9"/>
  <c r="E18" i="9"/>
  <c r="D6" i="9"/>
  <c r="D18" i="9"/>
  <c r="D35" i="9" s="1"/>
  <c r="O59" i="9"/>
  <c r="O60" i="9"/>
  <c r="N52" i="9"/>
  <c r="O52" i="9" s="1"/>
  <c r="N47" i="9"/>
  <c r="N45" i="9"/>
  <c r="N18" i="9"/>
  <c r="N6" i="9"/>
  <c r="O7" i="11"/>
  <c r="O8" i="11"/>
  <c r="O9" i="11"/>
  <c r="J6" i="9"/>
  <c r="J58" i="9" s="1"/>
  <c r="J18" i="9"/>
  <c r="O56" i="9"/>
  <c r="O55" i="9"/>
  <c r="O54" i="9"/>
  <c r="O53" i="9"/>
  <c r="O51" i="9"/>
  <c r="O50" i="9"/>
  <c r="O49" i="9"/>
  <c r="O44" i="9"/>
  <c r="O43" i="9"/>
  <c r="O42" i="9"/>
  <c r="O40" i="9"/>
  <c r="O39" i="9"/>
  <c r="O38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7" i="9"/>
  <c r="O16" i="9"/>
  <c r="O15" i="9"/>
  <c r="O14" i="9"/>
  <c r="O13" i="9"/>
  <c r="O12" i="9"/>
  <c r="O11" i="9"/>
  <c r="O10" i="9"/>
  <c r="O9" i="9"/>
  <c r="O8" i="9"/>
  <c r="O7" i="9"/>
  <c r="G6" i="9"/>
  <c r="C6" i="9"/>
  <c r="C18" i="9"/>
  <c r="C35" i="9" s="1"/>
  <c r="A54" i="9"/>
  <c r="A55" i="9" s="1"/>
  <c r="A56" i="9" s="1"/>
  <c r="A49" i="9"/>
  <c r="A50" i="9" s="1"/>
  <c r="A51" i="9" s="1"/>
  <c r="A39" i="9"/>
  <c r="A40" i="9" s="1"/>
  <c r="A20" i="9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6" i="11"/>
  <c r="A7" i="11" s="1"/>
  <c r="A8" i="11" s="1"/>
  <c r="A9" i="11" s="1"/>
  <c r="O37" i="9"/>
  <c r="O48" i="9"/>
  <c r="E35" i="9" l="1"/>
  <c r="E58" i="9" s="1"/>
  <c r="G35" i="9"/>
  <c r="G58" i="9" s="1"/>
  <c r="C58" i="9"/>
  <c r="D58" i="9"/>
  <c r="O41" i="9"/>
  <c r="N57" i="9"/>
  <c r="N58" i="9" s="1"/>
  <c r="O18" i="9"/>
  <c r="O47" i="9"/>
  <c r="O57" i="9" s="1"/>
  <c r="O6" i="9"/>
  <c r="O45" i="9"/>
  <c r="O35" i="9" l="1"/>
  <c r="O58" i="9" s="1"/>
</calcChain>
</file>

<file path=xl/sharedStrings.xml><?xml version="1.0" encoding="utf-8"?>
<sst xmlns="http://schemas.openxmlformats.org/spreadsheetml/2006/main" count="107" uniqueCount="69">
  <si>
    <t>No.</t>
  </si>
  <si>
    <t>ESTADÍSTICA</t>
  </si>
  <si>
    <t>Nombre de Variable</t>
  </si>
  <si>
    <t>TESORERÍA MUNICIPAL</t>
  </si>
  <si>
    <t>Inmuebles propiedad del municipio registrados</t>
  </si>
  <si>
    <t>Muebles propiedad del municipio registrados</t>
  </si>
  <si>
    <t>Ingresos</t>
  </si>
  <si>
    <t>Ingresos fiscales liquidados</t>
  </si>
  <si>
    <t>Ingresos fiscales determinados</t>
  </si>
  <si>
    <t>Ingresos fiscales fiscalizados</t>
  </si>
  <si>
    <t>Sanciones</t>
  </si>
  <si>
    <t>Sanciones y  multas aplicadas</t>
  </si>
  <si>
    <t>Créditos fiscales cubiertos en especie</t>
  </si>
  <si>
    <t>Resoluciones administrativas de créditos fiscales notificadas</t>
  </si>
  <si>
    <t>Informes</t>
  </si>
  <si>
    <t>Informes financieros elaborados</t>
  </si>
  <si>
    <t>Inspecciones de bienes inmuebles realizadas</t>
  </si>
  <si>
    <t>Total del parque vehicular</t>
  </si>
  <si>
    <t>Ingresos municipales recaudados por concepto del impuesto predial</t>
  </si>
  <si>
    <t>Ingresos municipales recaudados por concepto del ISAI</t>
  </si>
  <si>
    <t xml:space="preserve">Flujos de Efectivo de las Actividades de Operación </t>
  </si>
  <si>
    <t>Origen</t>
  </si>
  <si>
    <t xml:space="preserve">Impuestos </t>
  </si>
  <si>
    <t>Cuotas y aportaciones de Seguridad Social</t>
  </si>
  <si>
    <t>Contribuciones de mejora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</si>
  <si>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</si>
  <si>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</si>
  <si>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</si>
  <si>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</si>
  <si>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</si>
  <si>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</si>
  <si>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</si>
  <si>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</si>
  <si>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</si>
  <si>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</si>
  <si>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</si>
  <si>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</si>
  <si>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</si>
  <si>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</si>
  <si>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</si>
  <si>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</si>
  <si>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</si>
  <si>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</si>
  <si>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</si>
  <si>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</si>
  <si>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</si>
  <si>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</si>
  <si>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</si>
  <si>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</si>
  <si>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</si>
  <si>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</si>
  <si>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</si>
  <si>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</si>
  <si>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</si>
  <si>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</si>
  <si>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</si>
  <si>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</si>
  <si>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</si>
  <si>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</si>
  <si>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Otras Aplicaciones de Operación</t>
  </si>
  <si>
    <t>Flujos de Efectivo de las Actividades de Financiamiento</t>
  </si>
  <si>
    <t>Endeudamiento Neto</t>
  </si>
  <si>
    <t>Interno</t>
  </si>
  <si>
    <t>Externo</t>
  </si>
  <si>
    <t>Otros Origenes de Finaciamiento</t>
  </si>
  <si>
    <t>Flujos netos de Efectivo por Actividades de Inversion</t>
  </si>
  <si>
    <t xml:space="preserve">Total </t>
  </si>
  <si>
    <t>N/A</t>
  </si>
  <si>
    <t>Inventario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</si>
</sst>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General_)"/>
    <numFmt numFmtId="167" formatCode="#,##0.00;\(#,##0.00\)"/>
    <numFmt numFmtId="170" formatCode="_-&quot;$&quot;* #,##0.00_-;\-&quot;$&quot;* #,##0.00_-;_-&quot;$&quot;* &quot;-&quot;??_-;_-@_-"/>
    <numFmt numFmtId="171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mbria"/>
      <family val="1"/>
    </font>
    <font>
      <sz val="12"/>
      <color theme="0"/>
      <name val="Cambria"/>
      <family val="1"/>
      <scheme val="major"/>
    </font>
    <font>
      <sz val="12"/>
      <name val="Arial"/>
    </font>
    <font>
      <sz val="12"/>
      <name val="Arial"/>
      <family val="2"/>
    </font>
    <font>
      <sz val="12"/>
      <name val="Presidencia Firme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74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5" applyNumberFormat="0" applyAlignment="0" applyProtection="0"/>
    <xf numFmtId="0" fontId="20" fillId="8" borderId="6" applyNumberFormat="0" applyAlignment="0" applyProtection="0"/>
    <xf numFmtId="0" fontId="21" fillId="8" borderId="5" applyNumberFormat="0" applyAlignment="0" applyProtection="0"/>
    <xf numFmtId="0" fontId="22" fillId="0" borderId="7" applyNumberFormat="0" applyFill="0" applyAlignment="0" applyProtection="0"/>
    <xf numFmtId="0" fontId="23" fillId="9" borderId="8" applyNumberFormat="0" applyAlignment="0" applyProtection="0"/>
    <xf numFmtId="0" fontId="24" fillId="0" borderId="0" applyNumberFormat="0" applyFill="0" applyBorder="0" applyAlignment="0" applyProtection="0"/>
    <xf numFmtId="0" fontId="2" fillId="10" borderId="9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7" fillId="34" borderId="0" applyNumberFormat="0" applyBorder="0" applyAlignment="0" applyProtection="0"/>
    <xf numFmtId="0" fontId="28" fillId="0" borderId="0"/>
    <xf numFmtId="166" fontId="1" fillId="0" borderId="0"/>
    <xf numFmtId="43" fontId="2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0" borderId="0"/>
    <xf numFmtId="0" fontId="1" fillId="0" borderId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</cellStyleXfs>
  <cellXfs count="76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4" fillId="0" borderId="0" xfId="0" applyFont="1" applyFill="1"/>
    <xf numFmtId="165" fontId="4" fillId="0" borderId="1" xfId="6" applyNumberFormat="1" applyFont="1" applyFill="1" applyBorder="1" applyAlignment="1">
      <alignment horizontal="center" vertical="center" wrapText="1"/>
    </xf>
    <xf numFmtId="165" fontId="11" fillId="3" borderId="1" xfId="6" applyNumberFormat="1" applyFont="1" applyFill="1" applyBorder="1" applyAlignment="1">
      <alignment horizontal="center" vertical="center" wrapText="1"/>
    </xf>
    <xf numFmtId="165" fontId="11" fillId="0" borderId="1" xfId="6" applyNumberFormat="1" applyFont="1" applyFill="1" applyBorder="1" applyAlignment="1">
      <alignment horizontal="center" vertical="center" wrapText="1"/>
    </xf>
    <xf numFmtId="165" fontId="11" fillId="0" borderId="1" xfId="6" applyNumberFormat="1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  <xf numFmtId="165" fontId="5" fillId="0" borderId="1" xfId="6" applyNumberFormat="1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3" fontId="8" fillId="3" borderId="1" xfId="6" applyFont="1" applyFill="1" applyBorder="1" applyAlignment="1">
      <alignment horizontal="center" vertical="center" wrapText="1"/>
    </xf>
    <xf numFmtId="43" fontId="8" fillId="3" borderId="1" xfId="6" applyFont="1" applyFill="1" applyBorder="1" applyAlignment="1">
      <alignment vertical="center" wrapText="1"/>
    </xf>
    <xf numFmtId="165" fontId="11" fillId="0" borderId="1" xfId="6" applyNumberFormat="1" applyFont="1" applyFill="1" applyBorder="1" applyAlignment="1">
      <alignment horizontal="center" wrapText="1"/>
    </xf>
    <xf numFmtId="165" fontId="4" fillId="0" borderId="1" xfId="6" applyNumberFormat="1" applyFont="1" applyFill="1" applyBorder="1" applyAlignment="1">
      <alignment horizont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49" fontId="29" fillId="35" borderId="1" xfId="4" applyNumberFormat="1" applyFont="1" applyFill="1" applyBorder="1" applyAlignment="1" applyProtection="1">
      <alignment horizontal="center" vertical="center" wrapText="1"/>
    </xf>
    <xf numFmtId="165" fontId="30" fillId="35" borderId="1" xfId="6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9" fontId="4" fillId="0" borderId="0" xfId="5" applyFont="1" applyFill="1"/>
    <xf numFmtId="44" fontId="5" fillId="0" borderId="1" xfId="6" applyNumberFormat="1" applyFont="1" applyFill="1" applyBorder="1" applyAlignment="1">
      <alignment horizontal="right" vertical="center" wrapText="1"/>
    </xf>
    <xf numFmtId="44" fontId="6" fillId="0" borderId="1" xfId="6" applyNumberFormat="1" applyFont="1" applyFill="1" applyBorder="1" applyAlignment="1">
      <alignment horizontal="right" vertical="center" wrapText="1"/>
    </xf>
    <xf numFmtId="44" fontId="4" fillId="0" borderId="1" xfId="73" applyNumberFormat="1" applyFont="1" applyBorder="1" applyAlignment="1">
      <alignment horizontal="right" vertical="center"/>
    </xf>
    <xf numFmtId="44" fontId="4" fillId="0" borderId="1" xfId="0" applyNumberFormat="1" applyFont="1" applyFill="1" applyBorder="1" applyAlignment="1">
      <alignment horizontal="right" vertical="center"/>
    </xf>
    <xf numFmtId="44" fontId="4" fillId="0" borderId="1" xfId="0" applyNumberFormat="1" applyFont="1" applyBorder="1" applyAlignment="1">
      <alignment horizontal="right" vertical="center"/>
    </xf>
    <xf numFmtId="44" fontId="4" fillId="0" borderId="1" xfId="73" applyNumberFormat="1" applyFont="1" applyFill="1" applyBorder="1" applyAlignment="1">
      <alignment horizontal="right" vertical="center"/>
    </xf>
    <xf numFmtId="44" fontId="4" fillId="0" borderId="0" xfId="0" applyNumberFormat="1" applyFont="1" applyFill="1" applyBorder="1" applyAlignment="1">
      <alignment horizontal="right" vertical="center"/>
    </xf>
    <xf numFmtId="44" fontId="5" fillId="0" borderId="12" xfId="6" applyNumberFormat="1" applyFont="1" applyFill="1" applyBorder="1" applyAlignment="1">
      <alignment horizontal="right" vertical="center" wrapText="1"/>
    </xf>
    <xf numFmtId="44" fontId="5" fillId="0" borderId="1" xfId="6" applyNumberFormat="1" applyFont="1" applyFill="1" applyBorder="1" applyAlignment="1">
      <alignment horizontal="center" vertical="center" wrapText="1"/>
    </xf>
    <xf numFmtId="44" fontId="8" fillId="3" borderId="1" xfId="73" applyFont="1" applyFill="1" applyBorder="1" applyAlignment="1">
      <alignment horizontal="center" vertical="center" wrapText="1"/>
    </xf>
    <xf numFmtId="43" fontId="6" fillId="0" borderId="1" xfId="75" applyFont="1" applyFill="1" applyBorder="1" applyAlignment="1">
      <alignment horizontal="center" vertical="center" wrapText="1"/>
    </xf>
    <xf numFmtId="43" fontId="6" fillId="0" borderId="1" xfId="75" applyFont="1" applyFill="1" applyBorder="1" applyAlignment="1">
      <alignment horizontal="right" vertical="center" wrapText="1"/>
    </xf>
    <xf numFmtId="43" fontId="5" fillId="0" borderId="1" xfId="92" applyFont="1" applyFill="1" applyBorder="1" applyAlignment="1">
      <alignment vertical="center" wrapText="1"/>
    </xf>
    <xf numFmtId="43" fontId="5" fillId="0" borderId="1" xfId="92" applyFont="1" applyFill="1" applyBorder="1" applyAlignment="1">
      <alignment horizontal="center" vertical="center" wrapText="1"/>
    </xf>
    <xf numFmtId="43" fontId="6" fillId="0" borderId="1" xfId="96" applyFont="1" applyFill="1" applyBorder="1" applyAlignment="1">
      <alignment horizontal="right" vertical="center" wrapText="1"/>
    </xf>
    <xf numFmtId="43" fontId="6" fillId="0" borderId="12" xfId="96" applyFont="1" applyFill="1" applyBorder="1" applyAlignment="1">
      <alignment horizontal="right" vertical="center" wrapText="1"/>
    </xf>
    <xf numFmtId="167" fontId="6" fillId="0" borderId="1" xfId="137" applyNumberFormat="1" applyFont="1" applyFill="1" applyBorder="1" applyAlignment="1">
      <alignment vertical="center"/>
    </xf>
    <xf numFmtId="43" fontId="5" fillId="0" borderId="1" xfId="96" applyFont="1" applyFill="1" applyBorder="1" applyAlignment="1">
      <alignment horizontal="center" vertical="center" wrapText="1"/>
    </xf>
    <xf numFmtId="167" fontId="6" fillId="0" borderId="1" xfId="137" applyNumberFormat="1" applyFont="1" applyFill="1" applyBorder="1" applyAlignment="1">
      <alignment vertical="center"/>
    </xf>
    <xf numFmtId="43" fontId="5" fillId="0" borderId="1" xfId="134" applyFont="1" applyFill="1" applyBorder="1" applyAlignment="1">
      <alignment vertical="center" wrapText="1"/>
    </xf>
    <xf numFmtId="43" fontId="5" fillId="0" borderId="1" xfId="134" applyFont="1" applyFill="1" applyBorder="1" applyAlignment="1">
      <alignment horizontal="center" vertical="center" wrapText="1"/>
    </xf>
    <xf numFmtId="43" fontId="6" fillId="0" borderId="1" xfId="139" applyFont="1" applyFill="1" applyBorder="1" applyAlignment="1">
      <alignment horizontal="center" vertical="center" wrapText="1"/>
    </xf>
    <xf numFmtId="43" fontId="5" fillId="0" borderId="1" xfId="139" applyFont="1" applyFill="1" applyBorder="1" applyAlignment="1">
      <alignment horizontal="right" vertical="center" wrapText="1"/>
    </xf>
    <xf numFmtId="43" fontId="6" fillId="0" borderId="1" xfId="139" applyFont="1" applyFill="1" applyBorder="1" applyAlignment="1">
      <alignment horizontal="right" vertical="center" wrapText="1"/>
    </xf>
    <xf numFmtId="43" fontId="6" fillId="0" borderId="1" xfId="139" applyNumberFormat="1" applyFont="1" applyFill="1" applyBorder="1" applyAlignment="1">
      <alignment horizontal="center" vertical="center" wrapText="1"/>
    </xf>
    <xf numFmtId="43" fontId="6" fillId="0" borderId="1" xfId="219" applyFont="1" applyFill="1" applyBorder="1" applyAlignment="1">
      <alignment horizontal="center" vertical="center" wrapText="1"/>
    </xf>
    <xf numFmtId="43" fontId="5" fillId="0" borderId="1" xfId="219" applyFont="1" applyFill="1" applyBorder="1" applyAlignment="1">
      <alignment horizontal="right" vertical="center" wrapText="1"/>
    </xf>
    <xf numFmtId="43" fontId="6" fillId="0" borderId="1" xfId="219" applyFont="1" applyFill="1" applyBorder="1" applyAlignment="1">
      <alignment horizontal="right" vertical="center" wrapText="1"/>
    </xf>
    <xf numFmtId="43" fontId="6" fillId="0" borderId="1" xfId="223" applyFont="1" applyFill="1" applyBorder="1" applyAlignment="1">
      <alignment horizontal="center" vertical="center" wrapText="1"/>
    </xf>
    <xf numFmtId="43" fontId="6" fillId="0" borderId="1" xfId="223" applyFont="1" applyFill="1" applyBorder="1" applyAlignment="1">
      <alignment horizontal="right" vertical="center" wrapText="1"/>
    </xf>
    <xf numFmtId="167" fontId="6" fillId="0" borderId="0" xfId="4" applyNumberFormat="1" applyFont="1" applyFill="1" applyBorder="1" applyAlignment="1">
      <alignment horizontal="right" vertical="center"/>
    </xf>
    <xf numFmtId="43" fontId="6" fillId="0" borderId="1" xfId="223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3" fontId="6" fillId="0" borderId="1" xfId="391" applyFont="1" applyFill="1" applyBorder="1" applyAlignment="1">
      <alignment horizontal="center" vertical="center" wrapText="1"/>
    </xf>
    <xf numFmtId="43" fontId="6" fillId="0" borderId="1" xfId="560" applyFont="1" applyFill="1" applyBorder="1" applyAlignment="1">
      <alignment horizontal="center" vertical="center" wrapText="1"/>
    </xf>
    <xf numFmtId="167" fontId="33" fillId="0" borderId="0" xfId="727" applyNumberFormat="1" applyFont="1" applyFill="1" applyBorder="1" applyAlignment="1">
      <alignment vertical="center"/>
    </xf>
    <xf numFmtId="43" fontId="6" fillId="0" borderId="1" xfId="56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3" fontId="6" fillId="0" borderId="1" xfId="560" applyFont="1" applyFill="1" applyBorder="1" applyAlignment="1">
      <alignment horizontal="center" vertical="center" wrapText="1"/>
    </xf>
    <xf numFmtId="43" fontId="6" fillId="0" borderId="1" xfId="729" applyFont="1" applyFill="1" applyBorder="1" applyAlignment="1">
      <alignment horizontal="center" vertical="center" wrapText="1"/>
    </xf>
    <xf numFmtId="43" fontId="6" fillId="0" borderId="1" xfId="1233" applyFont="1" applyFill="1" applyBorder="1" applyAlignment="1">
      <alignment horizontal="center" vertical="center" wrapText="1"/>
    </xf>
    <xf numFmtId="167" fontId="33" fillId="0" borderId="0" xfId="727" applyNumberFormat="1" applyFont="1" applyFill="1" applyBorder="1"/>
    <xf numFmtId="3" fontId="6" fillId="0" borderId="1" xfId="1" applyNumberFormat="1" applyFont="1" applyFill="1" applyBorder="1" applyAlignment="1">
      <alignment horizontal="center" vertical="center" wrapText="1"/>
    </xf>
    <xf numFmtId="43" fontId="6" fillId="0" borderId="1" xfId="1233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1" fontId="6" fillId="0" borderId="1" xfId="1401" applyFont="1" applyFill="1" applyBorder="1" applyAlignment="1">
      <alignment horizontal="center" vertical="center" wrapText="1"/>
    </xf>
    <xf numFmtId="167" fontId="33" fillId="0" borderId="1" xfId="727" applyNumberFormat="1" applyFont="1" applyFill="1" applyBorder="1" applyAlignment="1">
      <alignment vertical="center"/>
    </xf>
    <xf numFmtId="171" fontId="6" fillId="0" borderId="1" xfId="2577" applyFont="1" applyFill="1" applyBorder="1" applyAlignment="1">
      <alignment horizontal="center" vertical="center" wrapText="1"/>
    </xf>
  </cellXfs>
  <cellStyles count="2744">
    <cellStyle name="=C:\WINNT\SYSTEM32\COMMAND.COM" xfId="50"/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Euro" xfId="2"/>
    <cellStyle name="Incorrecto" xfId="14" builtinId="27" customBuiltin="1"/>
    <cellStyle name="Millares" xfId="6" builtinId="3"/>
    <cellStyle name="Millares 10" xfId="223"/>
    <cellStyle name="Millares 10 2" xfId="560"/>
    <cellStyle name="Millares 10 2 2" xfId="1233"/>
    <cellStyle name="Millares 10 2 2 2" xfId="2577"/>
    <cellStyle name="Millares 10 2 3" xfId="1905"/>
    <cellStyle name="Millares 10 3" xfId="897"/>
    <cellStyle name="Millares 10 3 2" xfId="2241"/>
    <cellStyle name="Millares 10 4" xfId="1569"/>
    <cellStyle name="Millares 11" xfId="391"/>
    <cellStyle name="Millares 11 2" xfId="1065"/>
    <cellStyle name="Millares 11 2 2" xfId="2409"/>
    <cellStyle name="Millares 11 3" xfId="1737"/>
    <cellStyle name="Millares 12" xfId="729"/>
    <cellStyle name="Millares 12 2" xfId="2073"/>
    <cellStyle name="Millares 13" xfId="1401"/>
    <cellStyle name="Millares 2" xfId="3"/>
    <cellStyle name="Millares 2 10" xfId="390"/>
    <cellStyle name="Millares 2 10 2" xfId="1064"/>
    <cellStyle name="Millares 2 10 2 2" xfId="2408"/>
    <cellStyle name="Millares 2 10 3" xfId="1736"/>
    <cellStyle name="Millares 2 11" xfId="728"/>
    <cellStyle name="Millares 2 11 2" xfId="2072"/>
    <cellStyle name="Millares 2 12" xfId="1400"/>
    <cellStyle name="Millares 2 2" xfId="57"/>
    <cellStyle name="Millares 2 2 2" xfId="69"/>
    <cellStyle name="Millares 2 2 2 2" xfId="90"/>
    <cellStyle name="Millares 2 2 2 2 2" xfId="132"/>
    <cellStyle name="Millares 2 2 2 2 2 2" xfId="217"/>
    <cellStyle name="Millares 2 2 2 2 2 2 2" xfId="385"/>
    <cellStyle name="Millares 2 2 2 2 2 2 2 2" xfId="722"/>
    <cellStyle name="Millares 2 2 2 2 2 2 2 2 2" xfId="1395"/>
    <cellStyle name="Millares 2 2 2 2 2 2 2 2 2 2" xfId="2739"/>
    <cellStyle name="Millares 2 2 2 2 2 2 2 2 3" xfId="2067"/>
    <cellStyle name="Millares 2 2 2 2 2 2 2 3" xfId="1059"/>
    <cellStyle name="Millares 2 2 2 2 2 2 2 3 2" xfId="2403"/>
    <cellStyle name="Millares 2 2 2 2 2 2 2 4" xfId="1731"/>
    <cellStyle name="Millares 2 2 2 2 2 2 3" xfId="554"/>
    <cellStyle name="Millares 2 2 2 2 2 2 3 2" xfId="1227"/>
    <cellStyle name="Millares 2 2 2 2 2 2 3 2 2" xfId="2571"/>
    <cellStyle name="Millares 2 2 2 2 2 2 3 3" xfId="1899"/>
    <cellStyle name="Millares 2 2 2 2 2 2 4" xfId="891"/>
    <cellStyle name="Millares 2 2 2 2 2 2 4 2" xfId="2235"/>
    <cellStyle name="Millares 2 2 2 2 2 2 5" xfId="1563"/>
    <cellStyle name="Millares 2 2 2 2 2 3" xfId="301"/>
    <cellStyle name="Millares 2 2 2 2 2 3 2" xfId="638"/>
    <cellStyle name="Millares 2 2 2 2 2 3 2 2" xfId="1311"/>
    <cellStyle name="Millares 2 2 2 2 2 3 2 2 2" xfId="2655"/>
    <cellStyle name="Millares 2 2 2 2 2 3 2 3" xfId="1983"/>
    <cellStyle name="Millares 2 2 2 2 2 3 3" xfId="975"/>
    <cellStyle name="Millares 2 2 2 2 2 3 3 2" xfId="2319"/>
    <cellStyle name="Millares 2 2 2 2 2 3 4" xfId="1647"/>
    <cellStyle name="Millares 2 2 2 2 2 4" xfId="469"/>
    <cellStyle name="Millares 2 2 2 2 2 4 2" xfId="1143"/>
    <cellStyle name="Millares 2 2 2 2 2 4 2 2" xfId="2487"/>
    <cellStyle name="Millares 2 2 2 2 2 4 3" xfId="1815"/>
    <cellStyle name="Millares 2 2 2 2 2 5" xfId="807"/>
    <cellStyle name="Millares 2 2 2 2 2 5 2" xfId="2151"/>
    <cellStyle name="Millares 2 2 2 2 2 6" xfId="1479"/>
    <cellStyle name="Millares 2 2 2 2 3" xfId="175"/>
    <cellStyle name="Millares 2 2 2 2 3 2" xfId="343"/>
    <cellStyle name="Millares 2 2 2 2 3 2 2" xfId="680"/>
    <cellStyle name="Millares 2 2 2 2 3 2 2 2" xfId="1353"/>
    <cellStyle name="Millares 2 2 2 2 3 2 2 2 2" xfId="2697"/>
    <cellStyle name="Millares 2 2 2 2 3 2 2 3" xfId="2025"/>
    <cellStyle name="Millares 2 2 2 2 3 2 3" xfId="1017"/>
    <cellStyle name="Millares 2 2 2 2 3 2 3 2" xfId="2361"/>
    <cellStyle name="Millares 2 2 2 2 3 2 4" xfId="1689"/>
    <cellStyle name="Millares 2 2 2 2 3 3" xfId="512"/>
    <cellStyle name="Millares 2 2 2 2 3 3 2" xfId="1185"/>
    <cellStyle name="Millares 2 2 2 2 3 3 2 2" xfId="2529"/>
    <cellStyle name="Millares 2 2 2 2 3 3 3" xfId="1857"/>
    <cellStyle name="Millares 2 2 2 2 3 4" xfId="849"/>
    <cellStyle name="Millares 2 2 2 2 3 4 2" xfId="2193"/>
    <cellStyle name="Millares 2 2 2 2 3 5" xfId="1521"/>
    <cellStyle name="Millares 2 2 2 2 4" xfId="259"/>
    <cellStyle name="Millares 2 2 2 2 4 2" xfId="596"/>
    <cellStyle name="Millares 2 2 2 2 4 2 2" xfId="1269"/>
    <cellStyle name="Millares 2 2 2 2 4 2 2 2" xfId="2613"/>
    <cellStyle name="Millares 2 2 2 2 4 2 3" xfId="1941"/>
    <cellStyle name="Millares 2 2 2 2 4 3" xfId="933"/>
    <cellStyle name="Millares 2 2 2 2 4 3 2" xfId="2277"/>
    <cellStyle name="Millares 2 2 2 2 4 4" xfId="1605"/>
    <cellStyle name="Millares 2 2 2 2 5" xfId="427"/>
    <cellStyle name="Millares 2 2 2 2 5 2" xfId="1101"/>
    <cellStyle name="Millares 2 2 2 2 5 2 2" xfId="2445"/>
    <cellStyle name="Millares 2 2 2 2 5 3" xfId="1773"/>
    <cellStyle name="Millares 2 2 2 2 6" xfId="765"/>
    <cellStyle name="Millares 2 2 2 2 6 2" xfId="2109"/>
    <cellStyle name="Millares 2 2 2 2 7" xfId="1437"/>
    <cellStyle name="Millares 2 2 2 3" xfId="111"/>
    <cellStyle name="Millares 2 2 2 3 2" xfId="196"/>
    <cellStyle name="Millares 2 2 2 3 2 2" xfId="364"/>
    <cellStyle name="Millares 2 2 2 3 2 2 2" xfId="701"/>
    <cellStyle name="Millares 2 2 2 3 2 2 2 2" xfId="1374"/>
    <cellStyle name="Millares 2 2 2 3 2 2 2 2 2" xfId="2718"/>
    <cellStyle name="Millares 2 2 2 3 2 2 2 3" xfId="2046"/>
    <cellStyle name="Millares 2 2 2 3 2 2 3" xfId="1038"/>
    <cellStyle name="Millares 2 2 2 3 2 2 3 2" xfId="2382"/>
    <cellStyle name="Millares 2 2 2 3 2 2 4" xfId="1710"/>
    <cellStyle name="Millares 2 2 2 3 2 3" xfId="533"/>
    <cellStyle name="Millares 2 2 2 3 2 3 2" xfId="1206"/>
    <cellStyle name="Millares 2 2 2 3 2 3 2 2" xfId="2550"/>
    <cellStyle name="Millares 2 2 2 3 2 3 3" xfId="1878"/>
    <cellStyle name="Millares 2 2 2 3 2 4" xfId="870"/>
    <cellStyle name="Millares 2 2 2 3 2 4 2" xfId="2214"/>
    <cellStyle name="Millares 2 2 2 3 2 5" xfId="1542"/>
    <cellStyle name="Millares 2 2 2 3 3" xfId="280"/>
    <cellStyle name="Millares 2 2 2 3 3 2" xfId="617"/>
    <cellStyle name="Millares 2 2 2 3 3 2 2" xfId="1290"/>
    <cellStyle name="Millares 2 2 2 3 3 2 2 2" xfId="2634"/>
    <cellStyle name="Millares 2 2 2 3 3 2 3" xfId="1962"/>
    <cellStyle name="Millares 2 2 2 3 3 3" xfId="954"/>
    <cellStyle name="Millares 2 2 2 3 3 3 2" xfId="2298"/>
    <cellStyle name="Millares 2 2 2 3 3 4" xfId="1626"/>
    <cellStyle name="Millares 2 2 2 3 4" xfId="448"/>
    <cellStyle name="Millares 2 2 2 3 4 2" xfId="1122"/>
    <cellStyle name="Millares 2 2 2 3 4 2 2" xfId="2466"/>
    <cellStyle name="Millares 2 2 2 3 4 3" xfId="1794"/>
    <cellStyle name="Millares 2 2 2 3 5" xfId="786"/>
    <cellStyle name="Millares 2 2 2 3 5 2" xfId="2130"/>
    <cellStyle name="Millares 2 2 2 3 6" xfId="1458"/>
    <cellStyle name="Millares 2 2 2 4" xfId="154"/>
    <cellStyle name="Millares 2 2 2 4 2" xfId="322"/>
    <cellStyle name="Millares 2 2 2 4 2 2" xfId="659"/>
    <cellStyle name="Millares 2 2 2 4 2 2 2" xfId="1332"/>
    <cellStyle name="Millares 2 2 2 4 2 2 2 2" xfId="2676"/>
    <cellStyle name="Millares 2 2 2 4 2 2 3" xfId="2004"/>
    <cellStyle name="Millares 2 2 2 4 2 3" xfId="996"/>
    <cellStyle name="Millares 2 2 2 4 2 3 2" xfId="2340"/>
    <cellStyle name="Millares 2 2 2 4 2 4" xfId="1668"/>
    <cellStyle name="Millares 2 2 2 4 3" xfId="491"/>
    <cellStyle name="Millares 2 2 2 4 3 2" xfId="1164"/>
    <cellStyle name="Millares 2 2 2 4 3 2 2" xfId="2508"/>
    <cellStyle name="Millares 2 2 2 4 3 3" xfId="1836"/>
    <cellStyle name="Millares 2 2 2 4 4" xfId="828"/>
    <cellStyle name="Millares 2 2 2 4 4 2" xfId="2172"/>
    <cellStyle name="Millares 2 2 2 4 5" xfId="1500"/>
    <cellStyle name="Millares 2 2 2 5" xfId="238"/>
    <cellStyle name="Millares 2 2 2 5 2" xfId="575"/>
    <cellStyle name="Millares 2 2 2 5 2 2" xfId="1248"/>
    <cellStyle name="Millares 2 2 2 5 2 2 2" xfId="2592"/>
    <cellStyle name="Millares 2 2 2 5 2 3" xfId="1920"/>
    <cellStyle name="Millares 2 2 2 5 3" xfId="912"/>
    <cellStyle name="Millares 2 2 2 5 3 2" xfId="2256"/>
    <cellStyle name="Millares 2 2 2 5 4" xfId="1584"/>
    <cellStyle name="Millares 2 2 2 6" xfId="406"/>
    <cellStyle name="Millares 2 2 2 6 2" xfId="1080"/>
    <cellStyle name="Millares 2 2 2 6 2 2" xfId="2424"/>
    <cellStyle name="Millares 2 2 2 6 3" xfId="1752"/>
    <cellStyle name="Millares 2 2 2 7" xfId="744"/>
    <cellStyle name="Millares 2 2 2 7 2" xfId="2088"/>
    <cellStyle name="Millares 2 2 2 8" xfId="1416"/>
    <cellStyle name="Millares 2 2 3" xfId="80"/>
    <cellStyle name="Millares 2 2 3 2" xfId="122"/>
    <cellStyle name="Millares 2 2 3 2 2" xfId="207"/>
    <cellStyle name="Millares 2 2 3 2 2 2" xfId="375"/>
    <cellStyle name="Millares 2 2 3 2 2 2 2" xfId="712"/>
    <cellStyle name="Millares 2 2 3 2 2 2 2 2" xfId="1385"/>
    <cellStyle name="Millares 2 2 3 2 2 2 2 2 2" xfId="2729"/>
    <cellStyle name="Millares 2 2 3 2 2 2 2 3" xfId="2057"/>
    <cellStyle name="Millares 2 2 3 2 2 2 3" xfId="1049"/>
    <cellStyle name="Millares 2 2 3 2 2 2 3 2" xfId="2393"/>
    <cellStyle name="Millares 2 2 3 2 2 2 4" xfId="1721"/>
    <cellStyle name="Millares 2 2 3 2 2 3" xfId="544"/>
    <cellStyle name="Millares 2 2 3 2 2 3 2" xfId="1217"/>
    <cellStyle name="Millares 2 2 3 2 2 3 2 2" xfId="2561"/>
    <cellStyle name="Millares 2 2 3 2 2 3 3" xfId="1889"/>
    <cellStyle name="Millares 2 2 3 2 2 4" xfId="881"/>
    <cellStyle name="Millares 2 2 3 2 2 4 2" xfId="2225"/>
    <cellStyle name="Millares 2 2 3 2 2 5" xfId="1553"/>
    <cellStyle name="Millares 2 2 3 2 3" xfId="291"/>
    <cellStyle name="Millares 2 2 3 2 3 2" xfId="628"/>
    <cellStyle name="Millares 2 2 3 2 3 2 2" xfId="1301"/>
    <cellStyle name="Millares 2 2 3 2 3 2 2 2" xfId="2645"/>
    <cellStyle name="Millares 2 2 3 2 3 2 3" xfId="1973"/>
    <cellStyle name="Millares 2 2 3 2 3 3" xfId="965"/>
    <cellStyle name="Millares 2 2 3 2 3 3 2" xfId="2309"/>
    <cellStyle name="Millares 2 2 3 2 3 4" xfId="1637"/>
    <cellStyle name="Millares 2 2 3 2 4" xfId="459"/>
    <cellStyle name="Millares 2 2 3 2 4 2" xfId="1133"/>
    <cellStyle name="Millares 2 2 3 2 4 2 2" xfId="2477"/>
    <cellStyle name="Millares 2 2 3 2 4 3" xfId="1805"/>
    <cellStyle name="Millares 2 2 3 2 5" xfId="797"/>
    <cellStyle name="Millares 2 2 3 2 5 2" xfId="2141"/>
    <cellStyle name="Millares 2 2 3 2 6" xfId="1469"/>
    <cellStyle name="Millares 2 2 3 3" xfId="165"/>
    <cellStyle name="Millares 2 2 3 3 2" xfId="333"/>
    <cellStyle name="Millares 2 2 3 3 2 2" xfId="670"/>
    <cellStyle name="Millares 2 2 3 3 2 2 2" xfId="1343"/>
    <cellStyle name="Millares 2 2 3 3 2 2 2 2" xfId="2687"/>
    <cellStyle name="Millares 2 2 3 3 2 2 3" xfId="2015"/>
    <cellStyle name="Millares 2 2 3 3 2 3" xfId="1007"/>
    <cellStyle name="Millares 2 2 3 3 2 3 2" xfId="2351"/>
    <cellStyle name="Millares 2 2 3 3 2 4" xfId="1679"/>
    <cellStyle name="Millares 2 2 3 3 3" xfId="502"/>
    <cellStyle name="Millares 2 2 3 3 3 2" xfId="1175"/>
    <cellStyle name="Millares 2 2 3 3 3 2 2" xfId="2519"/>
    <cellStyle name="Millares 2 2 3 3 3 3" xfId="1847"/>
    <cellStyle name="Millares 2 2 3 3 4" xfId="839"/>
    <cellStyle name="Millares 2 2 3 3 4 2" xfId="2183"/>
    <cellStyle name="Millares 2 2 3 3 5" xfId="1511"/>
    <cellStyle name="Millares 2 2 3 4" xfId="249"/>
    <cellStyle name="Millares 2 2 3 4 2" xfId="586"/>
    <cellStyle name="Millares 2 2 3 4 2 2" xfId="1259"/>
    <cellStyle name="Millares 2 2 3 4 2 2 2" xfId="2603"/>
    <cellStyle name="Millares 2 2 3 4 2 3" xfId="1931"/>
    <cellStyle name="Millares 2 2 3 4 3" xfId="923"/>
    <cellStyle name="Millares 2 2 3 4 3 2" xfId="2267"/>
    <cellStyle name="Millares 2 2 3 4 4" xfId="1595"/>
    <cellStyle name="Millares 2 2 3 5" xfId="417"/>
    <cellStyle name="Millares 2 2 3 5 2" xfId="1091"/>
    <cellStyle name="Millares 2 2 3 5 2 2" xfId="2435"/>
    <cellStyle name="Millares 2 2 3 5 3" xfId="1763"/>
    <cellStyle name="Millares 2 2 3 6" xfId="755"/>
    <cellStyle name="Millares 2 2 3 6 2" xfId="2099"/>
    <cellStyle name="Millares 2 2 3 7" xfId="1427"/>
    <cellStyle name="Millares 2 2 4" xfId="101"/>
    <cellStyle name="Millares 2 2 4 2" xfId="186"/>
    <cellStyle name="Millares 2 2 4 2 2" xfId="354"/>
    <cellStyle name="Millares 2 2 4 2 2 2" xfId="691"/>
    <cellStyle name="Millares 2 2 4 2 2 2 2" xfId="1364"/>
    <cellStyle name="Millares 2 2 4 2 2 2 2 2" xfId="2708"/>
    <cellStyle name="Millares 2 2 4 2 2 2 3" xfId="2036"/>
    <cellStyle name="Millares 2 2 4 2 2 3" xfId="1028"/>
    <cellStyle name="Millares 2 2 4 2 2 3 2" xfId="2372"/>
    <cellStyle name="Millares 2 2 4 2 2 4" xfId="1700"/>
    <cellStyle name="Millares 2 2 4 2 3" xfId="523"/>
    <cellStyle name="Millares 2 2 4 2 3 2" xfId="1196"/>
    <cellStyle name="Millares 2 2 4 2 3 2 2" xfId="2540"/>
    <cellStyle name="Millares 2 2 4 2 3 3" xfId="1868"/>
    <cellStyle name="Millares 2 2 4 2 4" xfId="860"/>
    <cellStyle name="Millares 2 2 4 2 4 2" xfId="2204"/>
    <cellStyle name="Millares 2 2 4 2 5" xfId="1532"/>
    <cellStyle name="Millares 2 2 4 3" xfId="270"/>
    <cellStyle name="Millares 2 2 4 3 2" xfId="607"/>
    <cellStyle name="Millares 2 2 4 3 2 2" xfId="1280"/>
    <cellStyle name="Millares 2 2 4 3 2 2 2" xfId="2624"/>
    <cellStyle name="Millares 2 2 4 3 2 3" xfId="1952"/>
    <cellStyle name="Millares 2 2 4 3 3" xfId="944"/>
    <cellStyle name="Millares 2 2 4 3 3 2" xfId="2288"/>
    <cellStyle name="Millares 2 2 4 3 4" xfId="1616"/>
    <cellStyle name="Millares 2 2 4 4" xfId="438"/>
    <cellStyle name="Millares 2 2 4 4 2" xfId="1112"/>
    <cellStyle name="Millares 2 2 4 4 2 2" xfId="2456"/>
    <cellStyle name="Millares 2 2 4 4 3" xfId="1784"/>
    <cellStyle name="Millares 2 2 4 5" xfId="776"/>
    <cellStyle name="Millares 2 2 4 5 2" xfId="2120"/>
    <cellStyle name="Millares 2 2 4 6" xfId="1448"/>
    <cellStyle name="Millares 2 2 5" xfId="144"/>
    <cellStyle name="Millares 2 2 5 2" xfId="312"/>
    <cellStyle name="Millares 2 2 5 2 2" xfId="649"/>
    <cellStyle name="Millares 2 2 5 2 2 2" xfId="1322"/>
    <cellStyle name="Millares 2 2 5 2 2 2 2" xfId="2666"/>
    <cellStyle name="Millares 2 2 5 2 2 3" xfId="1994"/>
    <cellStyle name="Millares 2 2 5 2 3" xfId="986"/>
    <cellStyle name="Millares 2 2 5 2 3 2" xfId="2330"/>
    <cellStyle name="Millares 2 2 5 2 4" xfId="1658"/>
    <cellStyle name="Millares 2 2 5 3" xfId="481"/>
    <cellStyle name="Millares 2 2 5 3 2" xfId="1154"/>
    <cellStyle name="Millares 2 2 5 3 2 2" xfId="2498"/>
    <cellStyle name="Millares 2 2 5 3 3" xfId="1826"/>
    <cellStyle name="Millares 2 2 5 4" xfId="818"/>
    <cellStyle name="Millares 2 2 5 4 2" xfId="2162"/>
    <cellStyle name="Millares 2 2 5 5" xfId="1490"/>
    <cellStyle name="Millares 2 2 6" xfId="228"/>
    <cellStyle name="Millares 2 2 6 2" xfId="565"/>
    <cellStyle name="Millares 2 2 6 2 2" xfId="1238"/>
    <cellStyle name="Millares 2 2 6 2 2 2" xfId="2582"/>
    <cellStyle name="Millares 2 2 6 2 3" xfId="1910"/>
    <cellStyle name="Millares 2 2 6 3" xfId="902"/>
    <cellStyle name="Millares 2 2 6 3 2" xfId="2246"/>
    <cellStyle name="Millares 2 2 6 4" xfId="1574"/>
    <cellStyle name="Millares 2 2 7" xfId="396"/>
    <cellStyle name="Millares 2 2 7 2" xfId="1070"/>
    <cellStyle name="Millares 2 2 7 2 2" xfId="2414"/>
    <cellStyle name="Millares 2 2 7 3" xfId="1742"/>
    <cellStyle name="Millares 2 2 8" xfId="734"/>
    <cellStyle name="Millares 2 2 8 2" xfId="2078"/>
    <cellStyle name="Millares 2 2 9" xfId="1406"/>
    <cellStyle name="Millares 2 3" xfId="60"/>
    <cellStyle name="Millares 2 3 2" xfId="71"/>
    <cellStyle name="Millares 2 3 2 2" xfId="92"/>
    <cellStyle name="Millares 2 3 2 2 2" xfId="134"/>
    <cellStyle name="Millares 2 3 2 2 2 2" xfId="219"/>
    <cellStyle name="Millares 2 3 2 2 2 2 2" xfId="387"/>
    <cellStyle name="Millares 2 3 2 2 2 2 2 2" xfId="724"/>
    <cellStyle name="Millares 2 3 2 2 2 2 2 2 2" xfId="1397"/>
    <cellStyle name="Millares 2 3 2 2 2 2 2 2 2 2" xfId="2741"/>
    <cellStyle name="Millares 2 3 2 2 2 2 2 2 3" xfId="2069"/>
    <cellStyle name="Millares 2 3 2 2 2 2 2 3" xfId="1061"/>
    <cellStyle name="Millares 2 3 2 2 2 2 2 3 2" xfId="2405"/>
    <cellStyle name="Millares 2 3 2 2 2 2 2 4" xfId="1733"/>
    <cellStyle name="Millares 2 3 2 2 2 2 3" xfId="556"/>
    <cellStyle name="Millares 2 3 2 2 2 2 3 2" xfId="1229"/>
    <cellStyle name="Millares 2 3 2 2 2 2 3 2 2" xfId="2573"/>
    <cellStyle name="Millares 2 3 2 2 2 2 3 3" xfId="1901"/>
    <cellStyle name="Millares 2 3 2 2 2 2 4" xfId="893"/>
    <cellStyle name="Millares 2 3 2 2 2 2 4 2" xfId="2237"/>
    <cellStyle name="Millares 2 3 2 2 2 2 5" xfId="1565"/>
    <cellStyle name="Millares 2 3 2 2 2 3" xfId="303"/>
    <cellStyle name="Millares 2 3 2 2 2 3 2" xfId="640"/>
    <cellStyle name="Millares 2 3 2 2 2 3 2 2" xfId="1313"/>
    <cellStyle name="Millares 2 3 2 2 2 3 2 2 2" xfId="2657"/>
    <cellStyle name="Millares 2 3 2 2 2 3 2 3" xfId="1985"/>
    <cellStyle name="Millares 2 3 2 2 2 3 3" xfId="977"/>
    <cellStyle name="Millares 2 3 2 2 2 3 3 2" xfId="2321"/>
    <cellStyle name="Millares 2 3 2 2 2 3 4" xfId="1649"/>
    <cellStyle name="Millares 2 3 2 2 2 4" xfId="471"/>
    <cellStyle name="Millares 2 3 2 2 2 4 2" xfId="1145"/>
    <cellStyle name="Millares 2 3 2 2 2 4 2 2" xfId="2489"/>
    <cellStyle name="Millares 2 3 2 2 2 4 3" xfId="1817"/>
    <cellStyle name="Millares 2 3 2 2 2 5" xfId="809"/>
    <cellStyle name="Millares 2 3 2 2 2 5 2" xfId="2153"/>
    <cellStyle name="Millares 2 3 2 2 2 6" xfId="1481"/>
    <cellStyle name="Millares 2 3 2 2 3" xfId="177"/>
    <cellStyle name="Millares 2 3 2 2 3 2" xfId="345"/>
    <cellStyle name="Millares 2 3 2 2 3 2 2" xfId="682"/>
    <cellStyle name="Millares 2 3 2 2 3 2 2 2" xfId="1355"/>
    <cellStyle name="Millares 2 3 2 2 3 2 2 2 2" xfId="2699"/>
    <cellStyle name="Millares 2 3 2 2 3 2 2 3" xfId="2027"/>
    <cellStyle name="Millares 2 3 2 2 3 2 3" xfId="1019"/>
    <cellStyle name="Millares 2 3 2 2 3 2 3 2" xfId="2363"/>
    <cellStyle name="Millares 2 3 2 2 3 2 4" xfId="1691"/>
    <cellStyle name="Millares 2 3 2 2 3 3" xfId="514"/>
    <cellStyle name="Millares 2 3 2 2 3 3 2" xfId="1187"/>
    <cellStyle name="Millares 2 3 2 2 3 3 2 2" xfId="2531"/>
    <cellStyle name="Millares 2 3 2 2 3 3 3" xfId="1859"/>
    <cellStyle name="Millares 2 3 2 2 3 4" xfId="851"/>
    <cellStyle name="Millares 2 3 2 2 3 4 2" xfId="2195"/>
    <cellStyle name="Millares 2 3 2 2 3 5" xfId="1523"/>
    <cellStyle name="Millares 2 3 2 2 4" xfId="261"/>
    <cellStyle name="Millares 2 3 2 2 4 2" xfId="598"/>
    <cellStyle name="Millares 2 3 2 2 4 2 2" xfId="1271"/>
    <cellStyle name="Millares 2 3 2 2 4 2 2 2" xfId="2615"/>
    <cellStyle name="Millares 2 3 2 2 4 2 3" xfId="1943"/>
    <cellStyle name="Millares 2 3 2 2 4 3" xfId="935"/>
    <cellStyle name="Millares 2 3 2 2 4 3 2" xfId="2279"/>
    <cellStyle name="Millares 2 3 2 2 4 4" xfId="1607"/>
    <cellStyle name="Millares 2 3 2 2 5" xfId="429"/>
    <cellStyle name="Millares 2 3 2 2 5 2" xfId="1103"/>
    <cellStyle name="Millares 2 3 2 2 5 2 2" xfId="2447"/>
    <cellStyle name="Millares 2 3 2 2 5 3" xfId="1775"/>
    <cellStyle name="Millares 2 3 2 2 6" xfId="767"/>
    <cellStyle name="Millares 2 3 2 2 6 2" xfId="2111"/>
    <cellStyle name="Millares 2 3 2 2 7" xfId="1439"/>
    <cellStyle name="Millares 2 3 2 3" xfId="113"/>
    <cellStyle name="Millares 2 3 2 3 2" xfId="198"/>
    <cellStyle name="Millares 2 3 2 3 2 2" xfId="366"/>
    <cellStyle name="Millares 2 3 2 3 2 2 2" xfId="703"/>
    <cellStyle name="Millares 2 3 2 3 2 2 2 2" xfId="1376"/>
    <cellStyle name="Millares 2 3 2 3 2 2 2 2 2" xfId="2720"/>
    <cellStyle name="Millares 2 3 2 3 2 2 2 3" xfId="2048"/>
    <cellStyle name="Millares 2 3 2 3 2 2 3" xfId="1040"/>
    <cellStyle name="Millares 2 3 2 3 2 2 3 2" xfId="2384"/>
    <cellStyle name="Millares 2 3 2 3 2 2 4" xfId="1712"/>
    <cellStyle name="Millares 2 3 2 3 2 3" xfId="535"/>
    <cellStyle name="Millares 2 3 2 3 2 3 2" xfId="1208"/>
    <cellStyle name="Millares 2 3 2 3 2 3 2 2" xfId="2552"/>
    <cellStyle name="Millares 2 3 2 3 2 3 3" xfId="1880"/>
    <cellStyle name="Millares 2 3 2 3 2 4" xfId="872"/>
    <cellStyle name="Millares 2 3 2 3 2 4 2" xfId="2216"/>
    <cellStyle name="Millares 2 3 2 3 2 5" xfId="1544"/>
    <cellStyle name="Millares 2 3 2 3 3" xfId="282"/>
    <cellStyle name="Millares 2 3 2 3 3 2" xfId="619"/>
    <cellStyle name="Millares 2 3 2 3 3 2 2" xfId="1292"/>
    <cellStyle name="Millares 2 3 2 3 3 2 2 2" xfId="2636"/>
    <cellStyle name="Millares 2 3 2 3 3 2 3" xfId="1964"/>
    <cellStyle name="Millares 2 3 2 3 3 3" xfId="956"/>
    <cellStyle name="Millares 2 3 2 3 3 3 2" xfId="2300"/>
    <cellStyle name="Millares 2 3 2 3 3 4" xfId="1628"/>
    <cellStyle name="Millares 2 3 2 3 4" xfId="450"/>
    <cellStyle name="Millares 2 3 2 3 4 2" xfId="1124"/>
    <cellStyle name="Millares 2 3 2 3 4 2 2" xfId="2468"/>
    <cellStyle name="Millares 2 3 2 3 4 3" xfId="1796"/>
    <cellStyle name="Millares 2 3 2 3 5" xfId="788"/>
    <cellStyle name="Millares 2 3 2 3 5 2" xfId="2132"/>
    <cellStyle name="Millares 2 3 2 3 6" xfId="1460"/>
    <cellStyle name="Millares 2 3 2 4" xfId="156"/>
    <cellStyle name="Millares 2 3 2 4 2" xfId="324"/>
    <cellStyle name="Millares 2 3 2 4 2 2" xfId="661"/>
    <cellStyle name="Millares 2 3 2 4 2 2 2" xfId="1334"/>
    <cellStyle name="Millares 2 3 2 4 2 2 2 2" xfId="2678"/>
    <cellStyle name="Millares 2 3 2 4 2 2 3" xfId="2006"/>
    <cellStyle name="Millares 2 3 2 4 2 3" xfId="998"/>
    <cellStyle name="Millares 2 3 2 4 2 3 2" xfId="2342"/>
    <cellStyle name="Millares 2 3 2 4 2 4" xfId="1670"/>
    <cellStyle name="Millares 2 3 2 4 3" xfId="493"/>
    <cellStyle name="Millares 2 3 2 4 3 2" xfId="1166"/>
    <cellStyle name="Millares 2 3 2 4 3 2 2" xfId="2510"/>
    <cellStyle name="Millares 2 3 2 4 3 3" xfId="1838"/>
    <cellStyle name="Millares 2 3 2 4 4" xfId="830"/>
    <cellStyle name="Millares 2 3 2 4 4 2" xfId="2174"/>
    <cellStyle name="Millares 2 3 2 4 5" xfId="1502"/>
    <cellStyle name="Millares 2 3 2 5" xfId="240"/>
    <cellStyle name="Millares 2 3 2 5 2" xfId="577"/>
    <cellStyle name="Millares 2 3 2 5 2 2" xfId="1250"/>
    <cellStyle name="Millares 2 3 2 5 2 2 2" xfId="2594"/>
    <cellStyle name="Millares 2 3 2 5 2 3" xfId="1922"/>
    <cellStyle name="Millares 2 3 2 5 3" xfId="914"/>
    <cellStyle name="Millares 2 3 2 5 3 2" xfId="2258"/>
    <cellStyle name="Millares 2 3 2 5 4" xfId="1586"/>
    <cellStyle name="Millares 2 3 2 6" xfId="408"/>
    <cellStyle name="Millares 2 3 2 6 2" xfId="1082"/>
    <cellStyle name="Millares 2 3 2 6 2 2" xfId="2426"/>
    <cellStyle name="Millares 2 3 2 6 3" xfId="1754"/>
    <cellStyle name="Millares 2 3 2 7" xfId="746"/>
    <cellStyle name="Millares 2 3 2 7 2" xfId="2090"/>
    <cellStyle name="Millares 2 3 2 8" xfId="1418"/>
    <cellStyle name="Millares 2 3 3" xfId="82"/>
    <cellStyle name="Millares 2 3 3 2" xfId="124"/>
    <cellStyle name="Millares 2 3 3 2 2" xfId="209"/>
    <cellStyle name="Millares 2 3 3 2 2 2" xfId="377"/>
    <cellStyle name="Millares 2 3 3 2 2 2 2" xfId="714"/>
    <cellStyle name="Millares 2 3 3 2 2 2 2 2" xfId="1387"/>
    <cellStyle name="Millares 2 3 3 2 2 2 2 2 2" xfId="2731"/>
    <cellStyle name="Millares 2 3 3 2 2 2 2 3" xfId="2059"/>
    <cellStyle name="Millares 2 3 3 2 2 2 3" xfId="1051"/>
    <cellStyle name="Millares 2 3 3 2 2 2 3 2" xfId="2395"/>
    <cellStyle name="Millares 2 3 3 2 2 2 4" xfId="1723"/>
    <cellStyle name="Millares 2 3 3 2 2 3" xfId="546"/>
    <cellStyle name="Millares 2 3 3 2 2 3 2" xfId="1219"/>
    <cellStyle name="Millares 2 3 3 2 2 3 2 2" xfId="2563"/>
    <cellStyle name="Millares 2 3 3 2 2 3 3" xfId="1891"/>
    <cellStyle name="Millares 2 3 3 2 2 4" xfId="883"/>
    <cellStyle name="Millares 2 3 3 2 2 4 2" xfId="2227"/>
    <cellStyle name="Millares 2 3 3 2 2 5" xfId="1555"/>
    <cellStyle name="Millares 2 3 3 2 3" xfId="293"/>
    <cellStyle name="Millares 2 3 3 2 3 2" xfId="630"/>
    <cellStyle name="Millares 2 3 3 2 3 2 2" xfId="1303"/>
    <cellStyle name="Millares 2 3 3 2 3 2 2 2" xfId="2647"/>
    <cellStyle name="Millares 2 3 3 2 3 2 3" xfId="1975"/>
    <cellStyle name="Millares 2 3 3 2 3 3" xfId="967"/>
    <cellStyle name="Millares 2 3 3 2 3 3 2" xfId="2311"/>
    <cellStyle name="Millares 2 3 3 2 3 4" xfId="1639"/>
    <cellStyle name="Millares 2 3 3 2 4" xfId="461"/>
    <cellStyle name="Millares 2 3 3 2 4 2" xfId="1135"/>
    <cellStyle name="Millares 2 3 3 2 4 2 2" xfId="2479"/>
    <cellStyle name="Millares 2 3 3 2 4 3" xfId="1807"/>
    <cellStyle name="Millares 2 3 3 2 5" xfId="799"/>
    <cellStyle name="Millares 2 3 3 2 5 2" xfId="2143"/>
    <cellStyle name="Millares 2 3 3 2 6" xfId="1471"/>
    <cellStyle name="Millares 2 3 3 3" xfId="167"/>
    <cellStyle name="Millares 2 3 3 3 2" xfId="335"/>
    <cellStyle name="Millares 2 3 3 3 2 2" xfId="672"/>
    <cellStyle name="Millares 2 3 3 3 2 2 2" xfId="1345"/>
    <cellStyle name="Millares 2 3 3 3 2 2 2 2" xfId="2689"/>
    <cellStyle name="Millares 2 3 3 3 2 2 3" xfId="2017"/>
    <cellStyle name="Millares 2 3 3 3 2 3" xfId="1009"/>
    <cellStyle name="Millares 2 3 3 3 2 3 2" xfId="2353"/>
    <cellStyle name="Millares 2 3 3 3 2 4" xfId="1681"/>
    <cellStyle name="Millares 2 3 3 3 3" xfId="504"/>
    <cellStyle name="Millares 2 3 3 3 3 2" xfId="1177"/>
    <cellStyle name="Millares 2 3 3 3 3 2 2" xfId="2521"/>
    <cellStyle name="Millares 2 3 3 3 3 3" xfId="1849"/>
    <cellStyle name="Millares 2 3 3 3 4" xfId="841"/>
    <cellStyle name="Millares 2 3 3 3 4 2" xfId="2185"/>
    <cellStyle name="Millares 2 3 3 3 5" xfId="1513"/>
    <cellStyle name="Millares 2 3 3 4" xfId="251"/>
    <cellStyle name="Millares 2 3 3 4 2" xfId="588"/>
    <cellStyle name="Millares 2 3 3 4 2 2" xfId="1261"/>
    <cellStyle name="Millares 2 3 3 4 2 2 2" xfId="2605"/>
    <cellStyle name="Millares 2 3 3 4 2 3" xfId="1933"/>
    <cellStyle name="Millares 2 3 3 4 3" xfId="925"/>
    <cellStyle name="Millares 2 3 3 4 3 2" xfId="2269"/>
    <cellStyle name="Millares 2 3 3 4 4" xfId="1597"/>
    <cellStyle name="Millares 2 3 3 5" xfId="419"/>
    <cellStyle name="Millares 2 3 3 5 2" xfId="1093"/>
    <cellStyle name="Millares 2 3 3 5 2 2" xfId="2437"/>
    <cellStyle name="Millares 2 3 3 5 3" xfId="1765"/>
    <cellStyle name="Millares 2 3 3 6" xfId="757"/>
    <cellStyle name="Millares 2 3 3 6 2" xfId="2101"/>
    <cellStyle name="Millares 2 3 3 7" xfId="1429"/>
    <cellStyle name="Millares 2 3 4" xfId="103"/>
    <cellStyle name="Millares 2 3 4 2" xfId="188"/>
    <cellStyle name="Millares 2 3 4 2 2" xfId="356"/>
    <cellStyle name="Millares 2 3 4 2 2 2" xfId="693"/>
    <cellStyle name="Millares 2 3 4 2 2 2 2" xfId="1366"/>
    <cellStyle name="Millares 2 3 4 2 2 2 2 2" xfId="2710"/>
    <cellStyle name="Millares 2 3 4 2 2 2 3" xfId="2038"/>
    <cellStyle name="Millares 2 3 4 2 2 3" xfId="1030"/>
    <cellStyle name="Millares 2 3 4 2 2 3 2" xfId="2374"/>
    <cellStyle name="Millares 2 3 4 2 2 4" xfId="1702"/>
    <cellStyle name="Millares 2 3 4 2 3" xfId="525"/>
    <cellStyle name="Millares 2 3 4 2 3 2" xfId="1198"/>
    <cellStyle name="Millares 2 3 4 2 3 2 2" xfId="2542"/>
    <cellStyle name="Millares 2 3 4 2 3 3" xfId="1870"/>
    <cellStyle name="Millares 2 3 4 2 4" xfId="862"/>
    <cellStyle name="Millares 2 3 4 2 4 2" xfId="2206"/>
    <cellStyle name="Millares 2 3 4 2 5" xfId="1534"/>
    <cellStyle name="Millares 2 3 4 3" xfId="272"/>
    <cellStyle name="Millares 2 3 4 3 2" xfId="609"/>
    <cellStyle name="Millares 2 3 4 3 2 2" xfId="1282"/>
    <cellStyle name="Millares 2 3 4 3 2 2 2" xfId="2626"/>
    <cellStyle name="Millares 2 3 4 3 2 3" xfId="1954"/>
    <cellStyle name="Millares 2 3 4 3 3" xfId="946"/>
    <cellStyle name="Millares 2 3 4 3 3 2" xfId="2290"/>
    <cellStyle name="Millares 2 3 4 3 4" xfId="1618"/>
    <cellStyle name="Millares 2 3 4 4" xfId="440"/>
    <cellStyle name="Millares 2 3 4 4 2" xfId="1114"/>
    <cellStyle name="Millares 2 3 4 4 2 2" xfId="2458"/>
    <cellStyle name="Millares 2 3 4 4 3" xfId="1786"/>
    <cellStyle name="Millares 2 3 4 5" xfId="778"/>
    <cellStyle name="Millares 2 3 4 5 2" xfId="2122"/>
    <cellStyle name="Millares 2 3 4 6" xfId="1450"/>
    <cellStyle name="Millares 2 3 5" xfId="146"/>
    <cellStyle name="Millares 2 3 5 2" xfId="314"/>
    <cellStyle name="Millares 2 3 5 2 2" xfId="651"/>
    <cellStyle name="Millares 2 3 5 2 2 2" xfId="1324"/>
    <cellStyle name="Millares 2 3 5 2 2 2 2" xfId="2668"/>
    <cellStyle name="Millares 2 3 5 2 2 3" xfId="1996"/>
    <cellStyle name="Millares 2 3 5 2 3" xfId="988"/>
    <cellStyle name="Millares 2 3 5 2 3 2" xfId="2332"/>
    <cellStyle name="Millares 2 3 5 2 4" xfId="1660"/>
    <cellStyle name="Millares 2 3 5 3" xfId="483"/>
    <cellStyle name="Millares 2 3 5 3 2" xfId="1156"/>
    <cellStyle name="Millares 2 3 5 3 2 2" xfId="2500"/>
    <cellStyle name="Millares 2 3 5 3 3" xfId="1828"/>
    <cellStyle name="Millares 2 3 5 4" xfId="820"/>
    <cellStyle name="Millares 2 3 5 4 2" xfId="2164"/>
    <cellStyle name="Millares 2 3 5 5" xfId="1492"/>
    <cellStyle name="Millares 2 3 6" xfId="230"/>
    <cellStyle name="Millares 2 3 6 2" xfId="567"/>
    <cellStyle name="Millares 2 3 6 2 2" xfId="1240"/>
    <cellStyle name="Millares 2 3 6 2 2 2" xfId="2584"/>
    <cellStyle name="Millares 2 3 6 2 3" xfId="1912"/>
    <cellStyle name="Millares 2 3 6 3" xfId="904"/>
    <cellStyle name="Millares 2 3 6 3 2" xfId="2248"/>
    <cellStyle name="Millares 2 3 6 4" xfId="1576"/>
    <cellStyle name="Millares 2 3 7" xfId="398"/>
    <cellStyle name="Millares 2 3 7 2" xfId="1072"/>
    <cellStyle name="Millares 2 3 7 2 2" xfId="2416"/>
    <cellStyle name="Millares 2 3 7 3" xfId="1744"/>
    <cellStyle name="Millares 2 3 8" xfId="736"/>
    <cellStyle name="Millares 2 3 8 2" xfId="2080"/>
    <cellStyle name="Millares 2 3 9" xfId="1408"/>
    <cellStyle name="Millares 2 4" xfId="51"/>
    <cellStyle name="Millares 2 4 2" xfId="66"/>
    <cellStyle name="Millares 2 4 2 2" xfId="87"/>
    <cellStyle name="Millares 2 4 2 2 2" xfId="129"/>
    <cellStyle name="Millares 2 4 2 2 2 2" xfId="214"/>
    <cellStyle name="Millares 2 4 2 2 2 2 2" xfId="382"/>
    <cellStyle name="Millares 2 4 2 2 2 2 2 2" xfId="719"/>
    <cellStyle name="Millares 2 4 2 2 2 2 2 2 2" xfId="1392"/>
    <cellStyle name="Millares 2 4 2 2 2 2 2 2 2 2" xfId="2736"/>
    <cellStyle name="Millares 2 4 2 2 2 2 2 2 3" xfId="2064"/>
    <cellStyle name="Millares 2 4 2 2 2 2 2 3" xfId="1056"/>
    <cellStyle name="Millares 2 4 2 2 2 2 2 3 2" xfId="2400"/>
    <cellStyle name="Millares 2 4 2 2 2 2 2 4" xfId="1728"/>
    <cellStyle name="Millares 2 4 2 2 2 2 3" xfId="551"/>
    <cellStyle name="Millares 2 4 2 2 2 2 3 2" xfId="1224"/>
    <cellStyle name="Millares 2 4 2 2 2 2 3 2 2" xfId="2568"/>
    <cellStyle name="Millares 2 4 2 2 2 2 3 3" xfId="1896"/>
    <cellStyle name="Millares 2 4 2 2 2 2 4" xfId="888"/>
    <cellStyle name="Millares 2 4 2 2 2 2 4 2" xfId="2232"/>
    <cellStyle name="Millares 2 4 2 2 2 2 5" xfId="1560"/>
    <cellStyle name="Millares 2 4 2 2 2 3" xfId="298"/>
    <cellStyle name="Millares 2 4 2 2 2 3 2" xfId="635"/>
    <cellStyle name="Millares 2 4 2 2 2 3 2 2" xfId="1308"/>
    <cellStyle name="Millares 2 4 2 2 2 3 2 2 2" xfId="2652"/>
    <cellStyle name="Millares 2 4 2 2 2 3 2 3" xfId="1980"/>
    <cellStyle name="Millares 2 4 2 2 2 3 3" xfId="972"/>
    <cellStyle name="Millares 2 4 2 2 2 3 3 2" xfId="2316"/>
    <cellStyle name="Millares 2 4 2 2 2 3 4" xfId="1644"/>
    <cellStyle name="Millares 2 4 2 2 2 4" xfId="466"/>
    <cellStyle name="Millares 2 4 2 2 2 4 2" xfId="1140"/>
    <cellStyle name="Millares 2 4 2 2 2 4 2 2" xfId="2484"/>
    <cellStyle name="Millares 2 4 2 2 2 4 3" xfId="1812"/>
    <cellStyle name="Millares 2 4 2 2 2 5" xfId="804"/>
    <cellStyle name="Millares 2 4 2 2 2 5 2" xfId="2148"/>
    <cellStyle name="Millares 2 4 2 2 2 6" xfId="1476"/>
    <cellStyle name="Millares 2 4 2 2 3" xfId="172"/>
    <cellStyle name="Millares 2 4 2 2 3 2" xfId="340"/>
    <cellStyle name="Millares 2 4 2 2 3 2 2" xfId="677"/>
    <cellStyle name="Millares 2 4 2 2 3 2 2 2" xfId="1350"/>
    <cellStyle name="Millares 2 4 2 2 3 2 2 2 2" xfId="2694"/>
    <cellStyle name="Millares 2 4 2 2 3 2 2 3" xfId="2022"/>
    <cellStyle name="Millares 2 4 2 2 3 2 3" xfId="1014"/>
    <cellStyle name="Millares 2 4 2 2 3 2 3 2" xfId="2358"/>
    <cellStyle name="Millares 2 4 2 2 3 2 4" xfId="1686"/>
    <cellStyle name="Millares 2 4 2 2 3 3" xfId="509"/>
    <cellStyle name="Millares 2 4 2 2 3 3 2" xfId="1182"/>
    <cellStyle name="Millares 2 4 2 2 3 3 2 2" xfId="2526"/>
    <cellStyle name="Millares 2 4 2 2 3 3 3" xfId="1854"/>
    <cellStyle name="Millares 2 4 2 2 3 4" xfId="846"/>
    <cellStyle name="Millares 2 4 2 2 3 4 2" xfId="2190"/>
    <cellStyle name="Millares 2 4 2 2 3 5" xfId="1518"/>
    <cellStyle name="Millares 2 4 2 2 4" xfId="256"/>
    <cellStyle name="Millares 2 4 2 2 4 2" xfId="593"/>
    <cellStyle name="Millares 2 4 2 2 4 2 2" xfId="1266"/>
    <cellStyle name="Millares 2 4 2 2 4 2 2 2" xfId="2610"/>
    <cellStyle name="Millares 2 4 2 2 4 2 3" xfId="1938"/>
    <cellStyle name="Millares 2 4 2 2 4 3" xfId="930"/>
    <cellStyle name="Millares 2 4 2 2 4 3 2" xfId="2274"/>
    <cellStyle name="Millares 2 4 2 2 4 4" xfId="1602"/>
    <cellStyle name="Millares 2 4 2 2 5" xfId="424"/>
    <cellStyle name="Millares 2 4 2 2 5 2" xfId="1098"/>
    <cellStyle name="Millares 2 4 2 2 5 2 2" xfId="2442"/>
    <cellStyle name="Millares 2 4 2 2 5 3" xfId="1770"/>
    <cellStyle name="Millares 2 4 2 2 6" xfId="762"/>
    <cellStyle name="Millares 2 4 2 2 6 2" xfId="2106"/>
    <cellStyle name="Millares 2 4 2 2 7" xfId="1434"/>
    <cellStyle name="Millares 2 4 2 3" xfId="108"/>
    <cellStyle name="Millares 2 4 2 3 2" xfId="193"/>
    <cellStyle name="Millares 2 4 2 3 2 2" xfId="361"/>
    <cellStyle name="Millares 2 4 2 3 2 2 2" xfId="698"/>
    <cellStyle name="Millares 2 4 2 3 2 2 2 2" xfId="1371"/>
    <cellStyle name="Millares 2 4 2 3 2 2 2 2 2" xfId="2715"/>
    <cellStyle name="Millares 2 4 2 3 2 2 2 3" xfId="2043"/>
    <cellStyle name="Millares 2 4 2 3 2 2 3" xfId="1035"/>
    <cellStyle name="Millares 2 4 2 3 2 2 3 2" xfId="2379"/>
    <cellStyle name="Millares 2 4 2 3 2 2 4" xfId="1707"/>
    <cellStyle name="Millares 2 4 2 3 2 3" xfId="530"/>
    <cellStyle name="Millares 2 4 2 3 2 3 2" xfId="1203"/>
    <cellStyle name="Millares 2 4 2 3 2 3 2 2" xfId="2547"/>
    <cellStyle name="Millares 2 4 2 3 2 3 3" xfId="1875"/>
    <cellStyle name="Millares 2 4 2 3 2 4" xfId="867"/>
    <cellStyle name="Millares 2 4 2 3 2 4 2" xfId="2211"/>
    <cellStyle name="Millares 2 4 2 3 2 5" xfId="1539"/>
    <cellStyle name="Millares 2 4 2 3 3" xfId="277"/>
    <cellStyle name="Millares 2 4 2 3 3 2" xfId="614"/>
    <cellStyle name="Millares 2 4 2 3 3 2 2" xfId="1287"/>
    <cellStyle name="Millares 2 4 2 3 3 2 2 2" xfId="2631"/>
    <cellStyle name="Millares 2 4 2 3 3 2 3" xfId="1959"/>
    <cellStyle name="Millares 2 4 2 3 3 3" xfId="951"/>
    <cellStyle name="Millares 2 4 2 3 3 3 2" xfId="2295"/>
    <cellStyle name="Millares 2 4 2 3 3 4" xfId="1623"/>
    <cellStyle name="Millares 2 4 2 3 4" xfId="445"/>
    <cellStyle name="Millares 2 4 2 3 4 2" xfId="1119"/>
    <cellStyle name="Millares 2 4 2 3 4 2 2" xfId="2463"/>
    <cellStyle name="Millares 2 4 2 3 4 3" xfId="1791"/>
    <cellStyle name="Millares 2 4 2 3 5" xfId="783"/>
    <cellStyle name="Millares 2 4 2 3 5 2" xfId="2127"/>
    <cellStyle name="Millares 2 4 2 3 6" xfId="1455"/>
    <cellStyle name="Millares 2 4 2 4" xfId="151"/>
    <cellStyle name="Millares 2 4 2 4 2" xfId="319"/>
    <cellStyle name="Millares 2 4 2 4 2 2" xfId="656"/>
    <cellStyle name="Millares 2 4 2 4 2 2 2" xfId="1329"/>
    <cellStyle name="Millares 2 4 2 4 2 2 2 2" xfId="2673"/>
    <cellStyle name="Millares 2 4 2 4 2 2 3" xfId="2001"/>
    <cellStyle name="Millares 2 4 2 4 2 3" xfId="993"/>
    <cellStyle name="Millares 2 4 2 4 2 3 2" xfId="2337"/>
    <cellStyle name="Millares 2 4 2 4 2 4" xfId="1665"/>
    <cellStyle name="Millares 2 4 2 4 3" xfId="488"/>
    <cellStyle name="Millares 2 4 2 4 3 2" xfId="1161"/>
    <cellStyle name="Millares 2 4 2 4 3 2 2" xfId="2505"/>
    <cellStyle name="Millares 2 4 2 4 3 3" xfId="1833"/>
    <cellStyle name="Millares 2 4 2 4 4" xfId="825"/>
    <cellStyle name="Millares 2 4 2 4 4 2" xfId="2169"/>
    <cellStyle name="Millares 2 4 2 4 5" xfId="1497"/>
    <cellStyle name="Millares 2 4 2 5" xfId="235"/>
    <cellStyle name="Millares 2 4 2 5 2" xfId="572"/>
    <cellStyle name="Millares 2 4 2 5 2 2" xfId="1245"/>
    <cellStyle name="Millares 2 4 2 5 2 2 2" xfId="2589"/>
    <cellStyle name="Millares 2 4 2 5 2 3" xfId="1917"/>
    <cellStyle name="Millares 2 4 2 5 3" xfId="909"/>
    <cellStyle name="Millares 2 4 2 5 3 2" xfId="2253"/>
    <cellStyle name="Millares 2 4 2 5 4" xfId="1581"/>
    <cellStyle name="Millares 2 4 2 6" xfId="403"/>
    <cellStyle name="Millares 2 4 2 6 2" xfId="1077"/>
    <cellStyle name="Millares 2 4 2 6 2 2" xfId="2421"/>
    <cellStyle name="Millares 2 4 2 6 3" xfId="1749"/>
    <cellStyle name="Millares 2 4 2 7" xfId="741"/>
    <cellStyle name="Millares 2 4 2 7 2" xfId="2085"/>
    <cellStyle name="Millares 2 4 2 8" xfId="1413"/>
    <cellStyle name="Millares 2 4 3" xfId="77"/>
    <cellStyle name="Millares 2 4 3 2" xfId="119"/>
    <cellStyle name="Millares 2 4 3 2 2" xfId="204"/>
    <cellStyle name="Millares 2 4 3 2 2 2" xfId="372"/>
    <cellStyle name="Millares 2 4 3 2 2 2 2" xfId="709"/>
    <cellStyle name="Millares 2 4 3 2 2 2 2 2" xfId="1382"/>
    <cellStyle name="Millares 2 4 3 2 2 2 2 2 2" xfId="2726"/>
    <cellStyle name="Millares 2 4 3 2 2 2 2 3" xfId="2054"/>
    <cellStyle name="Millares 2 4 3 2 2 2 3" xfId="1046"/>
    <cellStyle name="Millares 2 4 3 2 2 2 3 2" xfId="2390"/>
    <cellStyle name="Millares 2 4 3 2 2 2 4" xfId="1718"/>
    <cellStyle name="Millares 2 4 3 2 2 3" xfId="541"/>
    <cellStyle name="Millares 2 4 3 2 2 3 2" xfId="1214"/>
    <cellStyle name="Millares 2 4 3 2 2 3 2 2" xfId="2558"/>
    <cellStyle name="Millares 2 4 3 2 2 3 3" xfId="1886"/>
    <cellStyle name="Millares 2 4 3 2 2 4" xfId="878"/>
    <cellStyle name="Millares 2 4 3 2 2 4 2" xfId="2222"/>
    <cellStyle name="Millares 2 4 3 2 2 5" xfId="1550"/>
    <cellStyle name="Millares 2 4 3 2 3" xfId="288"/>
    <cellStyle name="Millares 2 4 3 2 3 2" xfId="625"/>
    <cellStyle name="Millares 2 4 3 2 3 2 2" xfId="1298"/>
    <cellStyle name="Millares 2 4 3 2 3 2 2 2" xfId="2642"/>
    <cellStyle name="Millares 2 4 3 2 3 2 3" xfId="1970"/>
    <cellStyle name="Millares 2 4 3 2 3 3" xfId="962"/>
    <cellStyle name="Millares 2 4 3 2 3 3 2" xfId="2306"/>
    <cellStyle name="Millares 2 4 3 2 3 4" xfId="1634"/>
    <cellStyle name="Millares 2 4 3 2 4" xfId="456"/>
    <cellStyle name="Millares 2 4 3 2 4 2" xfId="1130"/>
    <cellStyle name="Millares 2 4 3 2 4 2 2" xfId="2474"/>
    <cellStyle name="Millares 2 4 3 2 4 3" xfId="1802"/>
    <cellStyle name="Millares 2 4 3 2 5" xfId="794"/>
    <cellStyle name="Millares 2 4 3 2 5 2" xfId="2138"/>
    <cellStyle name="Millares 2 4 3 2 6" xfId="1466"/>
    <cellStyle name="Millares 2 4 3 3" xfId="162"/>
    <cellStyle name="Millares 2 4 3 3 2" xfId="330"/>
    <cellStyle name="Millares 2 4 3 3 2 2" xfId="667"/>
    <cellStyle name="Millares 2 4 3 3 2 2 2" xfId="1340"/>
    <cellStyle name="Millares 2 4 3 3 2 2 2 2" xfId="2684"/>
    <cellStyle name="Millares 2 4 3 3 2 2 3" xfId="2012"/>
    <cellStyle name="Millares 2 4 3 3 2 3" xfId="1004"/>
    <cellStyle name="Millares 2 4 3 3 2 3 2" xfId="2348"/>
    <cellStyle name="Millares 2 4 3 3 2 4" xfId="1676"/>
    <cellStyle name="Millares 2 4 3 3 3" xfId="499"/>
    <cellStyle name="Millares 2 4 3 3 3 2" xfId="1172"/>
    <cellStyle name="Millares 2 4 3 3 3 2 2" xfId="2516"/>
    <cellStyle name="Millares 2 4 3 3 3 3" xfId="1844"/>
    <cellStyle name="Millares 2 4 3 3 4" xfId="836"/>
    <cellStyle name="Millares 2 4 3 3 4 2" xfId="2180"/>
    <cellStyle name="Millares 2 4 3 3 5" xfId="1508"/>
    <cellStyle name="Millares 2 4 3 4" xfId="246"/>
    <cellStyle name="Millares 2 4 3 4 2" xfId="583"/>
    <cellStyle name="Millares 2 4 3 4 2 2" xfId="1256"/>
    <cellStyle name="Millares 2 4 3 4 2 2 2" xfId="2600"/>
    <cellStyle name="Millares 2 4 3 4 2 3" xfId="1928"/>
    <cellStyle name="Millares 2 4 3 4 3" xfId="920"/>
    <cellStyle name="Millares 2 4 3 4 3 2" xfId="2264"/>
    <cellStyle name="Millares 2 4 3 4 4" xfId="1592"/>
    <cellStyle name="Millares 2 4 3 5" xfId="414"/>
    <cellStyle name="Millares 2 4 3 5 2" xfId="1088"/>
    <cellStyle name="Millares 2 4 3 5 2 2" xfId="2432"/>
    <cellStyle name="Millares 2 4 3 5 3" xfId="1760"/>
    <cellStyle name="Millares 2 4 3 6" xfId="752"/>
    <cellStyle name="Millares 2 4 3 6 2" xfId="2096"/>
    <cellStyle name="Millares 2 4 3 7" xfId="1424"/>
    <cellStyle name="Millares 2 4 4" xfId="98"/>
    <cellStyle name="Millares 2 4 4 2" xfId="183"/>
    <cellStyle name="Millares 2 4 4 2 2" xfId="351"/>
    <cellStyle name="Millares 2 4 4 2 2 2" xfId="688"/>
    <cellStyle name="Millares 2 4 4 2 2 2 2" xfId="1361"/>
    <cellStyle name="Millares 2 4 4 2 2 2 2 2" xfId="2705"/>
    <cellStyle name="Millares 2 4 4 2 2 2 3" xfId="2033"/>
    <cellStyle name="Millares 2 4 4 2 2 3" xfId="1025"/>
    <cellStyle name="Millares 2 4 4 2 2 3 2" xfId="2369"/>
    <cellStyle name="Millares 2 4 4 2 2 4" xfId="1697"/>
    <cellStyle name="Millares 2 4 4 2 3" xfId="520"/>
    <cellStyle name="Millares 2 4 4 2 3 2" xfId="1193"/>
    <cellStyle name="Millares 2 4 4 2 3 2 2" xfId="2537"/>
    <cellStyle name="Millares 2 4 4 2 3 3" xfId="1865"/>
    <cellStyle name="Millares 2 4 4 2 4" xfId="857"/>
    <cellStyle name="Millares 2 4 4 2 4 2" xfId="2201"/>
    <cellStyle name="Millares 2 4 4 2 5" xfId="1529"/>
    <cellStyle name="Millares 2 4 4 3" xfId="267"/>
    <cellStyle name="Millares 2 4 4 3 2" xfId="604"/>
    <cellStyle name="Millares 2 4 4 3 2 2" xfId="1277"/>
    <cellStyle name="Millares 2 4 4 3 2 2 2" xfId="2621"/>
    <cellStyle name="Millares 2 4 4 3 2 3" xfId="1949"/>
    <cellStyle name="Millares 2 4 4 3 3" xfId="941"/>
    <cellStyle name="Millares 2 4 4 3 3 2" xfId="2285"/>
    <cellStyle name="Millares 2 4 4 3 4" xfId="1613"/>
    <cellStyle name="Millares 2 4 4 4" xfId="435"/>
    <cellStyle name="Millares 2 4 4 4 2" xfId="1109"/>
    <cellStyle name="Millares 2 4 4 4 2 2" xfId="2453"/>
    <cellStyle name="Millares 2 4 4 4 3" xfId="1781"/>
    <cellStyle name="Millares 2 4 4 5" xfId="773"/>
    <cellStyle name="Millares 2 4 4 5 2" xfId="2117"/>
    <cellStyle name="Millares 2 4 4 6" xfId="1445"/>
    <cellStyle name="Millares 2 4 5" xfId="141"/>
    <cellStyle name="Millares 2 4 5 2" xfId="309"/>
    <cellStyle name="Millares 2 4 5 2 2" xfId="646"/>
    <cellStyle name="Millares 2 4 5 2 2 2" xfId="1319"/>
    <cellStyle name="Millares 2 4 5 2 2 2 2" xfId="2663"/>
    <cellStyle name="Millares 2 4 5 2 2 3" xfId="1991"/>
    <cellStyle name="Millares 2 4 5 2 3" xfId="983"/>
    <cellStyle name="Millares 2 4 5 2 3 2" xfId="2327"/>
    <cellStyle name="Millares 2 4 5 2 4" xfId="1655"/>
    <cellStyle name="Millares 2 4 5 3" xfId="478"/>
    <cellStyle name="Millares 2 4 5 3 2" xfId="1151"/>
    <cellStyle name="Millares 2 4 5 3 2 2" xfId="2495"/>
    <cellStyle name="Millares 2 4 5 3 3" xfId="1823"/>
    <cellStyle name="Millares 2 4 5 4" xfId="815"/>
    <cellStyle name="Millares 2 4 5 4 2" xfId="2159"/>
    <cellStyle name="Millares 2 4 5 5" xfId="1487"/>
    <cellStyle name="Millares 2 4 6" xfId="225"/>
    <cellStyle name="Millares 2 4 6 2" xfId="562"/>
    <cellStyle name="Millares 2 4 6 2 2" xfId="1235"/>
    <cellStyle name="Millares 2 4 6 2 2 2" xfId="2579"/>
    <cellStyle name="Millares 2 4 6 2 3" xfId="1907"/>
    <cellStyle name="Millares 2 4 6 3" xfId="899"/>
    <cellStyle name="Millares 2 4 6 3 2" xfId="2243"/>
    <cellStyle name="Millares 2 4 6 4" xfId="1571"/>
    <cellStyle name="Millares 2 4 7" xfId="393"/>
    <cellStyle name="Millares 2 4 7 2" xfId="1067"/>
    <cellStyle name="Millares 2 4 7 2 2" xfId="2411"/>
    <cellStyle name="Millares 2 4 7 3" xfId="1739"/>
    <cellStyle name="Millares 2 4 8" xfId="731"/>
    <cellStyle name="Millares 2 4 8 2" xfId="2075"/>
    <cellStyle name="Millares 2 4 9" xfId="1403"/>
    <cellStyle name="Millares 2 5" xfId="63"/>
    <cellStyle name="Millares 2 5 2" xfId="84"/>
    <cellStyle name="Millares 2 5 2 2" xfId="126"/>
    <cellStyle name="Millares 2 5 2 2 2" xfId="211"/>
    <cellStyle name="Millares 2 5 2 2 2 2" xfId="379"/>
    <cellStyle name="Millares 2 5 2 2 2 2 2" xfId="716"/>
    <cellStyle name="Millares 2 5 2 2 2 2 2 2" xfId="1389"/>
    <cellStyle name="Millares 2 5 2 2 2 2 2 2 2" xfId="2733"/>
    <cellStyle name="Millares 2 5 2 2 2 2 2 3" xfId="2061"/>
    <cellStyle name="Millares 2 5 2 2 2 2 3" xfId="1053"/>
    <cellStyle name="Millares 2 5 2 2 2 2 3 2" xfId="2397"/>
    <cellStyle name="Millares 2 5 2 2 2 2 4" xfId="1725"/>
    <cellStyle name="Millares 2 5 2 2 2 3" xfId="548"/>
    <cellStyle name="Millares 2 5 2 2 2 3 2" xfId="1221"/>
    <cellStyle name="Millares 2 5 2 2 2 3 2 2" xfId="2565"/>
    <cellStyle name="Millares 2 5 2 2 2 3 3" xfId="1893"/>
    <cellStyle name="Millares 2 5 2 2 2 4" xfId="885"/>
    <cellStyle name="Millares 2 5 2 2 2 4 2" xfId="2229"/>
    <cellStyle name="Millares 2 5 2 2 2 5" xfId="1557"/>
    <cellStyle name="Millares 2 5 2 2 3" xfId="295"/>
    <cellStyle name="Millares 2 5 2 2 3 2" xfId="632"/>
    <cellStyle name="Millares 2 5 2 2 3 2 2" xfId="1305"/>
    <cellStyle name="Millares 2 5 2 2 3 2 2 2" xfId="2649"/>
    <cellStyle name="Millares 2 5 2 2 3 2 3" xfId="1977"/>
    <cellStyle name="Millares 2 5 2 2 3 3" xfId="969"/>
    <cellStyle name="Millares 2 5 2 2 3 3 2" xfId="2313"/>
    <cellStyle name="Millares 2 5 2 2 3 4" xfId="1641"/>
    <cellStyle name="Millares 2 5 2 2 4" xfId="463"/>
    <cellStyle name="Millares 2 5 2 2 4 2" xfId="1137"/>
    <cellStyle name="Millares 2 5 2 2 4 2 2" xfId="2481"/>
    <cellStyle name="Millares 2 5 2 2 4 3" xfId="1809"/>
    <cellStyle name="Millares 2 5 2 2 5" xfId="801"/>
    <cellStyle name="Millares 2 5 2 2 5 2" xfId="2145"/>
    <cellStyle name="Millares 2 5 2 2 6" xfId="1473"/>
    <cellStyle name="Millares 2 5 2 3" xfId="169"/>
    <cellStyle name="Millares 2 5 2 3 2" xfId="337"/>
    <cellStyle name="Millares 2 5 2 3 2 2" xfId="674"/>
    <cellStyle name="Millares 2 5 2 3 2 2 2" xfId="1347"/>
    <cellStyle name="Millares 2 5 2 3 2 2 2 2" xfId="2691"/>
    <cellStyle name="Millares 2 5 2 3 2 2 3" xfId="2019"/>
    <cellStyle name="Millares 2 5 2 3 2 3" xfId="1011"/>
    <cellStyle name="Millares 2 5 2 3 2 3 2" xfId="2355"/>
    <cellStyle name="Millares 2 5 2 3 2 4" xfId="1683"/>
    <cellStyle name="Millares 2 5 2 3 3" xfId="506"/>
    <cellStyle name="Millares 2 5 2 3 3 2" xfId="1179"/>
    <cellStyle name="Millares 2 5 2 3 3 2 2" xfId="2523"/>
    <cellStyle name="Millares 2 5 2 3 3 3" xfId="1851"/>
    <cellStyle name="Millares 2 5 2 3 4" xfId="843"/>
    <cellStyle name="Millares 2 5 2 3 4 2" xfId="2187"/>
    <cellStyle name="Millares 2 5 2 3 5" xfId="1515"/>
    <cellStyle name="Millares 2 5 2 4" xfId="253"/>
    <cellStyle name="Millares 2 5 2 4 2" xfId="590"/>
    <cellStyle name="Millares 2 5 2 4 2 2" xfId="1263"/>
    <cellStyle name="Millares 2 5 2 4 2 2 2" xfId="2607"/>
    <cellStyle name="Millares 2 5 2 4 2 3" xfId="1935"/>
    <cellStyle name="Millares 2 5 2 4 3" xfId="927"/>
    <cellStyle name="Millares 2 5 2 4 3 2" xfId="2271"/>
    <cellStyle name="Millares 2 5 2 4 4" xfId="1599"/>
    <cellStyle name="Millares 2 5 2 5" xfId="421"/>
    <cellStyle name="Millares 2 5 2 5 2" xfId="1095"/>
    <cellStyle name="Millares 2 5 2 5 2 2" xfId="2439"/>
    <cellStyle name="Millares 2 5 2 5 3" xfId="1767"/>
    <cellStyle name="Millares 2 5 2 6" xfId="759"/>
    <cellStyle name="Millares 2 5 2 6 2" xfId="2103"/>
    <cellStyle name="Millares 2 5 2 7" xfId="1431"/>
    <cellStyle name="Millares 2 5 3" xfId="105"/>
    <cellStyle name="Millares 2 5 3 2" xfId="190"/>
    <cellStyle name="Millares 2 5 3 2 2" xfId="358"/>
    <cellStyle name="Millares 2 5 3 2 2 2" xfId="695"/>
    <cellStyle name="Millares 2 5 3 2 2 2 2" xfId="1368"/>
    <cellStyle name="Millares 2 5 3 2 2 2 2 2" xfId="2712"/>
    <cellStyle name="Millares 2 5 3 2 2 2 3" xfId="2040"/>
    <cellStyle name="Millares 2 5 3 2 2 3" xfId="1032"/>
    <cellStyle name="Millares 2 5 3 2 2 3 2" xfId="2376"/>
    <cellStyle name="Millares 2 5 3 2 2 4" xfId="1704"/>
    <cellStyle name="Millares 2 5 3 2 3" xfId="527"/>
    <cellStyle name="Millares 2 5 3 2 3 2" xfId="1200"/>
    <cellStyle name="Millares 2 5 3 2 3 2 2" xfId="2544"/>
    <cellStyle name="Millares 2 5 3 2 3 3" xfId="1872"/>
    <cellStyle name="Millares 2 5 3 2 4" xfId="864"/>
    <cellStyle name="Millares 2 5 3 2 4 2" xfId="2208"/>
    <cellStyle name="Millares 2 5 3 2 5" xfId="1536"/>
    <cellStyle name="Millares 2 5 3 3" xfId="274"/>
    <cellStyle name="Millares 2 5 3 3 2" xfId="611"/>
    <cellStyle name="Millares 2 5 3 3 2 2" xfId="1284"/>
    <cellStyle name="Millares 2 5 3 3 2 2 2" xfId="2628"/>
    <cellStyle name="Millares 2 5 3 3 2 3" xfId="1956"/>
    <cellStyle name="Millares 2 5 3 3 3" xfId="948"/>
    <cellStyle name="Millares 2 5 3 3 3 2" xfId="2292"/>
    <cellStyle name="Millares 2 5 3 3 4" xfId="1620"/>
    <cellStyle name="Millares 2 5 3 4" xfId="442"/>
    <cellStyle name="Millares 2 5 3 4 2" xfId="1116"/>
    <cellStyle name="Millares 2 5 3 4 2 2" xfId="2460"/>
    <cellStyle name="Millares 2 5 3 4 3" xfId="1788"/>
    <cellStyle name="Millares 2 5 3 5" xfId="780"/>
    <cellStyle name="Millares 2 5 3 5 2" xfId="2124"/>
    <cellStyle name="Millares 2 5 3 6" xfId="1452"/>
    <cellStyle name="Millares 2 5 4" xfId="148"/>
    <cellStyle name="Millares 2 5 4 2" xfId="316"/>
    <cellStyle name="Millares 2 5 4 2 2" xfId="653"/>
    <cellStyle name="Millares 2 5 4 2 2 2" xfId="1326"/>
    <cellStyle name="Millares 2 5 4 2 2 2 2" xfId="2670"/>
    <cellStyle name="Millares 2 5 4 2 2 3" xfId="1998"/>
    <cellStyle name="Millares 2 5 4 2 3" xfId="990"/>
    <cellStyle name="Millares 2 5 4 2 3 2" xfId="2334"/>
    <cellStyle name="Millares 2 5 4 2 4" xfId="1662"/>
    <cellStyle name="Millares 2 5 4 3" xfId="485"/>
    <cellStyle name="Millares 2 5 4 3 2" xfId="1158"/>
    <cellStyle name="Millares 2 5 4 3 2 2" xfId="2502"/>
    <cellStyle name="Millares 2 5 4 3 3" xfId="1830"/>
    <cellStyle name="Millares 2 5 4 4" xfId="822"/>
    <cellStyle name="Millares 2 5 4 4 2" xfId="2166"/>
    <cellStyle name="Millares 2 5 4 5" xfId="1494"/>
    <cellStyle name="Millares 2 5 5" xfId="232"/>
    <cellStyle name="Millares 2 5 5 2" xfId="569"/>
    <cellStyle name="Millares 2 5 5 2 2" xfId="1242"/>
    <cellStyle name="Millares 2 5 5 2 2 2" xfId="2586"/>
    <cellStyle name="Millares 2 5 5 2 3" xfId="1914"/>
    <cellStyle name="Millares 2 5 5 3" xfId="906"/>
    <cellStyle name="Millares 2 5 5 3 2" xfId="2250"/>
    <cellStyle name="Millares 2 5 5 4" xfId="1578"/>
    <cellStyle name="Millares 2 5 6" xfId="400"/>
    <cellStyle name="Millares 2 5 6 2" xfId="1074"/>
    <cellStyle name="Millares 2 5 6 2 2" xfId="2418"/>
    <cellStyle name="Millares 2 5 6 3" xfId="1746"/>
    <cellStyle name="Millares 2 5 7" xfId="738"/>
    <cellStyle name="Millares 2 5 7 2" xfId="2082"/>
    <cellStyle name="Millares 2 5 8" xfId="1410"/>
    <cellStyle name="Millares 2 6" xfId="74"/>
    <cellStyle name="Millares 2 6 2" xfId="116"/>
    <cellStyle name="Millares 2 6 2 2" xfId="201"/>
    <cellStyle name="Millares 2 6 2 2 2" xfId="369"/>
    <cellStyle name="Millares 2 6 2 2 2 2" xfId="706"/>
    <cellStyle name="Millares 2 6 2 2 2 2 2" xfId="1379"/>
    <cellStyle name="Millares 2 6 2 2 2 2 2 2" xfId="2723"/>
    <cellStyle name="Millares 2 6 2 2 2 2 3" xfId="2051"/>
    <cellStyle name="Millares 2 6 2 2 2 3" xfId="1043"/>
    <cellStyle name="Millares 2 6 2 2 2 3 2" xfId="2387"/>
    <cellStyle name="Millares 2 6 2 2 2 4" xfId="1715"/>
    <cellStyle name="Millares 2 6 2 2 3" xfId="538"/>
    <cellStyle name="Millares 2 6 2 2 3 2" xfId="1211"/>
    <cellStyle name="Millares 2 6 2 2 3 2 2" xfId="2555"/>
    <cellStyle name="Millares 2 6 2 2 3 3" xfId="1883"/>
    <cellStyle name="Millares 2 6 2 2 4" xfId="875"/>
    <cellStyle name="Millares 2 6 2 2 4 2" xfId="2219"/>
    <cellStyle name="Millares 2 6 2 2 5" xfId="1547"/>
    <cellStyle name="Millares 2 6 2 3" xfId="285"/>
    <cellStyle name="Millares 2 6 2 3 2" xfId="622"/>
    <cellStyle name="Millares 2 6 2 3 2 2" xfId="1295"/>
    <cellStyle name="Millares 2 6 2 3 2 2 2" xfId="2639"/>
    <cellStyle name="Millares 2 6 2 3 2 3" xfId="1967"/>
    <cellStyle name="Millares 2 6 2 3 3" xfId="959"/>
    <cellStyle name="Millares 2 6 2 3 3 2" xfId="2303"/>
    <cellStyle name="Millares 2 6 2 3 4" xfId="1631"/>
    <cellStyle name="Millares 2 6 2 4" xfId="453"/>
    <cellStyle name="Millares 2 6 2 4 2" xfId="1127"/>
    <cellStyle name="Millares 2 6 2 4 2 2" xfId="2471"/>
    <cellStyle name="Millares 2 6 2 4 3" xfId="1799"/>
    <cellStyle name="Millares 2 6 2 5" xfId="791"/>
    <cellStyle name="Millares 2 6 2 5 2" xfId="2135"/>
    <cellStyle name="Millares 2 6 2 6" xfId="1463"/>
    <cellStyle name="Millares 2 6 3" xfId="159"/>
    <cellStyle name="Millares 2 6 3 2" xfId="327"/>
    <cellStyle name="Millares 2 6 3 2 2" xfId="664"/>
    <cellStyle name="Millares 2 6 3 2 2 2" xfId="1337"/>
    <cellStyle name="Millares 2 6 3 2 2 2 2" xfId="2681"/>
    <cellStyle name="Millares 2 6 3 2 2 3" xfId="2009"/>
    <cellStyle name="Millares 2 6 3 2 3" xfId="1001"/>
    <cellStyle name="Millares 2 6 3 2 3 2" xfId="2345"/>
    <cellStyle name="Millares 2 6 3 2 4" xfId="1673"/>
    <cellStyle name="Millares 2 6 3 3" xfId="496"/>
    <cellStyle name="Millares 2 6 3 3 2" xfId="1169"/>
    <cellStyle name="Millares 2 6 3 3 2 2" xfId="2513"/>
    <cellStyle name="Millares 2 6 3 3 3" xfId="1841"/>
    <cellStyle name="Millares 2 6 3 4" xfId="833"/>
    <cellStyle name="Millares 2 6 3 4 2" xfId="2177"/>
    <cellStyle name="Millares 2 6 3 5" xfId="1505"/>
    <cellStyle name="Millares 2 6 4" xfId="243"/>
    <cellStyle name="Millares 2 6 4 2" xfId="580"/>
    <cellStyle name="Millares 2 6 4 2 2" xfId="1253"/>
    <cellStyle name="Millares 2 6 4 2 2 2" xfId="2597"/>
    <cellStyle name="Millares 2 6 4 2 3" xfId="1925"/>
    <cellStyle name="Millares 2 6 4 3" xfId="917"/>
    <cellStyle name="Millares 2 6 4 3 2" xfId="2261"/>
    <cellStyle name="Millares 2 6 4 4" xfId="1589"/>
    <cellStyle name="Millares 2 6 5" xfId="411"/>
    <cellStyle name="Millares 2 6 5 2" xfId="1085"/>
    <cellStyle name="Millares 2 6 5 2 2" xfId="2429"/>
    <cellStyle name="Millares 2 6 5 3" xfId="1757"/>
    <cellStyle name="Millares 2 6 6" xfId="749"/>
    <cellStyle name="Millares 2 6 6 2" xfId="2093"/>
    <cellStyle name="Millares 2 6 7" xfId="1421"/>
    <cellStyle name="Millares 2 7" xfId="95"/>
    <cellStyle name="Millares 2 7 2" xfId="180"/>
    <cellStyle name="Millares 2 7 2 2" xfId="348"/>
    <cellStyle name="Millares 2 7 2 2 2" xfId="685"/>
    <cellStyle name="Millares 2 7 2 2 2 2" xfId="1358"/>
    <cellStyle name="Millares 2 7 2 2 2 2 2" xfId="2702"/>
    <cellStyle name="Millares 2 7 2 2 2 3" xfId="2030"/>
    <cellStyle name="Millares 2 7 2 2 3" xfId="1022"/>
    <cellStyle name="Millares 2 7 2 2 3 2" xfId="2366"/>
    <cellStyle name="Millares 2 7 2 2 4" xfId="1694"/>
    <cellStyle name="Millares 2 7 2 3" xfId="517"/>
    <cellStyle name="Millares 2 7 2 3 2" xfId="1190"/>
    <cellStyle name="Millares 2 7 2 3 2 2" xfId="2534"/>
    <cellStyle name="Millares 2 7 2 3 3" xfId="1862"/>
    <cellStyle name="Millares 2 7 2 4" xfId="854"/>
    <cellStyle name="Millares 2 7 2 4 2" xfId="2198"/>
    <cellStyle name="Millares 2 7 2 5" xfId="1526"/>
    <cellStyle name="Millares 2 7 3" xfId="264"/>
    <cellStyle name="Millares 2 7 3 2" xfId="601"/>
    <cellStyle name="Millares 2 7 3 2 2" xfId="1274"/>
    <cellStyle name="Millares 2 7 3 2 2 2" xfId="2618"/>
    <cellStyle name="Millares 2 7 3 2 3" xfId="1946"/>
    <cellStyle name="Millares 2 7 3 3" xfId="938"/>
    <cellStyle name="Millares 2 7 3 3 2" xfId="2282"/>
    <cellStyle name="Millares 2 7 3 4" xfId="1610"/>
    <cellStyle name="Millares 2 7 4" xfId="432"/>
    <cellStyle name="Millares 2 7 4 2" xfId="1106"/>
    <cellStyle name="Millares 2 7 4 2 2" xfId="2450"/>
    <cellStyle name="Millares 2 7 4 3" xfId="1778"/>
    <cellStyle name="Millares 2 7 5" xfId="770"/>
    <cellStyle name="Millares 2 7 5 2" xfId="2114"/>
    <cellStyle name="Millares 2 7 6" xfId="1442"/>
    <cellStyle name="Millares 2 8" xfId="138"/>
    <cellStyle name="Millares 2 8 2" xfId="306"/>
    <cellStyle name="Millares 2 8 2 2" xfId="643"/>
    <cellStyle name="Millares 2 8 2 2 2" xfId="1316"/>
    <cellStyle name="Millares 2 8 2 2 2 2" xfId="2660"/>
    <cellStyle name="Millares 2 8 2 2 3" xfId="1988"/>
    <cellStyle name="Millares 2 8 2 3" xfId="980"/>
    <cellStyle name="Millares 2 8 2 3 2" xfId="2324"/>
    <cellStyle name="Millares 2 8 2 4" xfId="1652"/>
    <cellStyle name="Millares 2 8 3" xfId="475"/>
    <cellStyle name="Millares 2 8 3 2" xfId="1148"/>
    <cellStyle name="Millares 2 8 3 2 2" xfId="2492"/>
    <cellStyle name="Millares 2 8 3 3" xfId="1820"/>
    <cellStyle name="Millares 2 8 4" xfId="812"/>
    <cellStyle name="Millares 2 8 4 2" xfId="2156"/>
    <cellStyle name="Millares 2 8 5" xfId="1484"/>
    <cellStyle name="Millares 2 9" xfId="222"/>
    <cellStyle name="Millares 2 9 2" xfId="559"/>
    <cellStyle name="Millares 2 9 2 2" xfId="1232"/>
    <cellStyle name="Millares 2 9 2 2 2" xfId="2576"/>
    <cellStyle name="Millares 2 9 2 3" xfId="1904"/>
    <cellStyle name="Millares 2 9 3" xfId="896"/>
    <cellStyle name="Millares 2 9 3 2" xfId="2240"/>
    <cellStyle name="Millares 2 9 4" xfId="1568"/>
    <cellStyle name="Millares 3" xfId="54"/>
    <cellStyle name="Millares 3 2" xfId="68"/>
    <cellStyle name="Millares 3 2 2" xfId="89"/>
    <cellStyle name="Millares 3 2 2 2" xfId="131"/>
    <cellStyle name="Millares 3 2 2 2 2" xfId="216"/>
    <cellStyle name="Millares 3 2 2 2 2 2" xfId="384"/>
    <cellStyle name="Millares 3 2 2 2 2 2 2" xfId="721"/>
    <cellStyle name="Millares 3 2 2 2 2 2 2 2" xfId="1394"/>
    <cellStyle name="Millares 3 2 2 2 2 2 2 2 2" xfId="2738"/>
    <cellStyle name="Millares 3 2 2 2 2 2 2 3" xfId="2066"/>
    <cellStyle name="Millares 3 2 2 2 2 2 3" xfId="1058"/>
    <cellStyle name="Millares 3 2 2 2 2 2 3 2" xfId="2402"/>
    <cellStyle name="Millares 3 2 2 2 2 2 4" xfId="1730"/>
    <cellStyle name="Millares 3 2 2 2 2 3" xfId="553"/>
    <cellStyle name="Millares 3 2 2 2 2 3 2" xfId="1226"/>
    <cellStyle name="Millares 3 2 2 2 2 3 2 2" xfId="2570"/>
    <cellStyle name="Millares 3 2 2 2 2 3 3" xfId="1898"/>
    <cellStyle name="Millares 3 2 2 2 2 4" xfId="890"/>
    <cellStyle name="Millares 3 2 2 2 2 4 2" xfId="2234"/>
    <cellStyle name="Millares 3 2 2 2 2 5" xfId="1562"/>
    <cellStyle name="Millares 3 2 2 2 3" xfId="300"/>
    <cellStyle name="Millares 3 2 2 2 3 2" xfId="637"/>
    <cellStyle name="Millares 3 2 2 2 3 2 2" xfId="1310"/>
    <cellStyle name="Millares 3 2 2 2 3 2 2 2" xfId="2654"/>
    <cellStyle name="Millares 3 2 2 2 3 2 3" xfId="1982"/>
    <cellStyle name="Millares 3 2 2 2 3 3" xfId="974"/>
    <cellStyle name="Millares 3 2 2 2 3 3 2" xfId="2318"/>
    <cellStyle name="Millares 3 2 2 2 3 4" xfId="1646"/>
    <cellStyle name="Millares 3 2 2 2 4" xfId="468"/>
    <cellStyle name="Millares 3 2 2 2 4 2" xfId="1142"/>
    <cellStyle name="Millares 3 2 2 2 4 2 2" xfId="2486"/>
    <cellStyle name="Millares 3 2 2 2 4 3" xfId="1814"/>
    <cellStyle name="Millares 3 2 2 2 5" xfId="806"/>
    <cellStyle name="Millares 3 2 2 2 5 2" xfId="2150"/>
    <cellStyle name="Millares 3 2 2 2 6" xfId="1478"/>
    <cellStyle name="Millares 3 2 2 3" xfId="174"/>
    <cellStyle name="Millares 3 2 2 3 2" xfId="342"/>
    <cellStyle name="Millares 3 2 2 3 2 2" xfId="679"/>
    <cellStyle name="Millares 3 2 2 3 2 2 2" xfId="1352"/>
    <cellStyle name="Millares 3 2 2 3 2 2 2 2" xfId="2696"/>
    <cellStyle name="Millares 3 2 2 3 2 2 3" xfId="2024"/>
    <cellStyle name="Millares 3 2 2 3 2 3" xfId="1016"/>
    <cellStyle name="Millares 3 2 2 3 2 3 2" xfId="2360"/>
    <cellStyle name="Millares 3 2 2 3 2 4" xfId="1688"/>
    <cellStyle name="Millares 3 2 2 3 3" xfId="511"/>
    <cellStyle name="Millares 3 2 2 3 3 2" xfId="1184"/>
    <cellStyle name="Millares 3 2 2 3 3 2 2" xfId="2528"/>
    <cellStyle name="Millares 3 2 2 3 3 3" xfId="1856"/>
    <cellStyle name="Millares 3 2 2 3 4" xfId="848"/>
    <cellStyle name="Millares 3 2 2 3 4 2" xfId="2192"/>
    <cellStyle name="Millares 3 2 2 3 5" xfId="1520"/>
    <cellStyle name="Millares 3 2 2 4" xfId="258"/>
    <cellStyle name="Millares 3 2 2 4 2" xfId="595"/>
    <cellStyle name="Millares 3 2 2 4 2 2" xfId="1268"/>
    <cellStyle name="Millares 3 2 2 4 2 2 2" xfId="2612"/>
    <cellStyle name="Millares 3 2 2 4 2 3" xfId="1940"/>
    <cellStyle name="Millares 3 2 2 4 3" xfId="932"/>
    <cellStyle name="Millares 3 2 2 4 3 2" xfId="2276"/>
    <cellStyle name="Millares 3 2 2 4 4" xfId="1604"/>
    <cellStyle name="Millares 3 2 2 5" xfId="426"/>
    <cellStyle name="Millares 3 2 2 5 2" xfId="1100"/>
    <cellStyle name="Millares 3 2 2 5 2 2" xfId="2444"/>
    <cellStyle name="Millares 3 2 2 5 3" xfId="1772"/>
    <cellStyle name="Millares 3 2 2 6" xfId="764"/>
    <cellStyle name="Millares 3 2 2 6 2" xfId="2108"/>
    <cellStyle name="Millares 3 2 2 7" xfId="1436"/>
    <cellStyle name="Millares 3 2 3" xfId="110"/>
    <cellStyle name="Millares 3 2 3 2" xfId="195"/>
    <cellStyle name="Millares 3 2 3 2 2" xfId="363"/>
    <cellStyle name="Millares 3 2 3 2 2 2" xfId="700"/>
    <cellStyle name="Millares 3 2 3 2 2 2 2" xfId="1373"/>
    <cellStyle name="Millares 3 2 3 2 2 2 2 2" xfId="2717"/>
    <cellStyle name="Millares 3 2 3 2 2 2 3" xfId="2045"/>
    <cellStyle name="Millares 3 2 3 2 2 3" xfId="1037"/>
    <cellStyle name="Millares 3 2 3 2 2 3 2" xfId="2381"/>
    <cellStyle name="Millares 3 2 3 2 2 4" xfId="1709"/>
    <cellStyle name="Millares 3 2 3 2 3" xfId="532"/>
    <cellStyle name="Millares 3 2 3 2 3 2" xfId="1205"/>
    <cellStyle name="Millares 3 2 3 2 3 2 2" xfId="2549"/>
    <cellStyle name="Millares 3 2 3 2 3 3" xfId="1877"/>
    <cellStyle name="Millares 3 2 3 2 4" xfId="869"/>
    <cellStyle name="Millares 3 2 3 2 4 2" xfId="2213"/>
    <cellStyle name="Millares 3 2 3 2 5" xfId="1541"/>
    <cellStyle name="Millares 3 2 3 3" xfId="279"/>
    <cellStyle name="Millares 3 2 3 3 2" xfId="616"/>
    <cellStyle name="Millares 3 2 3 3 2 2" xfId="1289"/>
    <cellStyle name="Millares 3 2 3 3 2 2 2" xfId="2633"/>
    <cellStyle name="Millares 3 2 3 3 2 3" xfId="1961"/>
    <cellStyle name="Millares 3 2 3 3 3" xfId="953"/>
    <cellStyle name="Millares 3 2 3 3 3 2" xfId="2297"/>
    <cellStyle name="Millares 3 2 3 3 4" xfId="1625"/>
    <cellStyle name="Millares 3 2 3 4" xfId="447"/>
    <cellStyle name="Millares 3 2 3 4 2" xfId="1121"/>
    <cellStyle name="Millares 3 2 3 4 2 2" xfId="2465"/>
    <cellStyle name="Millares 3 2 3 4 3" xfId="1793"/>
    <cellStyle name="Millares 3 2 3 5" xfId="785"/>
    <cellStyle name="Millares 3 2 3 5 2" xfId="2129"/>
    <cellStyle name="Millares 3 2 3 6" xfId="1457"/>
    <cellStyle name="Millares 3 2 4" xfId="153"/>
    <cellStyle name="Millares 3 2 4 2" xfId="321"/>
    <cellStyle name="Millares 3 2 4 2 2" xfId="658"/>
    <cellStyle name="Millares 3 2 4 2 2 2" xfId="1331"/>
    <cellStyle name="Millares 3 2 4 2 2 2 2" xfId="2675"/>
    <cellStyle name="Millares 3 2 4 2 2 3" xfId="2003"/>
    <cellStyle name="Millares 3 2 4 2 3" xfId="995"/>
    <cellStyle name="Millares 3 2 4 2 3 2" xfId="2339"/>
    <cellStyle name="Millares 3 2 4 2 4" xfId="1667"/>
    <cellStyle name="Millares 3 2 4 3" xfId="490"/>
    <cellStyle name="Millares 3 2 4 3 2" xfId="1163"/>
    <cellStyle name="Millares 3 2 4 3 2 2" xfId="2507"/>
    <cellStyle name="Millares 3 2 4 3 3" xfId="1835"/>
    <cellStyle name="Millares 3 2 4 4" xfId="827"/>
    <cellStyle name="Millares 3 2 4 4 2" xfId="2171"/>
    <cellStyle name="Millares 3 2 4 5" xfId="1499"/>
    <cellStyle name="Millares 3 2 5" xfId="237"/>
    <cellStyle name="Millares 3 2 5 2" xfId="574"/>
    <cellStyle name="Millares 3 2 5 2 2" xfId="1247"/>
    <cellStyle name="Millares 3 2 5 2 2 2" xfId="2591"/>
    <cellStyle name="Millares 3 2 5 2 3" xfId="1919"/>
    <cellStyle name="Millares 3 2 5 3" xfId="911"/>
    <cellStyle name="Millares 3 2 5 3 2" xfId="2255"/>
    <cellStyle name="Millares 3 2 5 4" xfId="1583"/>
    <cellStyle name="Millares 3 2 6" xfId="405"/>
    <cellStyle name="Millares 3 2 6 2" xfId="1079"/>
    <cellStyle name="Millares 3 2 6 2 2" xfId="2423"/>
    <cellStyle name="Millares 3 2 6 3" xfId="1751"/>
    <cellStyle name="Millares 3 2 7" xfId="743"/>
    <cellStyle name="Millares 3 2 7 2" xfId="2087"/>
    <cellStyle name="Millares 3 2 8" xfId="1415"/>
    <cellStyle name="Millares 3 3" xfId="79"/>
    <cellStyle name="Millares 3 3 2" xfId="121"/>
    <cellStyle name="Millares 3 3 2 2" xfId="206"/>
    <cellStyle name="Millares 3 3 2 2 2" xfId="374"/>
    <cellStyle name="Millares 3 3 2 2 2 2" xfId="711"/>
    <cellStyle name="Millares 3 3 2 2 2 2 2" xfId="1384"/>
    <cellStyle name="Millares 3 3 2 2 2 2 2 2" xfId="2728"/>
    <cellStyle name="Millares 3 3 2 2 2 2 3" xfId="2056"/>
    <cellStyle name="Millares 3 3 2 2 2 3" xfId="1048"/>
    <cellStyle name="Millares 3 3 2 2 2 3 2" xfId="2392"/>
    <cellStyle name="Millares 3 3 2 2 2 4" xfId="1720"/>
    <cellStyle name="Millares 3 3 2 2 3" xfId="543"/>
    <cellStyle name="Millares 3 3 2 2 3 2" xfId="1216"/>
    <cellStyle name="Millares 3 3 2 2 3 2 2" xfId="2560"/>
    <cellStyle name="Millares 3 3 2 2 3 3" xfId="1888"/>
    <cellStyle name="Millares 3 3 2 2 4" xfId="880"/>
    <cellStyle name="Millares 3 3 2 2 4 2" xfId="2224"/>
    <cellStyle name="Millares 3 3 2 2 5" xfId="1552"/>
    <cellStyle name="Millares 3 3 2 3" xfId="290"/>
    <cellStyle name="Millares 3 3 2 3 2" xfId="627"/>
    <cellStyle name="Millares 3 3 2 3 2 2" xfId="1300"/>
    <cellStyle name="Millares 3 3 2 3 2 2 2" xfId="2644"/>
    <cellStyle name="Millares 3 3 2 3 2 3" xfId="1972"/>
    <cellStyle name="Millares 3 3 2 3 3" xfId="964"/>
    <cellStyle name="Millares 3 3 2 3 3 2" xfId="2308"/>
    <cellStyle name="Millares 3 3 2 3 4" xfId="1636"/>
    <cellStyle name="Millares 3 3 2 4" xfId="458"/>
    <cellStyle name="Millares 3 3 2 4 2" xfId="1132"/>
    <cellStyle name="Millares 3 3 2 4 2 2" xfId="2476"/>
    <cellStyle name="Millares 3 3 2 4 3" xfId="1804"/>
    <cellStyle name="Millares 3 3 2 5" xfId="796"/>
    <cellStyle name="Millares 3 3 2 5 2" xfId="2140"/>
    <cellStyle name="Millares 3 3 2 6" xfId="1468"/>
    <cellStyle name="Millares 3 3 3" xfId="164"/>
    <cellStyle name="Millares 3 3 3 2" xfId="332"/>
    <cellStyle name="Millares 3 3 3 2 2" xfId="669"/>
    <cellStyle name="Millares 3 3 3 2 2 2" xfId="1342"/>
    <cellStyle name="Millares 3 3 3 2 2 2 2" xfId="2686"/>
    <cellStyle name="Millares 3 3 3 2 2 3" xfId="2014"/>
    <cellStyle name="Millares 3 3 3 2 3" xfId="1006"/>
    <cellStyle name="Millares 3 3 3 2 3 2" xfId="2350"/>
    <cellStyle name="Millares 3 3 3 2 4" xfId="1678"/>
    <cellStyle name="Millares 3 3 3 3" xfId="501"/>
    <cellStyle name="Millares 3 3 3 3 2" xfId="1174"/>
    <cellStyle name="Millares 3 3 3 3 2 2" xfId="2518"/>
    <cellStyle name="Millares 3 3 3 3 3" xfId="1846"/>
    <cellStyle name="Millares 3 3 3 4" xfId="838"/>
    <cellStyle name="Millares 3 3 3 4 2" xfId="2182"/>
    <cellStyle name="Millares 3 3 3 5" xfId="1510"/>
    <cellStyle name="Millares 3 3 4" xfId="248"/>
    <cellStyle name="Millares 3 3 4 2" xfId="585"/>
    <cellStyle name="Millares 3 3 4 2 2" xfId="1258"/>
    <cellStyle name="Millares 3 3 4 2 2 2" xfId="2602"/>
    <cellStyle name="Millares 3 3 4 2 3" xfId="1930"/>
    <cellStyle name="Millares 3 3 4 3" xfId="922"/>
    <cellStyle name="Millares 3 3 4 3 2" xfId="2266"/>
    <cellStyle name="Millares 3 3 4 4" xfId="1594"/>
    <cellStyle name="Millares 3 3 5" xfId="416"/>
    <cellStyle name="Millares 3 3 5 2" xfId="1090"/>
    <cellStyle name="Millares 3 3 5 2 2" xfId="2434"/>
    <cellStyle name="Millares 3 3 5 3" xfId="1762"/>
    <cellStyle name="Millares 3 3 6" xfId="754"/>
    <cellStyle name="Millares 3 3 6 2" xfId="2098"/>
    <cellStyle name="Millares 3 3 7" xfId="1426"/>
    <cellStyle name="Millares 3 4" xfId="100"/>
    <cellStyle name="Millares 3 4 2" xfId="185"/>
    <cellStyle name="Millares 3 4 2 2" xfId="353"/>
    <cellStyle name="Millares 3 4 2 2 2" xfId="690"/>
    <cellStyle name="Millares 3 4 2 2 2 2" xfId="1363"/>
    <cellStyle name="Millares 3 4 2 2 2 2 2" xfId="2707"/>
    <cellStyle name="Millares 3 4 2 2 2 3" xfId="2035"/>
    <cellStyle name="Millares 3 4 2 2 3" xfId="1027"/>
    <cellStyle name="Millares 3 4 2 2 3 2" xfId="2371"/>
    <cellStyle name="Millares 3 4 2 2 4" xfId="1699"/>
    <cellStyle name="Millares 3 4 2 3" xfId="522"/>
    <cellStyle name="Millares 3 4 2 3 2" xfId="1195"/>
    <cellStyle name="Millares 3 4 2 3 2 2" xfId="2539"/>
    <cellStyle name="Millares 3 4 2 3 3" xfId="1867"/>
    <cellStyle name="Millares 3 4 2 4" xfId="859"/>
    <cellStyle name="Millares 3 4 2 4 2" xfId="2203"/>
    <cellStyle name="Millares 3 4 2 5" xfId="1531"/>
    <cellStyle name="Millares 3 4 3" xfId="269"/>
    <cellStyle name="Millares 3 4 3 2" xfId="606"/>
    <cellStyle name="Millares 3 4 3 2 2" xfId="1279"/>
    <cellStyle name="Millares 3 4 3 2 2 2" xfId="2623"/>
    <cellStyle name="Millares 3 4 3 2 3" xfId="1951"/>
    <cellStyle name="Millares 3 4 3 3" xfId="943"/>
    <cellStyle name="Millares 3 4 3 3 2" xfId="2287"/>
    <cellStyle name="Millares 3 4 3 4" xfId="1615"/>
    <cellStyle name="Millares 3 4 4" xfId="437"/>
    <cellStyle name="Millares 3 4 4 2" xfId="1111"/>
    <cellStyle name="Millares 3 4 4 2 2" xfId="2455"/>
    <cellStyle name="Millares 3 4 4 3" xfId="1783"/>
    <cellStyle name="Millares 3 4 5" xfId="775"/>
    <cellStyle name="Millares 3 4 5 2" xfId="2119"/>
    <cellStyle name="Millares 3 4 6" xfId="1447"/>
    <cellStyle name="Millares 3 5" xfId="143"/>
    <cellStyle name="Millares 3 5 2" xfId="311"/>
    <cellStyle name="Millares 3 5 2 2" xfId="648"/>
    <cellStyle name="Millares 3 5 2 2 2" xfId="1321"/>
    <cellStyle name="Millares 3 5 2 2 2 2" xfId="2665"/>
    <cellStyle name="Millares 3 5 2 2 3" xfId="1993"/>
    <cellStyle name="Millares 3 5 2 3" xfId="985"/>
    <cellStyle name="Millares 3 5 2 3 2" xfId="2329"/>
    <cellStyle name="Millares 3 5 2 4" xfId="1657"/>
    <cellStyle name="Millares 3 5 3" xfId="480"/>
    <cellStyle name="Millares 3 5 3 2" xfId="1153"/>
    <cellStyle name="Millares 3 5 3 2 2" xfId="2497"/>
    <cellStyle name="Millares 3 5 3 3" xfId="1825"/>
    <cellStyle name="Millares 3 5 4" xfId="817"/>
    <cellStyle name="Millares 3 5 4 2" xfId="2161"/>
    <cellStyle name="Millares 3 5 5" xfId="1489"/>
    <cellStyle name="Millares 3 6" xfId="227"/>
    <cellStyle name="Millares 3 6 2" xfId="564"/>
    <cellStyle name="Millares 3 6 2 2" xfId="1237"/>
    <cellStyle name="Millares 3 6 2 2 2" xfId="2581"/>
    <cellStyle name="Millares 3 6 2 3" xfId="1909"/>
    <cellStyle name="Millares 3 6 3" xfId="901"/>
    <cellStyle name="Millares 3 6 3 2" xfId="2245"/>
    <cellStyle name="Millares 3 6 4" xfId="1573"/>
    <cellStyle name="Millares 3 7" xfId="395"/>
    <cellStyle name="Millares 3 7 2" xfId="1069"/>
    <cellStyle name="Millares 3 7 2 2" xfId="2413"/>
    <cellStyle name="Millares 3 7 3" xfId="1741"/>
    <cellStyle name="Millares 3 8" xfId="733"/>
    <cellStyle name="Millares 3 8 2" xfId="2077"/>
    <cellStyle name="Millares 3 9" xfId="1405"/>
    <cellStyle name="Millares 4" xfId="64"/>
    <cellStyle name="Millares 4 2" xfId="85"/>
    <cellStyle name="Millares 4 2 2" xfId="127"/>
    <cellStyle name="Millares 4 2 2 2" xfId="212"/>
    <cellStyle name="Millares 4 2 2 2 2" xfId="380"/>
    <cellStyle name="Millares 4 2 2 2 2 2" xfId="717"/>
    <cellStyle name="Millares 4 2 2 2 2 2 2" xfId="1390"/>
    <cellStyle name="Millares 4 2 2 2 2 2 2 2" xfId="2734"/>
    <cellStyle name="Millares 4 2 2 2 2 2 3" xfId="2062"/>
    <cellStyle name="Millares 4 2 2 2 2 3" xfId="1054"/>
    <cellStyle name="Millares 4 2 2 2 2 3 2" xfId="2398"/>
    <cellStyle name="Millares 4 2 2 2 2 4" xfId="1726"/>
    <cellStyle name="Millares 4 2 2 2 3" xfId="549"/>
    <cellStyle name="Millares 4 2 2 2 3 2" xfId="1222"/>
    <cellStyle name="Millares 4 2 2 2 3 2 2" xfId="2566"/>
    <cellStyle name="Millares 4 2 2 2 3 3" xfId="1894"/>
    <cellStyle name="Millares 4 2 2 2 4" xfId="886"/>
    <cellStyle name="Millares 4 2 2 2 4 2" xfId="2230"/>
    <cellStyle name="Millares 4 2 2 2 5" xfId="1558"/>
    <cellStyle name="Millares 4 2 2 3" xfId="296"/>
    <cellStyle name="Millares 4 2 2 3 2" xfId="633"/>
    <cellStyle name="Millares 4 2 2 3 2 2" xfId="1306"/>
    <cellStyle name="Millares 4 2 2 3 2 2 2" xfId="2650"/>
    <cellStyle name="Millares 4 2 2 3 2 3" xfId="1978"/>
    <cellStyle name="Millares 4 2 2 3 3" xfId="970"/>
    <cellStyle name="Millares 4 2 2 3 3 2" xfId="2314"/>
    <cellStyle name="Millares 4 2 2 3 4" xfId="1642"/>
    <cellStyle name="Millares 4 2 2 4" xfId="464"/>
    <cellStyle name="Millares 4 2 2 4 2" xfId="1138"/>
    <cellStyle name="Millares 4 2 2 4 2 2" xfId="2482"/>
    <cellStyle name="Millares 4 2 2 4 3" xfId="1810"/>
    <cellStyle name="Millares 4 2 2 5" xfId="802"/>
    <cellStyle name="Millares 4 2 2 5 2" xfId="2146"/>
    <cellStyle name="Millares 4 2 2 6" xfId="1474"/>
    <cellStyle name="Millares 4 2 3" xfId="170"/>
    <cellStyle name="Millares 4 2 3 2" xfId="338"/>
    <cellStyle name="Millares 4 2 3 2 2" xfId="675"/>
    <cellStyle name="Millares 4 2 3 2 2 2" xfId="1348"/>
    <cellStyle name="Millares 4 2 3 2 2 2 2" xfId="2692"/>
    <cellStyle name="Millares 4 2 3 2 2 3" xfId="2020"/>
    <cellStyle name="Millares 4 2 3 2 3" xfId="1012"/>
    <cellStyle name="Millares 4 2 3 2 3 2" xfId="2356"/>
    <cellStyle name="Millares 4 2 3 2 4" xfId="1684"/>
    <cellStyle name="Millares 4 2 3 3" xfId="507"/>
    <cellStyle name="Millares 4 2 3 3 2" xfId="1180"/>
    <cellStyle name="Millares 4 2 3 3 2 2" xfId="2524"/>
    <cellStyle name="Millares 4 2 3 3 3" xfId="1852"/>
    <cellStyle name="Millares 4 2 3 4" xfId="844"/>
    <cellStyle name="Millares 4 2 3 4 2" xfId="2188"/>
    <cellStyle name="Millares 4 2 3 5" xfId="1516"/>
    <cellStyle name="Millares 4 2 4" xfId="254"/>
    <cellStyle name="Millares 4 2 4 2" xfId="591"/>
    <cellStyle name="Millares 4 2 4 2 2" xfId="1264"/>
    <cellStyle name="Millares 4 2 4 2 2 2" xfId="2608"/>
    <cellStyle name="Millares 4 2 4 2 3" xfId="1936"/>
    <cellStyle name="Millares 4 2 4 3" xfId="928"/>
    <cellStyle name="Millares 4 2 4 3 2" xfId="2272"/>
    <cellStyle name="Millares 4 2 4 4" xfId="1600"/>
    <cellStyle name="Millares 4 2 5" xfId="422"/>
    <cellStyle name="Millares 4 2 5 2" xfId="1096"/>
    <cellStyle name="Millares 4 2 5 2 2" xfId="2440"/>
    <cellStyle name="Millares 4 2 5 3" xfId="1768"/>
    <cellStyle name="Millares 4 2 6" xfId="760"/>
    <cellStyle name="Millares 4 2 6 2" xfId="2104"/>
    <cellStyle name="Millares 4 2 7" xfId="1432"/>
    <cellStyle name="Millares 4 3" xfId="106"/>
    <cellStyle name="Millares 4 3 2" xfId="191"/>
    <cellStyle name="Millares 4 3 2 2" xfId="359"/>
    <cellStyle name="Millares 4 3 2 2 2" xfId="696"/>
    <cellStyle name="Millares 4 3 2 2 2 2" xfId="1369"/>
    <cellStyle name="Millares 4 3 2 2 2 2 2" xfId="2713"/>
    <cellStyle name="Millares 4 3 2 2 2 3" xfId="2041"/>
    <cellStyle name="Millares 4 3 2 2 3" xfId="1033"/>
    <cellStyle name="Millares 4 3 2 2 3 2" xfId="2377"/>
    <cellStyle name="Millares 4 3 2 2 4" xfId="1705"/>
    <cellStyle name="Millares 4 3 2 3" xfId="528"/>
    <cellStyle name="Millares 4 3 2 3 2" xfId="1201"/>
    <cellStyle name="Millares 4 3 2 3 2 2" xfId="2545"/>
    <cellStyle name="Millares 4 3 2 3 3" xfId="1873"/>
    <cellStyle name="Millares 4 3 2 4" xfId="865"/>
    <cellStyle name="Millares 4 3 2 4 2" xfId="2209"/>
    <cellStyle name="Millares 4 3 2 5" xfId="1537"/>
    <cellStyle name="Millares 4 3 3" xfId="275"/>
    <cellStyle name="Millares 4 3 3 2" xfId="612"/>
    <cellStyle name="Millares 4 3 3 2 2" xfId="1285"/>
    <cellStyle name="Millares 4 3 3 2 2 2" xfId="2629"/>
    <cellStyle name="Millares 4 3 3 2 3" xfId="1957"/>
    <cellStyle name="Millares 4 3 3 3" xfId="949"/>
    <cellStyle name="Millares 4 3 3 3 2" xfId="2293"/>
    <cellStyle name="Millares 4 3 3 4" xfId="1621"/>
    <cellStyle name="Millares 4 3 4" xfId="443"/>
    <cellStyle name="Millares 4 3 4 2" xfId="1117"/>
    <cellStyle name="Millares 4 3 4 2 2" xfId="2461"/>
    <cellStyle name="Millares 4 3 4 3" xfId="1789"/>
    <cellStyle name="Millares 4 3 5" xfId="781"/>
    <cellStyle name="Millares 4 3 5 2" xfId="2125"/>
    <cellStyle name="Millares 4 3 6" xfId="1453"/>
    <cellStyle name="Millares 4 4" xfId="149"/>
    <cellStyle name="Millares 4 4 2" xfId="317"/>
    <cellStyle name="Millares 4 4 2 2" xfId="654"/>
    <cellStyle name="Millares 4 4 2 2 2" xfId="1327"/>
    <cellStyle name="Millares 4 4 2 2 2 2" xfId="2671"/>
    <cellStyle name="Millares 4 4 2 2 3" xfId="1999"/>
    <cellStyle name="Millares 4 4 2 3" xfId="991"/>
    <cellStyle name="Millares 4 4 2 3 2" xfId="2335"/>
    <cellStyle name="Millares 4 4 2 4" xfId="1663"/>
    <cellStyle name="Millares 4 4 3" xfId="486"/>
    <cellStyle name="Millares 4 4 3 2" xfId="1159"/>
    <cellStyle name="Millares 4 4 3 2 2" xfId="2503"/>
    <cellStyle name="Millares 4 4 3 3" xfId="1831"/>
    <cellStyle name="Millares 4 4 4" xfId="823"/>
    <cellStyle name="Millares 4 4 4 2" xfId="2167"/>
    <cellStyle name="Millares 4 4 5" xfId="1495"/>
    <cellStyle name="Millares 4 5" xfId="233"/>
    <cellStyle name="Millares 4 5 2" xfId="570"/>
    <cellStyle name="Millares 4 5 2 2" xfId="1243"/>
    <cellStyle name="Millares 4 5 2 2 2" xfId="2587"/>
    <cellStyle name="Millares 4 5 2 3" xfId="1915"/>
    <cellStyle name="Millares 4 5 3" xfId="907"/>
    <cellStyle name="Millares 4 5 3 2" xfId="2251"/>
    <cellStyle name="Millares 4 5 4" xfId="1579"/>
    <cellStyle name="Millares 4 6" xfId="401"/>
    <cellStyle name="Millares 4 6 2" xfId="1075"/>
    <cellStyle name="Millares 4 6 2 2" xfId="2419"/>
    <cellStyle name="Millares 4 6 3" xfId="1747"/>
    <cellStyle name="Millares 4 7" xfId="739"/>
    <cellStyle name="Millares 4 7 2" xfId="2083"/>
    <cellStyle name="Millares 4 8" xfId="1411"/>
    <cellStyle name="Millares 5" xfId="75"/>
    <cellStyle name="Millares 5 2" xfId="58"/>
    <cellStyle name="Millares 5 2 2" xfId="70"/>
    <cellStyle name="Millares 5 2 2 2" xfId="91"/>
    <cellStyle name="Millares 5 2 2 2 2" xfId="133"/>
    <cellStyle name="Millares 5 2 2 2 2 2" xfId="218"/>
    <cellStyle name="Millares 5 2 2 2 2 2 2" xfId="386"/>
    <cellStyle name="Millares 5 2 2 2 2 2 2 2" xfId="723"/>
    <cellStyle name="Millares 5 2 2 2 2 2 2 2 2" xfId="1396"/>
    <cellStyle name="Millares 5 2 2 2 2 2 2 2 2 2" xfId="2740"/>
    <cellStyle name="Millares 5 2 2 2 2 2 2 2 3" xfId="2068"/>
    <cellStyle name="Millares 5 2 2 2 2 2 2 3" xfId="1060"/>
    <cellStyle name="Millares 5 2 2 2 2 2 2 3 2" xfId="2404"/>
    <cellStyle name="Millares 5 2 2 2 2 2 2 4" xfId="1732"/>
    <cellStyle name="Millares 5 2 2 2 2 2 3" xfId="555"/>
    <cellStyle name="Millares 5 2 2 2 2 2 3 2" xfId="1228"/>
    <cellStyle name="Millares 5 2 2 2 2 2 3 2 2" xfId="2572"/>
    <cellStyle name="Millares 5 2 2 2 2 2 3 3" xfId="1900"/>
    <cellStyle name="Millares 5 2 2 2 2 2 4" xfId="892"/>
    <cellStyle name="Millares 5 2 2 2 2 2 4 2" xfId="2236"/>
    <cellStyle name="Millares 5 2 2 2 2 2 5" xfId="1564"/>
    <cellStyle name="Millares 5 2 2 2 2 3" xfId="302"/>
    <cellStyle name="Millares 5 2 2 2 2 3 2" xfId="639"/>
    <cellStyle name="Millares 5 2 2 2 2 3 2 2" xfId="1312"/>
    <cellStyle name="Millares 5 2 2 2 2 3 2 2 2" xfId="2656"/>
    <cellStyle name="Millares 5 2 2 2 2 3 2 3" xfId="1984"/>
    <cellStyle name="Millares 5 2 2 2 2 3 3" xfId="976"/>
    <cellStyle name="Millares 5 2 2 2 2 3 3 2" xfId="2320"/>
    <cellStyle name="Millares 5 2 2 2 2 3 4" xfId="1648"/>
    <cellStyle name="Millares 5 2 2 2 2 4" xfId="470"/>
    <cellStyle name="Millares 5 2 2 2 2 4 2" xfId="1144"/>
    <cellStyle name="Millares 5 2 2 2 2 4 2 2" xfId="2488"/>
    <cellStyle name="Millares 5 2 2 2 2 4 3" xfId="1816"/>
    <cellStyle name="Millares 5 2 2 2 2 5" xfId="808"/>
    <cellStyle name="Millares 5 2 2 2 2 5 2" xfId="2152"/>
    <cellStyle name="Millares 5 2 2 2 2 6" xfId="1480"/>
    <cellStyle name="Millares 5 2 2 2 3" xfId="176"/>
    <cellStyle name="Millares 5 2 2 2 3 2" xfId="344"/>
    <cellStyle name="Millares 5 2 2 2 3 2 2" xfId="681"/>
    <cellStyle name="Millares 5 2 2 2 3 2 2 2" xfId="1354"/>
    <cellStyle name="Millares 5 2 2 2 3 2 2 2 2" xfId="2698"/>
    <cellStyle name="Millares 5 2 2 2 3 2 2 3" xfId="2026"/>
    <cellStyle name="Millares 5 2 2 2 3 2 3" xfId="1018"/>
    <cellStyle name="Millares 5 2 2 2 3 2 3 2" xfId="2362"/>
    <cellStyle name="Millares 5 2 2 2 3 2 4" xfId="1690"/>
    <cellStyle name="Millares 5 2 2 2 3 3" xfId="513"/>
    <cellStyle name="Millares 5 2 2 2 3 3 2" xfId="1186"/>
    <cellStyle name="Millares 5 2 2 2 3 3 2 2" xfId="2530"/>
    <cellStyle name="Millares 5 2 2 2 3 3 3" xfId="1858"/>
    <cellStyle name="Millares 5 2 2 2 3 4" xfId="850"/>
    <cellStyle name="Millares 5 2 2 2 3 4 2" xfId="2194"/>
    <cellStyle name="Millares 5 2 2 2 3 5" xfId="1522"/>
    <cellStyle name="Millares 5 2 2 2 4" xfId="260"/>
    <cellStyle name="Millares 5 2 2 2 4 2" xfId="597"/>
    <cellStyle name="Millares 5 2 2 2 4 2 2" xfId="1270"/>
    <cellStyle name="Millares 5 2 2 2 4 2 2 2" xfId="2614"/>
    <cellStyle name="Millares 5 2 2 2 4 2 3" xfId="1942"/>
    <cellStyle name="Millares 5 2 2 2 4 3" xfId="934"/>
    <cellStyle name="Millares 5 2 2 2 4 3 2" xfId="2278"/>
    <cellStyle name="Millares 5 2 2 2 4 4" xfId="1606"/>
    <cellStyle name="Millares 5 2 2 2 5" xfId="428"/>
    <cellStyle name="Millares 5 2 2 2 5 2" xfId="1102"/>
    <cellStyle name="Millares 5 2 2 2 5 2 2" xfId="2446"/>
    <cellStyle name="Millares 5 2 2 2 5 3" xfId="1774"/>
    <cellStyle name="Millares 5 2 2 2 6" xfId="766"/>
    <cellStyle name="Millares 5 2 2 2 6 2" xfId="2110"/>
    <cellStyle name="Millares 5 2 2 2 7" xfId="1438"/>
    <cellStyle name="Millares 5 2 2 3" xfId="112"/>
    <cellStyle name="Millares 5 2 2 3 2" xfId="197"/>
    <cellStyle name="Millares 5 2 2 3 2 2" xfId="365"/>
    <cellStyle name="Millares 5 2 2 3 2 2 2" xfId="702"/>
    <cellStyle name="Millares 5 2 2 3 2 2 2 2" xfId="1375"/>
    <cellStyle name="Millares 5 2 2 3 2 2 2 2 2" xfId="2719"/>
    <cellStyle name="Millares 5 2 2 3 2 2 2 3" xfId="2047"/>
    <cellStyle name="Millares 5 2 2 3 2 2 3" xfId="1039"/>
    <cellStyle name="Millares 5 2 2 3 2 2 3 2" xfId="2383"/>
    <cellStyle name="Millares 5 2 2 3 2 2 4" xfId="1711"/>
    <cellStyle name="Millares 5 2 2 3 2 3" xfId="534"/>
    <cellStyle name="Millares 5 2 2 3 2 3 2" xfId="1207"/>
    <cellStyle name="Millares 5 2 2 3 2 3 2 2" xfId="2551"/>
    <cellStyle name="Millares 5 2 2 3 2 3 3" xfId="1879"/>
    <cellStyle name="Millares 5 2 2 3 2 4" xfId="871"/>
    <cellStyle name="Millares 5 2 2 3 2 4 2" xfId="2215"/>
    <cellStyle name="Millares 5 2 2 3 2 5" xfId="1543"/>
    <cellStyle name="Millares 5 2 2 3 3" xfId="281"/>
    <cellStyle name="Millares 5 2 2 3 3 2" xfId="618"/>
    <cellStyle name="Millares 5 2 2 3 3 2 2" xfId="1291"/>
    <cellStyle name="Millares 5 2 2 3 3 2 2 2" xfId="2635"/>
    <cellStyle name="Millares 5 2 2 3 3 2 3" xfId="1963"/>
    <cellStyle name="Millares 5 2 2 3 3 3" xfId="955"/>
    <cellStyle name="Millares 5 2 2 3 3 3 2" xfId="2299"/>
    <cellStyle name="Millares 5 2 2 3 3 4" xfId="1627"/>
    <cellStyle name="Millares 5 2 2 3 4" xfId="449"/>
    <cellStyle name="Millares 5 2 2 3 4 2" xfId="1123"/>
    <cellStyle name="Millares 5 2 2 3 4 2 2" xfId="2467"/>
    <cellStyle name="Millares 5 2 2 3 4 3" xfId="1795"/>
    <cellStyle name="Millares 5 2 2 3 5" xfId="787"/>
    <cellStyle name="Millares 5 2 2 3 5 2" xfId="2131"/>
    <cellStyle name="Millares 5 2 2 3 6" xfId="1459"/>
    <cellStyle name="Millares 5 2 2 4" xfId="155"/>
    <cellStyle name="Millares 5 2 2 4 2" xfId="323"/>
    <cellStyle name="Millares 5 2 2 4 2 2" xfId="660"/>
    <cellStyle name="Millares 5 2 2 4 2 2 2" xfId="1333"/>
    <cellStyle name="Millares 5 2 2 4 2 2 2 2" xfId="2677"/>
    <cellStyle name="Millares 5 2 2 4 2 2 3" xfId="2005"/>
    <cellStyle name="Millares 5 2 2 4 2 3" xfId="997"/>
    <cellStyle name="Millares 5 2 2 4 2 3 2" xfId="2341"/>
    <cellStyle name="Millares 5 2 2 4 2 4" xfId="1669"/>
    <cellStyle name="Millares 5 2 2 4 3" xfId="492"/>
    <cellStyle name="Millares 5 2 2 4 3 2" xfId="1165"/>
    <cellStyle name="Millares 5 2 2 4 3 2 2" xfId="2509"/>
    <cellStyle name="Millares 5 2 2 4 3 3" xfId="1837"/>
    <cellStyle name="Millares 5 2 2 4 4" xfId="829"/>
    <cellStyle name="Millares 5 2 2 4 4 2" xfId="2173"/>
    <cellStyle name="Millares 5 2 2 4 5" xfId="1501"/>
    <cellStyle name="Millares 5 2 2 5" xfId="239"/>
    <cellStyle name="Millares 5 2 2 5 2" xfId="576"/>
    <cellStyle name="Millares 5 2 2 5 2 2" xfId="1249"/>
    <cellStyle name="Millares 5 2 2 5 2 2 2" xfId="2593"/>
    <cellStyle name="Millares 5 2 2 5 2 3" xfId="1921"/>
    <cellStyle name="Millares 5 2 2 5 3" xfId="913"/>
    <cellStyle name="Millares 5 2 2 5 3 2" xfId="2257"/>
    <cellStyle name="Millares 5 2 2 5 4" xfId="1585"/>
    <cellStyle name="Millares 5 2 2 6" xfId="407"/>
    <cellStyle name="Millares 5 2 2 6 2" xfId="1081"/>
    <cellStyle name="Millares 5 2 2 6 2 2" xfId="2425"/>
    <cellStyle name="Millares 5 2 2 6 3" xfId="1753"/>
    <cellStyle name="Millares 5 2 2 7" xfId="745"/>
    <cellStyle name="Millares 5 2 2 7 2" xfId="2089"/>
    <cellStyle name="Millares 5 2 2 8" xfId="1417"/>
    <cellStyle name="Millares 5 2 3" xfId="81"/>
    <cellStyle name="Millares 5 2 3 2" xfId="123"/>
    <cellStyle name="Millares 5 2 3 2 2" xfId="208"/>
    <cellStyle name="Millares 5 2 3 2 2 2" xfId="376"/>
    <cellStyle name="Millares 5 2 3 2 2 2 2" xfId="713"/>
    <cellStyle name="Millares 5 2 3 2 2 2 2 2" xfId="1386"/>
    <cellStyle name="Millares 5 2 3 2 2 2 2 2 2" xfId="2730"/>
    <cellStyle name="Millares 5 2 3 2 2 2 2 3" xfId="2058"/>
    <cellStyle name="Millares 5 2 3 2 2 2 3" xfId="1050"/>
    <cellStyle name="Millares 5 2 3 2 2 2 3 2" xfId="2394"/>
    <cellStyle name="Millares 5 2 3 2 2 2 4" xfId="1722"/>
    <cellStyle name="Millares 5 2 3 2 2 3" xfId="545"/>
    <cellStyle name="Millares 5 2 3 2 2 3 2" xfId="1218"/>
    <cellStyle name="Millares 5 2 3 2 2 3 2 2" xfId="2562"/>
    <cellStyle name="Millares 5 2 3 2 2 3 3" xfId="1890"/>
    <cellStyle name="Millares 5 2 3 2 2 4" xfId="882"/>
    <cellStyle name="Millares 5 2 3 2 2 4 2" xfId="2226"/>
    <cellStyle name="Millares 5 2 3 2 2 5" xfId="1554"/>
    <cellStyle name="Millares 5 2 3 2 3" xfId="292"/>
    <cellStyle name="Millares 5 2 3 2 3 2" xfId="629"/>
    <cellStyle name="Millares 5 2 3 2 3 2 2" xfId="1302"/>
    <cellStyle name="Millares 5 2 3 2 3 2 2 2" xfId="2646"/>
    <cellStyle name="Millares 5 2 3 2 3 2 3" xfId="1974"/>
    <cellStyle name="Millares 5 2 3 2 3 3" xfId="966"/>
    <cellStyle name="Millares 5 2 3 2 3 3 2" xfId="2310"/>
    <cellStyle name="Millares 5 2 3 2 3 4" xfId="1638"/>
    <cellStyle name="Millares 5 2 3 2 4" xfId="460"/>
    <cellStyle name="Millares 5 2 3 2 4 2" xfId="1134"/>
    <cellStyle name="Millares 5 2 3 2 4 2 2" xfId="2478"/>
    <cellStyle name="Millares 5 2 3 2 4 3" xfId="1806"/>
    <cellStyle name="Millares 5 2 3 2 5" xfId="798"/>
    <cellStyle name="Millares 5 2 3 2 5 2" xfId="2142"/>
    <cellStyle name="Millares 5 2 3 2 6" xfId="1470"/>
    <cellStyle name="Millares 5 2 3 3" xfId="166"/>
    <cellStyle name="Millares 5 2 3 3 2" xfId="334"/>
    <cellStyle name="Millares 5 2 3 3 2 2" xfId="671"/>
    <cellStyle name="Millares 5 2 3 3 2 2 2" xfId="1344"/>
    <cellStyle name="Millares 5 2 3 3 2 2 2 2" xfId="2688"/>
    <cellStyle name="Millares 5 2 3 3 2 2 3" xfId="2016"/>
    <cellStyle name="Millares 5 2 3 3 2 3" xfId="1008"/>
    <cellStyle name="Millares 5 2 3 3 2 3 2" xfId="2352"/>
    <cellStyle name="Millares 5 2 3 3 2 4" xfId="1680"/>
    <cellStyle name="Millares 5 2 3 3 3" xfId="503"/>
    <cellStyle name="Millares 5 2 3 3 3 2" xfId="1176"/>
    <cellStyle name="Millares 5 2 3 3 3 2 2" xfId="2520"/>
    <cellStyle name="Millares 5 2 3 3 3 3" xfId="1848"/>
    <cellStyle name="Millares 5 2 3 3 4" xfId="840"/>
    <cellStyle name="Millares 5 2 3 3 4 2" xfId="2184"/>
    <cellStyle name="Millares 5 2 3 3 5" xfId="1512"/>
    <cellStyle name="Millares 5 2 3 4" xfId="250"/>
    <cellStyle name="Millares 5 2 3 4 2" xfId="587"/>
    <cellStyle name="Millares 5 2 3 4 2 2" xfId="1260"/>
    <cellStyle name="Millares 5 2 3 4 2 2 2" xfId="2604"/>
    <cellStyle name="Millares 5 2 3 4 2 3" xfId="1932"/>
    <cellStyle name="Millares 5 2 3 4 3" xfId="924"/>
    <cellStyle name="Millares 5 2 3 4 3 2" xfId="2268"/>
    <cellStyle name="Millares 5 2 3 4 4" xfId="1596"/>
    <cellStyle name="Millares 5 2 3 5" xfId="418"/>
    <cellStyle name="Millares 5 2 3 5 2" xfId="1092"/>
    <cellStyle name="Millares 5 2 3 5 2 2" xfId="2436"/>
    <cellStyle name="Millares 5 2 3 5 3" xfId="1764"/>
    <cellStyle name="Millares 5 2 3 6" xfId="756"/>
    <cellStyle name="Millares 5 2 3 6 2" xfId="2100"/>
    <cellStyle name="Millares 5 2 3 7" xfId="1428"/>
    <cellStyle name="Millares 5 2 4" xfId="102"/>
    <cellStyle name="Millares 5 2 4 2" xfId="187"/>
    <cellStyle name="Millares 5 2 4 2 2" xfId="355"/>
    <cellStyle name="Millares 5 2 4 2 2 2" xfId="692"/>
    <cellStyle name="Millares 5 2 4 2 2 2 2" xfId="1365"/>
    <cellStyle name="Millares 5 2 4 2 2 2 2 2" xfId="2709"/>
    <cellStyle name="Millares 5 2 4 2 2 2 3" xfId="2037"/>
    <cellStyle name="Millares 5 2 4 2 2 3" xfId="1029"/>
    <cellStyle name="Millares 5 2 4 2 2 3 2" xfId="2373"/>
    <cellStyle name="Millares 5 2 4 2 2 4" xfId="1701"/>
    <cellStyle name="Millares 5 2 4 2 3" xfId="524"/>
    <cellStyle name="Millares 5 2 4 2 3 2" xfId="1197"/>
    <cellStyle name="Millares 5 2 4 2 3 2 2" xfId="2541"/>
    <cellStyle name="Millares 5 2 4 2 3 3" xfId="1869"/>
    <cellStyle name="Millares 5 2 4 2 4" xfId="861"/>
    <cellStyle name="Millares 5 2 4 2 4 2" xfId="2205"/>
    <cellStyle name="Millares 5 2 4 2 5" xfId="1533"/>
    <cellStyle name="Millares 5 2 4 3" xfId="271"/>
    <cellStyle name="Millares 5 2 4 3 2" xfId="608"/>
    <cellStyle name="Millares 5 2 4 3 2 2" xfId="1281"/>
    <cellStyle name="Millares 5 2 4 3 2 2 2" xfId="2625"/>
    <cellStyle name="Millares 5 2 4 3 2 3" xfId="1953"/>
    <cellStyle name="Millares 5 2 4 3 3" xfId="945"/>
    <cellStyle name="Millares 5 2 4 3 3 2" xfId="2289"/>
    <cellStyle name="Millares 5 2 4 3 4" xfId="1617"/>
    <cellStyle name="Millares 5 2 4 4" xfId="439"/>
    <cellStyle name="Millares 5 2 4 4 2" xfId="1113"/>
    <cellStyle name="Millares 5 2 4 4 2 2" xfId="2457"/>
    <cellStyle name="Millares 5 2 4 4 3" xfId="1785"/>
    <cellStyle name="Millares 5 2 4 5" xfId="777"/>
    <cellStyle name="Millares 5 2 4 5 2" xfId="2121"/>
    <cellStyle name="Millares 5 2 4 6" xfId="1449"/>
    <cellStyle name="Millares 5 2 5" xfId="145"/>
    <cellStyle name="Millares 5 2 5 2" xfId="313"/>
    <cellStyle name="Millares 5 2 5 2 2" xfId="650"/>
    <cellStyle name="Millares 5 2 5 2 2 2" xfId="1323"/>
    <cellStyle name="Millares 5 2 5 2 2 2 2" xfId="2667"/>
    <cellStyle name="Millares 5 2 5 2 2 3" xfId="1995"/>
    <cellStyle name="Millares 5 2 5 2 3" xfId="987"/>
    <cellStyle name="Millares 5 2 5 2 3 2" xfId="2331"/>
    <cellStyle name="Millares 5 2 5 2 4" xfId="1659"/>
    <cellStyle name="Millares 5 2 5 3" xfId="482"/>
    <cellStyle name="Millares 5 2 5 3 2" xfId="1155"/>
    <cellStyle name="Millares 5 2 5 3 2 2" xfId="2499"/>
    <cellStyle name="Millares 5 2 5 3 3" xfId="1827"/>
    <cellStyle name="Millares 5 2 5 4" xfId="819"/>
    <cellStyle name="Millares 5 2 5 4 2" xfId="2163"/>
    <cellStyle name="Millares 5 2 5 5" xfId="1491"/>
    <cellStyle name="Millares 5 2 6" xfId="229"/>
    <cellStyle name="Millares 5 2 6 2" xfId="566"/>
    <cellStyle name="Millares 5 2 6 2 2" xfId="1239"/>
    <cellStyle name="Millares 5 2 6 2 2 2" xfId="2583"/>
    <cellStyle name="Millares 5 2 6 2 3" xfId="1911"/>
    <cellStyle name="Millares 5 2 6 3" xfId="903"/>
    <cellStyle name="Millares 5 2 6 3 2" xfId="2247"/>
    <cellStyle name="Millares 5 2 6 4" xfId="1575"/>
    <cellStyle name="Millares 5 2 7" xfId="397"/>
    <cellStyle name="Millares 5 2 7 2" xfId="1071"/>
    <cellStyle name="Millares 5 2 7 2 2" xfId="2415"/>
    <cellStyle name="Millares 5 2 7 3" xfId="1743"/>
    <cellStyle name="Millares 5 2 8" xfId="735"/>
    <cellStyle name="Millares 5 2 8 2" xfId="2079"/>
    <cellStyle name="Millares 5 2 9" xfId="1407"/>
    <cellStyle name="Millares 5 3" xfId="117"/>
    <cellStyle name="Millares 5 3 2" xfId="202"/>
    <cellStyle name="Millares 5 3 2 2" xfId="370"/>
    <cellStyle name="Millares 5 3 2 2 2" xfId="707"/>
    <cellStyle name="Millares 5 3 2 2 2 2" xfId="1380"/>
    <cellStyle name="Millares 5 3 2 2 2 2 2" xfId="2724"/>
    <cellStyle name="Millares 5 3 2 2 2 3" xfId="2052"/>
    <cellStyle name="Millares 5 3 2 2 3" xfId="1044"/>
    <cellStyle name="Millares 5 3 2 2 3 2" xfId="2388"/>
    <cellStyle name="Millares 5 3 2 2 4" xfId="1716"/>
    <cellStyle name="Millares 5 3 2 3" xfId="539"/>
    <cellStyle name="Millares 5 3 2 3 2" xfId="1212"/>
    <cellStyle name="Millares 5 3 2 3 2 2" xfId="2556"/>
    <cellStyle name="Millares 5 3 2 3 3" xfId="1884"/>
    <cellStyle name="Millares 5 3 2 4" xfId="876"/>
    <cellStyle name="Millares 5 3 2 4 2" xfId="2220"/>
    <cellStyle name="Millares 5 3 2 5" xfId="1548"/>
    <cellStyle name="Millares 5 3 3" xfId="286"/>
    <cellStyle name="Millares 5 3 3 2" xfId="623"/>
    <cellStyle name="Millares 5 3 3 2 2" xfId="1296"/>
    <cellStyle name="Millares 5 3 3 2 2 2" xfId="2640"/>
    <cellStyle name="Millares 5 3 3 2 3" xfId="1968"/>
    <cellStyle name="Millares 5 3 3 3" xfId="960"/>
    <cellStyle name="Millares 5 3 3 3 2" xfId="2304"/>
    <cellStyle name="Millares 5 3 3 4" xfId="1632"/>
    <cellStyle name="Millares 5 3 4" xfId="454"/>
    <cellStyle name="Millares 5 3 4 2" xfId="1128"/>
    <cellStyle name="Millares 5 3 4 2 2" xfId="2472"/>
    <cellStyle name="Millares 5 3 4 3" xfId="1800"/>
    <cellStyle name="Millares 5 3 5" xfId="792"/>
    <cellStyle name="Millares 5 3 5 2" xfId="2136"/>
    <cellStyle name="Millares 5 3 6" xfId="1464"/>
    <cellStyle name="Millares 5 4" xfId="160"/>
    <cellStyle name="Millares 5 4 2" xfId="328"/>
    <cellStyle name="Millares 5 4 2 2" xfId="665"/>
    <cellStyle name="Millares 5 4 2 2 2" xfId="1338"/>
    <cellStyle name="Millares 5 4 2 2 2 2" xfId="2682"/>
    <cellStyle name="Millares 5 4 2 2 3" xfId="2010"/>
    <cellStyle name="Millares 5 4 2 3" xfId="1002"/>
    <cellStyle name="Millares 5 4 2 3 2" xfId="2346"/>
    <cellStyle name="Millares 5 4 2 4" xfId="1674"/>
    <cellStyle name="Millares 5 4 3" xfId="497"/>
    <cellStyle name="Millares 5 4 3 2" xfId="1170"/>
    <cellStyle name="Millares 5 4 3 2 2" xfId="2514"/>
    <cellStyle name="Millares 5 4 3 3" xfId="1842"/>
    <cellStyle name="Millares 5 4 4" xfId="834"/>
    <cellStyle name="Millares 5 4 4 2" xfId="2178"/>
    <cellStyle name="Millares 5 4 5" xfId="1506"/>
    <cellStyle name="Millares 5 5" xfId="244"/>
    <cellStyle name="Millares 5 5 2" xfId="581"/>
    <cellStyle name="Millares 5 5 2 2" xfId="1254"/>
    <cellStyle name="Millares 5 5 2 2 2" xfId="2598"/>
    <cellStyle name="Millares 5 5 2 3" xfId="1926"/>
    <cellStyle name="Millares 5 5 3" xfId="918"/>
    <cellStyle name="Millares 5 5 3 2" xfId="2262"/>
    <cellStyle name="Millares 5 5 4" xfId="1590"/>
    <cellStyle name="Millares 5 6" xfId="412"/>
    <cellStyle name="Millares 5 6 2" xfId="1086"/>
    <cellStyle name="Millares 5 6 2 2" xfId="2430"/>
    <cellStyle name="Millares 5 6 3" xfId="1758"/>
    <cellStyle name="Millares 5 7" xfId="750"/>
    <cellStyle name="Millares 5 7 2" xfId="2094"/>
    <cellStyle name="Millares 5 8" xfId="1422"/>
    <cellStyle name="Millares 6" xfId="96"/>
    <cellStyle name="Millares 6 2" xfId="181"/>
    <cellStyle name="Millares 6 2 2" xfId="349"/>
    <cellStyle name="Millares 6 2 2 2" xfId="686"/>
    <cellStyle name="Millares 6 2 2 2 2" xfId="1359"/>
    <cellStyle name="Millares 6 2 2 2 2 2" xfId="2703"/>
    <cellStyle name="Millares 6 2 2 2 3" xfId="2031"/>
    <cellStyle name="Millares 6 2 2 3" xfId="1023"/>
    <cellStyle name="Millares 6 2 2 3 2" xfId="2367"/>
    <cellStyle name="Millares 6 2 2 4" xfId="1695"/>
    <cellStyle name="Millares 6 2 3" xfId="518"/>
    <cellStyle name="Millares 6 2 3 2" xfId="1191"/>
    <cellStyle name="Millares 6 2 3 2 2" xfId="2535"/>
    <cellStyle name="Millares 6 2 3 3" xfId="1863"/>
    <cellStyle name="Millares 6 2 4" xfId="855"/>
    <cellStyle name="Millares 6 2 4 2" xfId="2199"/>
    <cellStyle name="Millares 6 2 5" xfId="1527"/>
    <cellStyle name="Millares 6 3" xfId="265"/>
    <cellStyle name="Millares 6 3 2" xfId="602"/>
    <cellStyle name="Millares 6 3 2 2" xfId="1275"/>
    <cellStyle name="Millares 6 3 2 2 2" xfId="2619"/>
    <cellStyle name="Millares 6 3 2 3" xfId="1947"/>
    <cellStyle name="Millares 6 3 3" xfId="939"/>
    <cellStyle name="Millares 6 3 3 2" xfId="2283"/>
    <cellStyle name="Millares 6 3 4" xfId="1611"/>
    <cellStyle name="Millares 6 4" xfId="433"/>
    <cellStyle name="Millares 6 4 2" xfId="1107"/>
    <cellStyle name="Millares 6 4 2 2" xfId="2451"/>
    <cellStyle name="Millares 6 4 3" xfId="1779"/>
    <cellStyle name="Millares 6 5" xfId="771"/>
    <cellStyle name="Millares 6 5 2" xfId="2115"/>
    <cellStyle name="Millares 6 6" xfId="1443"/>
    <cellStyle name="Millares 7" xfId="62"/>
    <cellStyle name="Millares 7 2" xfId="72"/>
    <cellStyle name="Millares 7 2 2" xfId="93"/>
    <cellStyle name="Millares 7 2 2 2" xfId="135"/>
    <cellStyle name="Millares 7 2 2 2 2" xfId="220"/>
    <cellStyle name="Millares 7 2 2 2 2 2" xfId="388"/>
    <cellStyle name="Millares 7 2 2 2 2 2 2" xfId="725"/>
    <cellStyle name="Millares 7 2 2 2 2 2 2 2" xfId="1398"/>
    <cellStyle name="Millares 7 2 2 2 2 2 2 2 2" xfId="2742"/>
    <cellStyle name="Millares 7 2 2 2 2 2 2 3" xfId="2070"/>
    <cellStyle name="Millares 7 2 2 2 2 2 3" xfId="1062"/>
    <cellStyle name="Millares 7 2 2 2 2 2 3 2" xfId="2406"/>
    <cellStyle name="Millares 7 2 2 2 2 2 4" xfId="1734"/>
    <cellStyle name="Millares 7 2 2 2 2 3" xfId="557"/>
    <cellStyle name="Millares 7 2 2 2 2 3 2" xfId="1230"/>
    <cellStyle name="Millares 7 2 2 2 2 3 2 2" xfId="2574"/>
    <cellStyle name="Millares 7 2 2 2 2 3 3" xfId="1902"/>
    <cellStyle name="Millares 7 2 2 2 2 4" xfId="894"/>
    <cellStyle name="Millares 7 2 2 2 2 4 2" xfId="2238"/>
    <cellStyle name="Millares 7 2 2 2 2 5" xfId="1566"/>
    <cellStyle name="Millares 7 2 2 2 3" xfId="304"/>
    <cellStyle name="Millares 7 2 2 2 3 2" xfId="641"/>
    <cellStyle name="Millares 7 2 2 2 3 2 2" xfId="1314"/>
    <cellStyle name="Millares 7 2 2 2 3 2 2 2" xfId="2658"/>
    <cellStyle name="Millares 7 2 2 2 3 2 3" xfId="1986"/>
    <cellStyle name="Millares 7 2 2 2 3 3" xfId="978"/>
    <cellStyle name="Millares 7 2 2 2 3 3 2" xfId="2322"/>
    <cellStyle name="Millares 7 2 2 2 3 4" xfId="1650"/>
    <cellStyle name="Millares 7 2 2 2 4" xfId="472"/>
    <cellStyle name="Millares 7 2 2 2 4 2" xfId="1146"/>
    <cellStyle name="Millares 7 2 2 2 4 2 2" xfId="2490"/>
    <cellStyle name="Millares 7 2 2 2 4 3" xfId="1818"/>
    <cellStyle name="Millares 7 2 2 2 5" xfId="810"/>
    <cellStyle name="Millares 7 2 2 2 5 2" xfId="2154"/>
    <cellStyle name="Millares 7 2 2 2 6" xfId="1482"/>
    <cellStyle name="Millares 7 2 2 3" xfId="178"/>
    <cellStyle name="Millares 7 2 2 3 2" xfId="346"/>
    <cellStyle name="Millares 7 2 2 3 2 2" xfId="683"/>
    <cellStyle name="Millares 7 2 2 3 2 2 2" xfId="1356"/>
    <cellStyle name="Millares 7 2 2 3 2 2 2 2" xfId="2700"/>
    <cellStyle name="Millares 7 2 2 3 2 2 3" xfId="2028"/>
    <cellStyle name="Millares 7 2 2 3 2 3" xfId="1020"/>
    <cellStyle name="Millares 7 2 2 3 2 3 2" xfId="2364"/>
    <cellStyle name="Millares 7 2 2 3 2 4" xfId="1692"/>
    <cellStyle name="Millares 7 2 2 3 3" xfId="515"/>
    <cellStyle name="Millares 7 2 2 3 3 2" xfId="1188"/>
    <cellStyle name="Millares 7 2 2 3 3 2 2" xfId="2532"/>
    <cellStyle name="Millares 7 2 2 3 3 3" xfId="1860"/>
    <cellStyle name="Millares 7 2 2 3 4" xfId="852"/>
    <cellStyle name="Millares 7 2 2 3 4 2" xfId="2196"/>
    <cellStyle name="Millares 7 2 2 3 5" xfId="1524"/>
    <cellStyle name="Millares 7 2 2 4" xfId="262"/>
    <cellStyle name="Millares 7 2 2 4 2" xfId="599"/>
    <cellStyle name="Millares 7 2 2 4 2 2" xfId="1272"/>
    <cellStyle name="Millares 7 2 2 4 2 2 2" xfId="2616"/>
    <cellStyle name="Millares 7 2 2 4 2 3" xfId="1944"/>
    <cellStyle name="Millares 7 2 2 4 3" xfId="936"/>
    <cellStyle name="Millares 7 2 2 4 3 2" xfId="2280"/>
    <cellStyle name="Millares 7 2 2 4 4" xfId="1608"/>
    <cellStyle name="Millares 7 2 2 5" xfId="430"/>
    <cellStyle name="Millares 7 2 2 5 2" xfId="1104"/>
    <cellStyle name="Millares 7 2 2 5 2 2" xfId="2448"/>
    <cellStyle name="Millares 7 2 2 5 3" xfId="1776"/>
    <cellStyle name="Millares 7 2 2 6" xfId="768"/>
    <cellStyle name="Millares 7 2 2 6 2" xfId="2112"/>
    <cellStyle name="Millares 7 2 2 7" xfId="1440"/>
    <cellStyle name="Millares 7 2 3" xfId="114"/>
    <cellStyle name="Millares 7 2 3 2" xfId="199"/>
    <cellStyle name="Millares 7 2 3 2 2" xfId="367"/>
    <cellStyle name="Millares 7 2 3 2 2 2" xfId="704"/>
    <cellStyle name="Millares 7 2 3 2 2 2 2" xfId="1377"/>
    <cellStyle name="Millares 7 2 3 2 2 2 2 2" xfId="2721"/>
    <cellStyle name="Millares 7 2 3 2 2 2 3" xfId="2049"/>
    <cellStyle name="Millares 7 2 3 2 2 3" xfId="1041"/>
    <cellStyle name="Millares 7 2 3 2 2 3 2" xfId="2385"/>
    <cellStyle name="Millares 7 2 3 2 2 4" xfId="1713"/>
    <cellStyle name="Millares 7 2 3 2 3" xfId="536"/>
    <cellStyle name="Millares 7 2 3 2 3 2" xfId="1209"/>
    <cellStyle name="Millares 7 2 3 2 3 2 2" xfId="2553"/>
    <cellStyle name="Millares 7 2 3 2 3 3" xfId="1881"/>
    <cellStyle name="Millares 7 2 3 2 4" xfId="873"/>
    <cellStyle name="Millares 7 2 3 2 4 2" xfId="2217"/>
    <cellStyle name="Millares 7 2 3 2 5" xfId="1545"/>
    <cellStyle name="Millares 7 2 3 3" xfId="283"/>
    <cellStyle name="Millares 7 2 3 3 2" xfId="620"/>
    <cellStyle name="Millares 7 2 3 3 2 2" xfId="1293"/>
    <cellStyle name="Millares 7 2 3 3 2 2 2" xfId="2637"/>
    <cellStyle name="Millares 7 2 3 3 2 3" xfId="1965"/>
    <cellStyle name="Millares 7 2 3 3 3" xfId="957"/>
    <cellStyle name="Millares 7 2 3 3 3 2" xfId="2301"/>
    <cellStyle name="Millares 7 2 3 3 4" xfId="1629"/>
    <cellStyle name="Millares 7 2 3 4" xfId="451"/>
    <cellStyle name="Millares 7 2 3 4 2" xfId="1125"/>
    <cellStyle name="Millares 7 2 3 4 2 2" xfId="2469"/>
    <cellStyle name="Millares 7 2 3 4 3" xfId="1797"/>
    <cellStyle name="Millares 7 2 3 5" xfId="789"/>
    <cellStyle name="Millares 7 2 3 5 2" xfId="2133"/>
    <cellStyle name="Millares 7 2 3 6" xfId="1461"/>
    <cellStyle name="Millares 7 2 4" xfId="157"/>
    <cellStyle name="Millares 7 2 4 2" xfId="325"/>
    <cellStyle name="Millares 7 2 4 2 2" xfId="662"/>
    <cellStyle name="Millares 7 2 4 2 2 2" xfId="1335"/>
    <cellStyle name="Millares 7 2 4 2 2 2 2" xfId="2679"/>
    <cellStyle name="Millares 7 2 4 2 2 3" xfId="2007"/>
    <cellStyle name="Millares 7 2 4 2 3" xfId="999"/>
    <cellStyle name="Millares 7 2 4 2 3 2" xfId="2343"/>
    <cellStyle name="Millares 7 2 4 2 4" xfId="1671"/>
    <cellStyle name="Millares 7 2 4 3" xfId="494"/>
    <cellStyle name="Millares 7 2 4 3 2" xfId="1167"/>
    <cellStyle name="Millares 7 2 4 3 2 2" xfId="2511"/>
    <cellStyle name="Millares 7 2 4 3 3" xfId="1839"/>
    <cellStyle name="Millares 7 2 4 4" xfId="831"/>
    <cellStyle name="Millares 7 2 4 4 2" xfId="2175"/>
    <cellStyle name="Millares 7 2 4 5" xfId="1503"/>
    <cellStyle name="Millares 7 2 5" xfId="241"/>
    <cellStyle name="Millares 7 2 5 2" xfId="578"/>
    <cellStyle name="Millares 7 2 5 2 2" xfId="1251"/>
    <cellStyle name="Millares 7 2 5 2 2 2" xfId="2595"/>
    <cellStyle name="Millares 7 2 5 2 3" xfId="1923"/>
    <cellStyle name="Millares 7 2 5 3" xfId="915"/>
    <cellStyle name="Millares 7 2 5 3 2" xfId="2259"/>
    <cellStyle name="Millares 7 2 5 4" xfId="1587"/>
    <cellStyle name="Millares 7 2 6" xfId="409"/>
    <cellStyle name="Millares 7 2 6 2" xfId="1083"/>
    <cellStyle name="Millares 7 2 6 2 2" xfId="2427"/>
    <cellStyle name="Millares 7 2 6 3" xfId="1755"/>
    <cellStyle name="Millares 7 2 7" xfId="747"/>
    <cellStyle name="Millares 7 2 7 2" xfId="2091"/>
    <cellStyle name="Millares 7 2 8" xfId="1419"/>
    <cellStyle name="Millares 7 3" xfId="83"/>
    <cellStyle name="Millares 7 3 2" xfId="125"/>
    <cellStyle name="Millares 7 3 2 2" xfId="210"/>
    <cellStyle name="Millares 7 3 2 2 2" xfId="378"/>
    <cellStyle name="Millares 7 3 2 2 2 2" xfId="715"/>
    <cellStyle name="Millares 7 3 2 2 2 2 2" xfId="1388"/>
    <cellStyle name="Millares 7 3 2 2 2 2 2 2" xfId="2732"/>
    <cellStyle name="Millares 7 3 2 2 2 2 3" xfId="2060"/>
    <cellStyle name="Millares 7 3 2 2 2 3" xfId="1052"/>
    <cellStyle name="Millares 7 3 2 2 2 3 2" xfId="2396"/>
    <cellStyle name="Millares 7 3 2 2 2 4" xfId="1724"/>
    <cellStyle name="Millares 7 3 2 2 3" xfId="547"/>
    <cellStyle name="Millares 7 3 2 2 3 2" xfId="1220"/>
    <cellStyle name="Millares 7 3 2 2 3 2 2" xfId="2564"/>
    <cellStyle name="Millares 7 3 2 2 3 3" xfId="1892"/>
    <cellStyle name="Millares 7 3 2 2 4" xfId="884"/>
    <cellStyle name="Millares 7 3 2 2 4 2" xfId="2228"/>
    <cellStyle name="Millares 7 3 2 2 5" xfId="1556"/>
    <cellStyle name="Millares 7 3 2 3" xfId="294"/>
    <cellStyle name="Millares 7 3 2 3 2" xfId="631"/>
    <cellStyle name="Millares 7 3 2 3 2 2" xfId="1304"/>
    <cellStyle name="Millares 7 3 2 3 2 2 2" xfId="2648"/>
    <cellStyle name="Millares 7 3 2 3 2 3" xfId="1976"/>
    <cellStyle name="Millares 7 3 2 3 3" xfId="968"/>
    <cellStyle name="Millares 7 3 2 3 3 2" xfId="2312"/>
    <cellStyle name="Millares 7 3 2 3 4" xfId="1640"/>
    <cellStyle name="Millares 7 3 2 4" xfId="462"/>
    <cellStyle name="Millares 7 3 2 4 2" xfId="1136"/>
    <cellStyle name="Millares 7 3 2 4 2 2" xfId="2480"/>
    <cellStyle name="Millares 7 3 2 4 3" xfId="1808"/>
    <cellStyle name="Millares 7 3 2 5" xfId="800"/>
    <cellStyle name="Millares 7 3 2 5 2" xfId="2144"/>
    <cellStyle name="Millares 7 3 2 6" xfId="1472"/>
    <cellStyle name="Millares 7 3 3" xfId="168"/>
    <cellStyle name="Millares 7 3 3 2" xfId="336"/>
    <cellStyle name="Millares 7 3 3 2 2" xfId="673"/>
    <cellStyle name="Millares 7 3 3 2 2 2" xfId="1346"/>
    <cellStyle name="Millares 7 3 3 2 2 2 2" xfId="2690"/>
    <cellStyle name="Millares 7 3 3 2 2 3" xfId="2018"/>
    <cellStyle name="Millares 7 3 3 2 3" xfId="1010"/>
    <cellStyle name="Millares 7 3 3 2 3 2" xfId="2354"/>
    <cellStyle name="Millares 7 3 3 2 4" xfId="1682"/>
    <cellStyle name="Millares 7 3 3 3" xfId="505"/>
    <cellStyle name="Millares 7 3 3 3 2" xfId="1178"/>
    <cellStyle name="Millares 7 3 3 3 2 2" xfId="2522"/>
    <cellStyle name="Millares 7 3 3 3 3" xfId="1850"/>
    <cellStyle name="Millares 7 3 3 4" xfId="842"/>
    <cellStyle name="Millares 7 3 3 4 2" xfId="2186"/>
    <cellStyle name="Millares 7 3 3 5" xfId="1514"/>
    <cellStyle name="Millares 7 3 4" xfId="252"/>
    <cellStyle name="Millares 7 3 4 2" xfId="589"/>
    <cellStyle name="Millares 7 3 4 2 2" xfId="1262"/>
    <cellStyle name="Millares 7 3 4 2 2 2" xfId="2606"/>
    <cellStyle name="Millares 7 3 4 2 3" xfId="1934"/>
    <cellStyle name="Millares 7 3 4 3" xfId="926"/>
    <cellStyle name="Millares 7 3 4 3 2" xfId="2270"/>
    <cellStyle name="Millares 7 3 4 4" xfId="1598"/>
    <cellStyle name="Millares 7 3 5" xfId="420"/>
    <cellStyle name="Millares 7 3 5 2" xfId="1094"/>
    <cellStyle name="Millares 7 3 5 2 2" xfId="2438"/>
    <cellStyle name="Millares 7 3 5 3" xfId="1766"/>
    <cellStyle name="Millares 7 3 6" xfId="758"/>
    <cellStyle name="Millares 7 3 6 2" xfId="2102"/>
    <cellStyle name="Millares 7 3 7" xfId="1430"/>
    <cellStyle name="Millares 7 4" xfId="104"/>
    <cellStyle name="Millares 7 4 2" xfId="189"/>
    <cellStyle name="Millares 7 4 2 2" xfId="357"/>
    <cellStyle name="Millares 7 4 2 2 2" xfId="694"/>
    <cellStyle name="Millares 7 4 2 2 2 2" xfId="1367"/>
    <cellStyle name="Millares 7 4 2 2 2 2 2" xfId="2711"/>
    <cellStyle name="Millares 7 4 2 2 2 3" xfId="2039"/>
    <cellStyle name="Millares 7 4 2 2 3" xfId="1031"/>
    <cellStyle name="Millares 7 4 2 2 3 2" xfId="2375"/>
    <cellStyle name="Millares 7 4 2 2 4" xfId="1703"/>
    <cellStyle name="Millares 7 4 2 3" xfId="526"/>
    <cellStyle name="Millares 7 4 2 3 2" xfId="1199"/>
    <cellStyle name="Millares 7 4 2 3 2 2" xfId="2543"/>
    <cellStyle name="Millares 7 4 2 3 3" xfId="1871"/>
    <cellStyle name="Millares 7 4 2 4" xfId="863"/>
    <cellStyle name="Millares 7 4 2 4 2" xfId="2207"/>
    <cellStyle name="Millares 7 4 2 5" xfId="1535"/>
    <cellStyle name="Millares 7 4 3" xfId="273"/>
    <cellStyle name="Millares 7 4 3 2" xfId="610"/>
    <cellStyle name="Millares 7 4 3 2 2" xfId="1283"/>
    <cellStyle name="Millares 7 4 3 2 2 2" xfId="2627"/>
    <cellStyle name="Millares 7 4 3 2 3" xfId="1955"/>
    <cellStyle name="Millares 7 4 3 3" xfId="947"/>
    <cellStyle name="Millares 7 4 3 3 2" xfId="2291"/>
    <cellStyle name="Millares 7 4 3 4" xfId="1619"/>
    <cellStyle name="Millares 7 4 4" xfId="441"/>
    <cellStyle name="Millares 7 4 4 2" xfId="1115"/>
    <cellStyle name="Millares 7 4 4 2 2" xfId="2459"/>
    <cellStyle name="Millares 7 4 4 3" xfId="1787"/>
    <cellStyle name="Millares 7 4 5" xfId="779"/>
    <cellStyle name="Millares 7 4 5 2" xfId="2123"/>
    <cellStyle name="Millares 7 4 6" xfId="1451"/>
    <cellStyle name="Millares 7 5" xfId="147"/>
    <cellStyle name="Millares 7 5 2" xfId="315"/>
    <cellStyle name="Millares 7 5 2 2" xfId="652"/>
    <cellStyle name="Millares 7 5 2 2 2" xfId="1325"/>
    <cellStyle name="Millares 7 5 2 2 2 2" xfId="2669"/>
    <cellStyle name="Millares 7 5 2 2 3" xfId="1997"/>
    <cellStyle name="Millares 7 5 2 3" xfId="989"/>
    <cellStyle name="Millares 7 5 2 3 2" xfId="2333"/>
    <cellStyle name="Millares 7 5 2 4" xfId="1661"/>
    <cellStyle name="Millares 7 5 3" xfId="484"/>
    <cellStyle name="Millares 7 5 3 2" xfId="1157"/>
    <cellStyle name="Millares 7 5 3 2 2" xfId="2501"/>
    <cellStyle name="Millares 7 5 3 3" xfId="1829"/>
    <cellStyle name="Millares 7 5 4" xfId="821"/>
    <cellStyle name="Millares 7 5 4 2" xfId="2165"/>
    <cellStyle name="Millares 7 5 5" xfId="1493"/>
    <cellStyle name="Millares 7 6" xfId="231"/>
    <cellStyle name="Millares 7 6 2" xfId="568"/>
    <cellStyle name="Millares 7 6 2 2" xfId="1241"/>
    <cellStyle name="Millares 7 6 2 2 2" xfId="2585"/>
    <cellStyle name="Millares 7 6 2 3" xfId="1913"/>
    <cellStyle name="Millares 7 6 3" xfId="905"/>
    <cellStyle name="Millares 7 6 3 2" xfId="2249"/>
    <cellStyle name="Millares 7 6 4" xfId="1577"/>
    <cellStyle name="Millares 7 7" xfId="399"/>
    <cellStyle name="Millares 7 7 2" xfId="1073"/>
    <cellStyle name="Millares 7 7 2 2" xfId="2417"/>
    <cellStyle name="Millares 7 7 3" xfId="1745"/>
    <cellStyle name="Millares 7 8" xfId="737"/>
    <cellStyle name="Millares 7 8 2" xfId="2081"/>
    <cellStyle name="Millares 7 9" xfId="1409"/>
    <cellStyle name="Millares 8" xfId="7"/>
    <cellStyle name="Millares 8 10" xfId="1402"/>
    <cellStyle name="Millares 8 2" xfId="53"/>
    <cellStyle name="Millares 8 2 2" xfId="67"/>
    <cellStyle name="Millares 8 2 2 2" xfId="88"/>
    <cellStyle name="Millares 8 2 2 2 2" xfId="130"/>
    <cellStyle name="Millares 8 2 2 2 2 2" xfId="215"/>
    <cellStyle name="Millares 8 2 2 2 2 2 2" xfId="383"/>
    <cellStyle name="Millares 8 2 2 2 2 2 2 2" xfId="720"/>
    <cellStyle name="Millares 8 2 2 2 2 2 2 2 2" xfId="1393"/>
    <cellStyle name="Millares 8 2 2 2 2 2 2 2 2 2" xfId="2737"/>
    <cellStyle name="Millares 8 2 2 2 2 2 2 2 3" xfId="2065"/>
    <cellStyle name="Millares 8 2 2 2 2 2 2 3" xfId="1057"/>
    <cellStyle name="Millares 8 2 2 2 2 2 2 3 2" xfId="2401"/>
    <cellStyle name="Millares 8 2 2 2 2 2 2 4" xfId="1729"/>
    <cellStyle name="Millares 8 2 2 2 2 2 3" xfId="552"/>
    <cellStyle name="Millares 8 2 2 2 2 2 3 2" xfId="1225"/>
    <cellStyle name="Millares 8 2 2 2 2 2 3 2 2" xfId="2569"/>
    <cellStyle name="Millares 8 2 2 2 2 2 3 3" xfId="1897"/>
    <cellStyle name="Millares 8 2 2 2 2 2 4" xfId="889"/>
    <cellStyle name="Millares 8 2 2 2 2 2 4 2" xfId="2233"/>
    <cellStyle name="Millares 8 2 2 2 2 2 5" xfId="1561"/>
    <cellStyle name="Millares 8 2 2 2 2 3" xfId="299"/>
    <cellStyle name="Millares 8 2 2 2 2 3 2" xfId="636"/>
    <cellStyle name="Millares 8 2 2 2 2 3 2 2" xfId="1309"/>
    <cellStyle name="Millares 8 2 2 2 2 3 2 2 2" xfId="2653"/>
    <cellStyle name="Millares 8 2 2 2 2 3 2 3" xfId="1981"/>
    <cellStyle name="Millares 8 2 2 2 2 3 3" xfId="973"/>
    <cellStyle name="Millares 8 2 2 2 2 3 3 2" xfId="2317"/>
    <cellStyle name="Millares 8 2 2 2 2 3 4" xfId="1645"/>
    <cellStyle name="Millares 8 2 2 2 2 4" xfId="467"/>
    <cellStyle name="Millares 8 2 2 2 2 4 2" xfId="1141"/>
    <cellStyle name="Millares 8 2 2 2 2 4 2 2" xfId="2485"/>
    <cellStyle name="Millares 8 2 2 2 2 4 3" xfId="1813"/>
    <cellStyle name="Millares 8 2 2 2 2 5" xfId="805"/>
    <cellStyle name="Millares 8 2 2 2 2 5 2" xfId="2149"/>
    <cellStyle name="Millares 8 2 2 2 2 6" xfId="1477"/>
    <cellStyle name="Millares 8 2 2 2 3" xfId="173"/>
    <cellStyle name="Millares 8 2 2 2 3 2" xfId="341"/>
    <cellStyle name="Millares 8 2 2 2 3 2 2" xfId="678"/>
    <cellStyle name="Millares 8 2 2 2 3 2 2 2" xfId="1351"/>
    <cellStyle name="Millares 8 2 2 2 3 2 2 2 2" xfId="2695"/>
    <cellStyle name="Millares 8 2 2 2 3 2 2 3" xfId="2023"/>
    <cellStyle name="Millares 8 2 2 2 3 2 3" xfId="1015"/>
    <cellStyle name="Millares 8 2 2 2 3 2 3 2" xfId="2359"/>
    <cellStyle name="Millares 8 2 2 2 3 2 4" xfId="1687"/>
    <cellStyle name="Millares 8 2 2 2 3 3" xfId="510"/>
    <cellStyle name="Millares 8 2 2 2 3 3 2" xfId="1183"/>
    <cellStyle name="Millares 8 2 2 2 3 3 2 2" xfId="2527"/>
    <cellStyle name="Millares 8 2 2 2 3 3 3" xfId="1855"/>
    <cellStyle name="Millares 8 2 2 2 3 4" xfId="847"/>
    <cellStyle name="Millares 8 2 2 2 3 4 2" xfId="2191"/>
    <cellStyle name="Millares 8 2 2 2 3 5" xfId="1519"/>
    <cellStyle name="Millares 8 2 2 2 4" xfId="257"/>
    <cellStyle name="Millares 8 2 2 2 4 2" xfId="594"/>
    <cellStyle name="Millares 8 2 2 2 4 2 2" xfId="1267"/>
    <cellStyle name="Millares 8 2 2 2 4 2 2 2" xfId="2611"/>
    <cellStyle name="Millares 8 2 2 2 4 2 3" xfId="1939"/>
    <cellStyle name="Millares 8 2 2 2 4 3" xfId="931"/>
    <cellStyle name="Millares 8 2 2 2 4 3 2" xfId="2275"/>
    <cellStyle name="Millares 8 2 2 2 4 4" xfId="1603"/>
    <cellStyle name="Millares 8 2 2 2 5" xfId="425"/>
    <cellStyle name="Millares 8 2 2 2 5 2" xfId="1099"/>
    <cellStyle name="Millares 8 2 2 2 5 2 2" xfId="2443"/>
    <cellStyle name="Millares 8 2 2 2 5 3" xfId="1771"/>
    <cellStyle name="Millares 8 2 2 2 6" xfId="763"/>
    <cellStyle name="Millares 8 2 2 2 6 2" xfId="2107"/>
    <cellStyle name="Millares 8 2 2 2 7" xfId="1435"/>
    <cellStyle name="Millares 8 2 2 3" xfId="109"/>
    <cellStyle name="Millares 8 2 2 3 2" xfId="194"/>
    <cellStyle name="Millares 8 2 2 3 2 2" xfId="362"/>
    <cellStyle name="Millares 8 2 2 3 2 2 2" xfId="699"/>
    <cellStyle name="Millares 8 2 2 3 2 2 2 2" xfId="1372"/>
    <cellStyle name="Millares 8 2 2 3 2 2 2 2 2" xfId="2716"/>
    <cellStyle name="Millares 8 2 2 3 2 2 2 3" xfId="2044"/>
    <cellStyle name="Millares 8 2 2 3 2 2 3" xfId="1036"/>
    <cellStyle name="Millares 8 2 2 3 2 2 3 2" xfId="2380"/>
    <cellStyle name="Millares 8 2 2 3 2 2 4" xfId="1708"/>
    <cellStyle name="Millares 8 2 2 3 2 3" xfId="531"/>
    <cellStyle name="Millares 8 2 2 3 2 3 2" xfId="1204"/>
    <cellStyle name="Millares 8 2 2 3 2 3 2 2" xfId="2548"/>
    <cellStyle name="Millares 8 2 2 3 2 3 3" xfId="1876"/>
    <cellStyle name="Millares 8 2 2 3 2 4" xfId="868"/>
    <cellStyle name="Millares 8 2 2 3 2 4 2" xfId="2212"/>
    <cellStyle name="Millares 8 2 2 3 2 5" xfId="1540"/>
    <cellStyle name="Millares 8 2 2 3 3" xfId="278"/>
    <cellStyle name="Millares 8 2 2 3 3 2" xfId="615"/>
    <cellStyle name="Millares 8 2 2 3 3 2 2" xfId="1288"/>
    <cellStyle name="Millares 8 2 2 3 3 2 2 2" xfId="2632"/>
    <cellStyle name="Millares 8 2 2 3 3 2 3" xfId="1960"/>
    <cellStyle name="Millares 8 2 2 3 3 3" xfId="952"/>
    <cellStyle name="Millares 8 2 2 3 3 3 2" xfId="2296"/>
    <cellStyle name="Millares 8 2 2 3 3 4" xfId="1624"/>
    <cellStyle name="Millares 8 2 2 3 4" xfId="446"/>
    <cellStyle name="Millares 8 2 2 3 4 2" xfId="1120"/>
    <cellStyle name="Millares 8 2 2 3 4 2 2" xfId="2464"/>
    <cellStyle name="Millares 8 2 2 3 4 3" xfId="1792"/>
    <cellStyle name="Millares 8 2 2 3 5" xfId="784"/>
    <cellStyle name="Millares 8 2 2 3 5 2" xfId="2128"/>
    <cellStyle name="Millares 8 2 2 3 6" xfId="1456"/>
    <cellStyle name="Millares 8 2 2 4" xfId="152"/>
    <cellStyle name="Millares 8 2 2 4 2" xfId="320"/>
    <cellStyle name="Millares 8 2 2 4 2 2" xfId="657"/>
    <cellStyle name="Millares 8 2 2 4 2 2 2" xfId="1330"/>
    <cellStyle name="Millares 8 2 2 4 2 2 2 2" xfId="2674"/>
    <cellStyle name="Millares 8 2 2 4 2 2 3" xfId="2002"/>
    <cellStyle name="Millares 8 2 2 4 2 3" xfId="994"/>
    <cellStyle name="Millares 8 2 2 4 2 3 2" xfId="2338"/>
    <cellStyle name="Millares 8 2 2 4 2 4" xfId="1666"/>
    <cellStyle name="Millares 8 2 2 4 3" xfId="489"/>
    <cellStyle name="Millares 8 2 2 4 3 2" xfId="1162"/>
    <cellStyle name="Millares 8 2 2 4 3 2 2" xfId="2506"/>
    <cellStyle name="Millares 8 2 2 4 3 3" xfId="1834"/>
    <cellStyle name="Millares 8 2 2 4 4" xfId="826"/>
    <cellStyle name="Millares 8 2 2 4 4 2" xfId="2170"/>
    <cellStyle name="Millares 8 2 2 4 5" xfId="1498"/>
    <cellStyle name="Millares 8 2 2 5" xfId="236"/>
    <cellStyle name="Millares 8 2 2 5 2" xfId="573"/>
    <cellStyle name="Millares 8 2 2 5 2 2" xfId="1246"/>
    <cellStyle name="Millares 8 2 2 5 2 2 2" xfId="2590"/>
    <cellStyle name="Millares 8 2 2 5 2 3" xfId="1918"/>
    <cellStyle name="Millares 8 2 2 5 3" xfId="910"/>
    <cellStyle name="Millares 8 2 2 5 3 2" xfId="2254"/>
    <cellStyle name="Millares 8 2 2 5 4" xfId="1582"/>
    <cellStyle name="Millares 8 2 2 6" xfId="404"/>
    <cellStyle name="Millares 8 2 2 6 2" xfId="1078"/>
    <cellStyle name="Millares 8 2 2 6 2 2" xfId="2422"/>
    <cellStyle name="Millares 8 2 2 6 3" xfId="1750"/>
    <cellStyle name="Millares 8 2 2 7" xfId="742"/>
    <cellStyle name="Millares 8 2 2 7 2" xfId="2086"/>
    <cellStyle name="Millares 8 2 2 8" xfId="1414"/>
    <cellStyle name="Millares 8 2 3" xfId="78"/>
    <cellStyle name="Millares 8 2 3 2" xfId="120"/>
    <cellStyle name="Millares 8 2 3 2 2" xfId="205"/>
    <cellStyle name="Millares 8 2 3 2 2 2" xfId="373"/>
    <cellStyle name="Millares 8 2 3 2 2 2 2" xfId="710"/>
    <cellStyle name="Millares 8 2 3 2 2 2 2 2" xfId="1383"/>
    <cellStyle name="Millares 8 2 3 2 2 2 2 2 2" xfId="2727"/>
    <cellStyle name="Millares 8 2 3 2 2 2 2 3" xfId="2055"/>
    <cellStyle name="Millares 8 2 3 2 2 2 3" xfId="1047"/>
    <cellStyle name="Millares 8 2 3 2 2 2 3 2" xfId="2391"/>
    <cellStyle name="Millares 8 2 3 2 2 2 4" xfId="1719"/>
    <cellStyle name="Millares 8 2 3 2 2 3" xfId="542"/>
    <cellStyle name="Millares 8 2 3 2 2 3 2" xfId="1215"/>
    <cellStyle name="Millares 8 2 3 2 2 3 2 2" xfId="2559"/>
    <cellStyle name="Millares 8 2 3 2 2 3 3" xfId="1887"/>
    <cellStyle name="Millares 8 2 3 2 2 4" xfId="879"/>
    <cellStyle name="Millares 8 2 3 2 2 4 2" xfId="2223"/>
    <cellStyle name="Millares 8 2 3 2 2 5" xfId="1551"/>
    <cellStyle name="Millares 8 2 3 2 3" xfId="289"/>
    <cellStyle name="Millares 8 2 3 2 3 2" xfId="626"/>
    <cellStyle name="Millares 8 2 3 2 3 2 2" xfId="1299"/>
    <cellStyle name="Millares 8 2 3 2 3 2 2 2" xfId="2643"/>
    <cellStyle name="Millares 8 2 3 2 3 2 3" xfId="1971"/>
    <cellStyle name="Millares 8 2 3 2 3 3" xfId="963"/>
    <cellStyle name="Millares 8 2 3 2 3 3 2" xfId="2307"/>
    <cellStyle name="Millares 8 2 3 2 3 4" xfId="1635"/>
    <cellStyle name="Millares 8 2 3 2 4" xfId="457"/>
    <cellStyle name="Millares 8 2 3 2 4 2" xfId="1131"/>
    <cellStyle name="Millares 8 2 3 2 4 2 2" xfId="2475"/>
    <cellStyle name="Millares 8 2 3 2 4 3" xfId="1803"/>
    <cellStyle name="Millares 8 2 3 2 5" xfId="795"/>
    <cellStyle name="Millares 8 2 3 2 5 2" xfId="2139"/>
    <cellStyle name="Millares 8 2 3 2 6" xfId="1467"/>
    <cellStyle name="Millares 8 2 3 3" xfId="163"/>
    <cellStyle name="Millares 8 2 3 3 2" xfId="331"/>
    <cellStyle name="Millares 8 2 3 3 2 2" xfId="668"/>
    <cellStyle name="Millares 8 2 3 3 2 2 2" xfId="1341"/>
    <cellStyle name="Millares 8 2 3 3 2 2 2 2" xfId="2685"/>
    <cellStyle name="Millares 8 2 3 3 2 2 3" xfId="2013"/>
    <cellStyle name="Millares 8 2 3 3 2 3" xfId="1005"/>
    <cellStyle name="Millares 8 2 3 3 2 3 2" xfId="2349"/>
    <cellStyle name="Millares 8 2 3 3 2 4" xfId="1677"/>
    <cellStyle name="Millares 8 2 3 3 3" xfId="500"/>
    <cellStyle name="Millares 8 2 3 3 3 2" xfId="1173"/>
    <cellStyle name="Millares 8 2 3 3 3 2 2" xfId="2517"/>
    <cellStyle name="Millares 8 2 3 3 3 3" xfId="1845"/>
    <cellStyle name="Millares 8 2 3 3 4" xfId="837"/>
    <cellStyle name="Millares 8 2 3 3 4 2" xfId="2181"/>
    <cellStyle name="Millares 8 2 3 3 5" xfId="1509"/>
    <cellStyle name="Millares 8 2 3 4" xfId="247"/>
    <cellStyle name="Millares 8 2 3 4 2" xfId="584"/>
    <cellStyle name="Millares 8 2 3 4 2 2" xfId="1257"/>
    <cellStyle name="Millares 8 2 3 4 2 2 2" xfId="2601"/>
    <cellStyle name="Millares 8 2 3 4 2 3" xfId="1929"/>
    <cellStyle name="Millares 8 2 3 4 3" xfId="921"/>
    <cellStyle name="Millares 8 2 3 4 3 2" xfId="2265"/>
    <cellStyle name="Millares 8 2 3 4 4" xfId="1593"/>
    <cellStyle name="Millares 8 2 3 5" xfId="415"/>
    <cellStyle name="Millares 8 2 3 5 2" xfId="1089"/>
    <cellStyle name="Millares 8 2 3 5 2 2" xfId="2433"/>
    <cellStyle name="Millares 8 2 3 5 3" xfId="1761"/>
    <cellStyle name="Millares 8 2 3 6" xfId="753"/>
    <cellStyle name="Millares 8 2 3 6 2" xfId="2097"/>
    <cellStyle name="Millares 8 2 3 7" xfId="1425"/>
    <cellStyle name="Millares 8 2 4" xfId="99"/>
    <cellStyle name="Millares 8 2 4 2" xfId="184"/>
    <cellStyle name="Millares 8 2 4 2 2" xfId="352"/>
    <cellStyle name="Millares 8 2 4 2 2 2" xfId="689"/>
    <cellStyle name="Millares 8 2 4 2 2 2 2" xfId="1362"/>
    <cellStyle name="Millares 8 2 4 2 2 2 2 2" xfId="2706"/>
    <cellStyle name="Millares 8 2 4 2 2 2 3" xfId="2034"/>
    <cellStyle name="Millares 8 2 4 2 2 3" xfId="1026"/>
    <cellStyle name="Millares 8 2 4 2 2 3 2" xfId="2370"/>
    <cellStyle name="Millares 8 2 4 2 2 4" xfId="1698"/>
    <cellStyle name="Millares 8 2 4 2 3" xfId="521"/>
    <cellStyle name="Millares 8 2 4 2 3 2" xfId="1194"/>
    <cellStyle name="Millares 8 2 4 2 3 2 2" xfId="2538"/>
    <cellStyle name="Millares 8 2 4 2 3 3" xfId="1866"/>
    <cellStyle name="Millares 8 2 4 2 4" xfId="858"/>
    <cellStyle name="Millares 8 2 4 2 4 2" xfId="2202"/>
    <cellStyle name="Millares 8 2 4 2 5" xfId="1530"/>
    <cellStyle name="Millares 8 2 4 3" xfId="268"/>
    <cellStyle name="Millares 8 2 4 3 2" xfId="605"/>
    <cellStyle name="Millares 8 2 4 3 2 2" xfId="1278"/>
    <cellStyle name="Millares 8 2 4 3 2 2 2" xfId="2622"/>
    <cellStyle name="Millares 8 2 4 3 2 3" xfId="1950"/>
    <cellStyle name="Millares 8 2 4 3 3" xfId="942"/>
    <cellStyle name="Millares 8 2 4 3 3 2" xfId="2286"/>
    <cellStyle name="Millares 8 2 4 3 4" xfId="1614"/>
    <cellStyle name="Millares 8 2 4 4" xfId="436"/>
    <cellStyle name="Millares 8 2 4 4 2" xfId="1110"/>
    <cellStyle name="Millares 8 2 4 4 2 2" xfId="2454"/>
    <cellStyle name="Millares 8 2 4 4 3" xfId="1782"/>
    <cellStyle name="Millares 8 2 4 5" xfId="774"/>
    <cellStyle name="Millares 8 2 4 5 2" xfId="2118"/>
    <cellStyle name="Millares 8 2 4 6" xfId="1446"/>
    <cellStyle name="Millares 8 2 5" xfId="142"/>
    <cellStyle name="Millares 8 2 5 2" xfId="310"/>
    <cellStyle name="Millares 8 2 5 2 2" xfId="647"/>
    <cellStyle name="Millares 8 2 5 2 2 2" xfId="1320"/>
    <cellStyle name="Millares 8 2 5 2 2 2 2" xfId="2664"/>
    <cellStyle name="Millares 8 2 5 2 2 3" xfId="1992"/>
    <cellStyle name="Millares 8 2 5 2 3" xfId="984"/>
    <cellStyle name="Millares 8 2 5 2 3 2" xfId="2328"/>
    <cellStyle name="Millares 8 2 5 2 4" xfId="1656"/>
    <cellStyle name="Millares 8 2 5 3" xfId="479"/>
    <cellStyle name="Millares 8 2 5 3 2" xfId="1152"/>
    <cellStyle name="Millares 8 2 5 3 2 2" xfId="2496"/>
    <cellStyle name="Millares 8 2 5 3 3" xfId="1824"/>
    <cellStyle name="Millares 8 2 5 4" xfId="816"/>
    <cellStyle name="Millares 8 2 5 4 2" xfId="2160"/>
    <cellStyle name="Millares 8 2 5 5" xfId="1488"/>
    <cellStyle name="Millares 8 2 6" xfId="226"/>
    <cellStyle name="Millares 8 2 6 2" xfId="563"/>
    <cellStyle name="Millares 8 2 6 2 2" xfId="1236"/>
    <cellStyle name="Millares 8 2 6 2 2 2" xfId="2580"/>
    <cellStyle name="Millares 8 2 6 2 3" xfId="1908"/>
    <cellStyle name="Millares 8 2 6 3" xfId="900"/>
    <cellStyle name="Millares 8 2 6 3 2" xfId="2244"/>
    <cellStyle name="Millares 8 2 6 4" xfId="1572"/>
    <cellStyle name="Millares 8 2 7" xfId="394"/>
    <cellStyle name="Millares 8 2 7 2" xfId="1068"/>
    <cellStyle name="Millares 8 2 7 2 2" xfId="2412"/>
    <cellStyle name="Millares 8 2 7 3" xfId="1740"/>
    <cellStyle name="Millares 8 2 8" xfId="732"/>
    <cellStyle name="Millares 8 2 8 2" xfId="2076"/>
    <cellStyle name="Millares 8 2 9" xfId="1404"/>
    <cellStyle name="Millares 8 3" xfId="65"/>
    <cellStyle name="Millares 8 3 2" xfId="86"/>
    <cellStyle name="Millares 8 3 2 2" xfId="128"/>
    <cellStyle name="Millares 8 3 2 2 2" xfId="213"/>
    <cellStyle name="Millares 8 3 2 2 2 2" xfId="381"/>
    <cellStyle name="Millares 8 3 2 2 2 2 2" xfId="718"/>
    <cellStyle name="Millares 8 3 2 2 2 2 2 2" xfId="1391"/>
    <cellStyle name="Millares 8 3 2 2 2 2 2 2 2" xfId="2735"/>
    <cellStyle name="Millares 8 3 2 2 2 2 2 3" xfId="2063"/>
    <cellStyle name="Millares 8 3 2 2 2 2 3" xfId="1055"/>
    <cellStyle name="Millares 8 3 2 2 2 2 3 2" xfId="2399"/>
    <cellStyle name="Millares 8 3 2 2 2 2 4" xfId="1727"/>
    <cellStyle name="Millares 8 3 2 2 2 3" xfId="550"/>
    <cellStyle name="Millares 8 3 2 2 2 3 2" xfId="1223"/>
    <cellStyle name="Millares 8 3 2 2 2 3 2 2" xfId="2567"/>
    <cellStyle name="Millares 8 3 2 2 2 3 3" xfId="1895"/>
    <cellStyle name="Millares 8 3 2 2 2 4" xfId="887"/>
    <cellStyle name="Millares 8 3 2 2 2 4 2" xfId="2231"/>
    <cellStyle name="Millares 8 3 2 2 2 5" xfId="1559"/>
    <cellStyle name="Millares 8 3 2 2 3" xfId="297"/>
    <cellStyle name="Millares 8 3 2 2 3 2" xfId="634"/>
    <cellStyle name="Millares 8 3 2 2 3 2 2" xfId="1307"/>
    <cellStyle name="Millares 8 3 2 2 3 2 2 2" xfId="2651"/>
    <cellStyle name="Millares 8 3 2 2 3 2 3" xfId="1979"/>
    <cellStyle name="Millares 8 3 2 2 3 3" xfId="971"/>
    <cellStyle name="Millares 8 3 2 2 3 3 2" xfId="2315"/>
    <cellStyle name="Millares 8 3 2 2 3 4" xfId="1643"/>
    <cellStyle name="Millares 8 3 2 2 4" xfId="465"/>
    <cellStyle name="Millares 8 3 2 2 4 2" xfId="1139"/>
    <cellStyle name="Millares 8 3 2 2 4 2 2" xfId="2483"/>
    <cellStyle name="Millares 8 3 2 2 4 3" xfId="1811"/>
    <cellStyle name="Millares 8 3 2 2 5" xfId="803"/>
    <cellStyle name="Millares 8 3 2 2 5 2" xfId="2147"/>
    <cellStyle name="Millares 8 3 2 2 6" xfId="1475"/>
    <cellStyle name="Millares 8 3 2 3" xfId="171"/>
    <cellStyle name="Millares 8 3 2 3 2" xfId="339"/>
    <cellStyle name="Millares 8 3 2 3 2 2" xfId="676"/>
    <cellStyle name="Millares 8 3 2 3 2 2 2" xfId="1349"/>
    <cellStyle name="Millares 8 3 2 3 2 2 2 2" xfId="2693"/>
    <cellStyle name="Millares 8 3 2 3 2 2 3" xfId="2021"/>
    <cellStyle name="Millares 8 3 2 3 2 3" xfId="1013"/>
    <cellStyle name="Millares 8 3 2 3 2 3 2" xfId="2357"/>
    <cellStyle name="Millares 8 3 2 3 2 4" xfId="1685"/>
    <cellStyle name="Millares 8 3 2 3 3" xfId="508"/>
    <cellStyle name="Millares 8 3 2 3 3 2" xfId="1181"/>
    <cellStyle name="Millares 8 3 2 3 3 2 2" xfId="2525"/>
    <cellStyle name="Millares 8 3 2 3 3 3" xfId="1853"/>
    <cellStyle name="Millares 8 3 2 3 4" xfId="845"/>
    <cellStyle name="Millares 8 3 2 3 4 2" xfId="2189"/>
    <cellStyle name="Millares 8 3 2 3 5" xfId="1517"/>
    <cellStyle name="Millares 8 3 2 4" xfId="255"/>
    <cellStyle name="Millares 8 3 2 4 2" xfId="592"/>
    <cellStyle name="Millares 8 3 2 4 2 2" xfId="1265"/>
    <cellStyle name="Millares 8 3 2 4 2 2 2" xfId="2609"/>
    <cellStyle name="Millares 8 3 2 4 2 3" xfId="1937"/>
    <cellStyle name="Millares 8 3 2 4 3" xfId="929"/>
    <cellStyle name="Millares 8 3 2 4 3 2" xfId="2273"/>
    <cellStyle name="Millares 8 3 2 4 4" xfId="1601"/>
    <cellStyle name="Millares 8 3 2 5" xfId="423"/>
    <cellStyle name="Millares 8 3 2 5 2" xfId="1097"/>
    <cellStyle name="Millares 8 3 2 5 2 2" xfId="2441"/>
    <cellStyle name="Millares 8 3 2 5 3" xfId="1769"/>
    <cellStyle name="Millares 8 3 2 6" xfId="761"/>
    <cellStyle name="Millares 8 3 2 6 2" xfId="2105"/>
    <cellStyle name="Millares 8 3 2 7" xfId="1433"/>
    <cellStyle name="Millares 8 3 3" xfId="107"/>
    <cellStyle name="Millares 8 3 3 2" xfId="192"/>
    <cellStyle name="Millares 8 3 3 2 2" xfId="360"/>
    <cellStyle name="Millares 8 3 3 2 2 2" xfId="697"/>
    <cellStyle name="Millares 8 3 3 2 2 2 2" xfId="1370"/>
    <cellStyle name="Millares 8 3 3 2 2 2 2 2" xfId="2714"/>
    <cellStyle name="Millares 8 3 3 2 2 2 3" xfId="2042"/>
    <cellStyle name="Millares 8 3 3 2 2 3" xfId="1034"/>
    <cellStyle name="Millares 8 3 3 2 2 3 2" xfId="2378"/>
    <cellStyle name="Millares 8 3 3 2 2 4" xfId="1706"/>
    <cellStyle name="Millares 8 3 3 2 3" xfId="529"/>
    <cellStyle name="Millares 8 3 3 2 3 2" xfId="1202"/>
    <cellStyle name="Millares 8 3 3 2 3 2 2" xfId="2546"/>
    <cellStyle name="Millares 8 3 3 2 3 3" xfId="1874"/>
    <cellStyle name="Millares 8 3 3 2 4" xfId="866"/>
    <cellStyle name="Millares 8 3 3 2 4 2" xfId="2210"/>
    <cellStyle name="Millares 8 3 3 2 5" xfId="1538"/>
    <cellStyle name="Millares 8 3 3 3" xfId="276"/>
    <cellStyle name="Millares 8 3 3 3 2" xfId="613"/>
    <cellStyle name="Millares 8 3 3 3 2 2" xfId="1286"/>
    <cellStyle name="Millares 8 3 3 3 2 2 2" xfId="2630"/>
    <cellStyle name="Millares 8 3 3 3 2 3" xfId="1958"/>
    <cellStyle name="Millares 8 3 3 3 3" xfId="950"/>
    <cellStyle name="Millares 8 3 3 3 3 2" xfId="2294"/>
    <cellStyle name="Millares 8 3 3 3 4" xfId="1622"/>
    <cellStyle name="Millares 8 3 3 4" xfId="444"/>
    <cellStyle name="Millares 8 3 3 4 2" xfId="1118"/>
    <cellStyle name="Millares 8 3 3 4 2 2" xfId="2462"/>
    <cellStyle name="Millares 8 3 3 4 3" xfId="1790"/>
    <cellStyle name="Millares 8 3 3 5" xfId="782"/>
    <cellStyle name="Millares 8 3 3 5 2" xfId="2126"/>
    <cellStyle name="Millares 8 3 3 6" xfId="1454"/>
    <cellStyle name="Millares 8 3 4" xfId="150"/>
    <cellStyle name="Millares 8 3 4 2" xfId="318"/>
    <cellStyle name="Millares 8 3 4 2 2" xfId="655"/>
    <cellStyle name="Millares 8 3 4 2 2 2" xfId="1328"/>
    <cellStyle name="Millares 8 3 4 2 2 2 2" xfId="2672"/>
    <cellStyle name="Millares 8 3 4 2 2 3" xfId="2000"/>
    <cellStyle name="Millares 8 3 4 2 3" xfId="992"/>
    <cellStyle name="Millares 8 3 4 2 3 2" xfId="2336"/>
    <cellStyle name="Millares 8 3 4 2 4" xfId="1664"/>
    <cellStyle name="Millares 8 3 4 3" xfId="487"/>
    <cellStyle name="Millares 8 3 4 3 2" xfId="1160"/>
    <cellStyle name="Millares 8 3 4 3 2 2" xfId="2504"/>
    <cellStyle name="Millares 8 3 4 3 3" xfId="1832"/>
    <cellStyle name="Millares 8 3 4 4" xfId="824"/>
    <cellStyle name="Millares 8 3 4 4 2" xfId="2168"/>
    <cellStyle name="Millares 8 3 4 5" xfId="1496"/>
    <cellStyle name="Millares 8 3 5" xfId="234"/>
    <cellStyle name="Millares 8 3 5 2" xfId="571"/>
    <cellStyle name="Millares 8 3 5 2 2" xfId="1244"/>
    <cellStyle name="Millares 8 3 5 2 2 2" xfId="2588"/>
    <cellStyle name="Millares 8 3 5 2 3" xfId="1916"/>
    <cellStyle name="Millares 8 3 5 3" xfId="908"/>
    <cellStyle name="Millares 8 3 5 3 2" xfId="2252"/>
    <cellStyle name="Millares 8 3 5 4" xfId="1580"/>
    <cellStyle name="Millares 8 3 6" xfId="402"/>
    <cellStyle name="Millares 8 3 6 2" xfId="1076"/>
    <cellStyle name="Millares 8 3 6 2 2" xfId="2420"/>
    <cellStyle name="Millares 8 3 6 3" xfId="1748"/>
    <cellStyle name="Millares 8 3 7" xfId="740"/>
    <cellStyle name="Millares 8 3 7 2" xfId="2084"/>
    <cellStyle name="Millares 8 3 8" xfId="1412"/>
    <cellStyle name="Millares 8 4" xfId="76"/>
    <cellStyle name="Millares 8 4 2" xfId="118"/>
    <cellStyle name="Millares 8 4 2 2" xfId="203"/>
    <cellStyle name="Millares 8 4 2 2 2" xfId="371"/>
    <cellStyle name="Millares 8 4 2 2 2 2" xfId="708"/>
    <cellStyle name="Millares 8 4 2 2 2 2 2" xfId="1381"/>
    <cellStyle name="Millares 8 4 2 2 2 2 2 2" xfId="2725"/>
    <cellStyle name="Millares 8 4 2 2 2 2 3" xfId="2053"/>
    <cellStyle name="Millares 8 4 2 2 2 3" xfId="1045"/>
    <cellStyle name="Millares 8 4 2 2 2 3 2" xfId="2389"/>
    <cellStyle name="Millares 8 4 2 2 2 4" xfId="1717"/>
    <cellStyle name="Millares 8 4 2 2 3" xfId="540"/>
    <cellStyle name="Millares 8 4 2 2 3 2" xfId="1213"/>
    <cellStyle name="Millares 8 4 2 2 3 2 2" xfId="2557"/>
    <cellStyle name="Millares 8 4 2 2 3 3" xfId="1885"/>
    <cellStyle name="Millares 8 4 2 2 4" xfId="877"/>
    <cellStyle name="Millares 8 4 2 2 4 2" xfId="2221"/>
    <cellStyle name="Millares 8 4 2 2 5" xfId="1549"/>
    <cellStyle name="Millares 8 4 2 3" xfId="287"/>
    <cellStyle name="Millares 8 4 2 3 2" xfId="624"/>
    <cellStyle name="Millares 8 4 2 3 2 2" xfId="1297"/>
    <cellStyle name="Millares 8 4 2 3 2 2 2" xfId="2641"/>
    <cellStyle name="Millares 8 4 2 3 2 3" xfId="1969"/>
    <cellStyle name="Millares 8 4 2 3 3" xfId="961"/>
    <cellStyle name="Millares 8 4 2 3 3 2" xfId="2305"/>
    <cellStyle name="Millares 8 4 2 3 4" xfId="1633"/>
    <cellStyle name="Millares 8 4 2 4" xfId="455"/>
    <cellStyle name="Millares 8 4 2 4 2" xfId="1129"/>
    <cellStyle name="Millares 8 4 2 4 2 2" xfId="2473"/>
    <cellStyle name="Millares 8 4 2 4 3" xfId="1801"/>
    <cellStyle name="Millares 8 4 2 5" xfId="793"/>
    <cellStyle name="Millares 8 4 2 5 2" xfId="2137"/>
    <cellStyle name="Millares 8 4 2 6" xfId="1465"/>
    <cellStyle name="Millares 8 4 3" xfId="161"/>
    <cellStyle name="Millares 8 4 3 2" xfId="329"/>
    <cellStyle name="Millares 8 4 3 2 2" xfId="666"/>
    <cellStyle name="Millares 8 4 3 2 2 2" xfId="1339"/>
    <cellStyle name="Millares 8 4 3 2 2 2 2" xfId="2683"/>
    <cellStyle name="Millares 8 4 3 2 2 3" xfId="2011"/>
    <cellStyle name="Millares 8 4 3 2 3" xfId="1003"/>
    <cellStyle name="Millares 8 4 3 2 3 2" xfId="2347"/>
    <cellStyle name="Millares 8 4 3 2 4" xfId="1675"/>
    <cellStyle name="Millares 8 4 3 3" xfId="498"/>
    <cellStyle name="Millares 8 4 3 3 2" xfId="1171"/>
    <cellStyle name="Millares 8 4 3 3 2 2" xfId="2515"/>
    <cellStyle name="Millares 8 4 3 3 3" xfId="1843"/>
    <cellStyle name="Millares 8 4 3 4" xfId="835"/>
    <cellStyle name="Millares 8 4 3 4 2" xfId="2179"/>
    <cellStyle name="Millares 8 4 3 5" xfId="1507"/>
    <cellStyle name="Millares 8 4 4" xfId="245"/>
    <cellStyle name="Millares 8 4 4 2" xfId="582"/>
    <cellStyle name="Millares 8 4 4 2 2" xfId="1255"/>
    <cellStyle name="Millares 8 4 4 2 2 2" xfId="2599"/>
    <cellStyle name="Millares 8 4 4 2 3" xfId="1927"/>
    <cellStyle name="Millares 8 4 4 3" xfId="919"/>
    <cellStyle name="Millares 8 4 4 3 2" xfId="2263"/>
    <cellStyle name="Millares 8 4 4 4" xfId="1591"/>
    <cellStyle name="Millares 8 4 5" xfId="413"/>
    <cellStyle name="Millares 8 4 5 2" xfId="1087"/>
    <cellStyle name="Millares 8 4 5 2 2" xfId="2431"/>
    <cellStyle name="Millares 8 4 5 3" xfId="1759"/>
    <cellStyle name="Millares 8 4 6" xfId="751"/>
    <cellStyle name="Millares 8 4 6 2" xfId="2095"/>
    <cellStyle name="Millares 8 4 7" xfId="1423"/>
    <cellStyle name="Millares 8 5" xfId="97"/>
    <cellStyle name="Millares 8 5 2" xfId="182"/>
    <cellStyle name="Millares 8 5 2 2" xfId="350"/>
    <cellStyle name="Millares 8 5 2 2 2" xfId="687"/>
    <cellStyle name="Millares 8 5 2 2 2 2" xfId="1360"/>
    <cellStyle name="Millares 8 5 2 2 2 2 2" xfId="2704"/>
    <cellStyle name="Millares 8 5 2 2 2 3" xfId="2032"/>
    <cellStyle name="Millares 8 5 2 2 3" xfId="1024"/>
    <cellStyle name="Millares 8 5 2 2 3 2" xfId="2368"/>
    <cellStyle name="Millares 8 5 2 2 4" xfId="1696"/>
    <cellStyle name="Millares 8 5 2 3" xfId="519"/>
    <cellStyle name="Millares 8 5 2 3 2" xfId="1192"/>
    <cellStyle name="Millares 8 5 2 3 2 2" xfId="2536"/>
    <cellStyle name="Millares 8 5 2 3 3" xfId="1864"/>
    <cellStyle name="Millares 8 5 2 4" xfId="856"/>
    <cellStyle name="Millares 8 5 2 4 2" xfId="2200"/>
    <cellStyle name="Millares 8 5 2 5" xfId="1528"/>
    <cellStyle name="Millares 8 5 3" xfId="266"/>
    <cellStyle name="Millares 8 5 3 2" xfId="603"/>
    <cellStyle name="Millares 8 5 3 2 2" xfId="1276"/>
    <cellStyle name="Millares 8 5 3 2 2 2" xfId="2620"/>
    <cellStyle name="Millares 8 5 3 2 3" xfId="1948"/>
    <cellStyle name="Millares 8 5 3 3" xfId="940"/>
    <cellStyle name="Millares 8 5 3 3 2" xfId="2284"/>
    <cellStyle name="Millares 8 5 3 4" xfId="1612"/>
    <cellStyle name="Millares 8 5 4" xfId="434"/>
    <cellStyle name="Millares 8 5 4 2" xfId="1108"/>
    <cellStyle name="Millares 8 5 4 2 2" xfId="2452"/>
    <cellStyle name="Millares 8 5 4 3" xfId="1780"/>
    <cellStyle name="Millares 8 5 5" xfId="772"/>
    <cellStyle name="Millares 8 5 5 2" xfId="2116"/>
    <cellStyle name="Millares 8 5 6" xfId="1444"/>
    <cellStyle name="Millares 8 6" xfId="140"/>
    <cellStyle name="Millares 8 6 2" xfId="308"/>
    <cellStyle name="Millares 8 6 2 2" xfId="645"/>
    <cellStyle name="Millares 8 6 2 2 2" xfId="1318"/>
    <cellStyle name="Millares 8 6 2 2 2 2" xfId="2662"/>
    <cellStyle name="Millares 8 6 2 2 3" xfId="1990"/>
    <cellStyle name="Millares 8 6 2 3" xfId="982"/>
    <cellStyle name="Millares 8 6 2 3 2" xfId="2326"/>
    <cellStyle name="Millares 8 6 2 4" xfId="1654"/>
    <cellStyle name="Millares 8 6 3" xfId="477"/>
    <cellStyle name="Millares 8 6 3 2" xfId="1150"/>
    <cellStyle name="Millares 8 6 3 2 2" xfId="2494"/>
    <cellStyle name="Millares 8 6 3 3" xfId="1822"/>
    <cellStyle name="Millares 8 6 4" xfId="814"/>
    <cellStyle name="Millares 8 6 4 2" xfId="2158"/>
    <cellStyle name="Millares 8 6 5" xfId="1486"/>
    <cellStyle name="Millares 8 7" xfId="224"/>
    <cellStyle name="Millares 8 7 2" xfId="561"/>
    <cellStyle name="Millares 8 7 2 2" xfId="1234"/>
    <cellStyle name="Millares 8 7 2 2 2" xfId="2578"/>
    <cellStyle name="Millares 8 7 2 3" xfId="1906"/>
    <cellStyle name="Millares 8 7 3" xfId="898"/>
    <cellStyle name="Millares 8 7 3 2" xfId="2242"/>
    <cellStyle name="Millares 8 7 4" xfId="1570"/>
    <cellStyle name="Millares 8 8" xfId="392"/>
    <cellStyle name="Millares 8 8 2" xfId="1066"/>
    <cellStyle name="Millares 8 8 2 2" xfId="2410"/>
    <cellStyle name="Millares 8 8 3" xfId="1738"/>
    <cellStyle name="Millares 8 9" xfId="730"/>
    <cellStyle name="Millares 8 9 2" xfId="2074"/>
    <cellStyle name="Millares 9" xfId="139"/>
    <cellStyle name="Millares 9 2" xfId="307"/>
    <cellStyle name="Millares 9 2 2" xfId="644"/>
    <cellStyle name="Millares 9 2 2 2" xfId="1317"/>
    <cellStyle name="Millares 9 2 2 2 2" xfId="2661"/>
    <cellStyle name="Millares 9 2 2 3" xfId="1989"/>
    <cellStyle name="Millares 9 2 3" xfId="981"/>
    <cellStyle name="Millares 9 2 3 2" xfId="2325"/>
    <cellStyle name="Millares 9 2 4" xfId="1653"/>
    <cellStyle name="Millares 9 3" xfId="476"/>
    <cellStyle name="Millares 9 3 2" xfId="1149"/>
    <cellStyle name="Millares 9 3 2 2" xfId="2493"/>
    <cellStyle name="Millares 9 3 3" xfId="1821"/>
    <cellStyle name="Millares 9 4" xfId="813"/>
    <cellStyle name="Millares 9 4 2" xfId="2157"/>
    <cellStyle name="Millares 9 5" xfId="1485"/>
    <cellStyle name="Moneda" xfId="73" builtinId="4"/>
    <cellStyle name="Moneda 2" xfId="94"/>
    <cellStyle name="Moneda 2 2" xfId="136"/>
    <cellStyle name="Moneda 2 2 2" xfId="221"/>
    <cellStyle name="Moneda 2 2 2 2" xfId="389"/>
    <cellStyle name="Moneda 2 2 2 2 2" xfId="726"/>
    <cellStyle name="Moneda 2 2 2 2 2 2" xfId="1399"/>
    <cellStyle name="Moneda 2 2 2 2 2 2 2" xfId="2743"/>
    <cellStyle name="Moneda 2 2 2 2 2 3" xfId="2071"/>
    <cellStyle name="Moneda 2 2 2 2 3" xfId="1063"/>
    <cellStyle name="Moneda 2 2 2 2 3 2" xfId="2407"/>
    <cellStyle name="Moneda 2 2 2 2 4" xfId="1735"/>
    <cellStyle name="Moneda 2 2 2 3" xfId="558"/>
    <cellStyle name="Moneda 2 2 2 3 2" xfId="1231"/>
    <cellStyle name="Moneda 2 2 2 3 2 2" xfId="2575"/>
    <cellStyle name="Moneda 2 2 2 3 3" xfId="1903"/>
    <cellStyle name="Moneda 2 2 2 4" xfId="895"/>
    <cellStyle name="Moneda 2 2 2 4 2" xfId="2239"/>
    <cellStyle name="Moneda 2 2 2 5" xfId="1567"/>
    <cellStyle name="Moneda 2 2 3" xfId="305"/>
    <cellStyle name="Moneda 2 2 3 2" xfId="642"/>
    <cellStyle name="Moneda 2 2 3 2 2" xfId="1315"/>
    <cellStyle name="Moneda 2 2 3 2 2 2" xfId="2659"/>
    <cellStyle name="Moneda 2 2 3 2 3" xfId="1987"/>
    <cellStyle name="Moneda 2 2 3 3" xfId="979"/>
    <cellStyle name="Moneda 2 2 3 3 2" xfId="2323"/>
    <cellStyle name="Moneda 2 2 3 4" xfId="1651"/>
    <cellStyle name="Moneda 2 2 4" xfId="473"/>
    <cellStyle name="Moneda 2 2 4 2" xfId="1147"/>
    <cellStyle name="Moneda 2 2 4 2 2" xfId="2491"/>
    <cellStyle name="Moneda 2 2 4 3" xfId="1819"/>
    <cellStyle name="Moneda 2 2 5" xfId="811"/>
    <cellStyle name="Moneda 2 2 5 2" xfId="2155"/>
    <cellStyle name="Moneda 2 2 6" xfId="1483"/>
    <cellStyle name="Moneda 2 3" xfId="179"/>
    <cellStyle name="Moneda 2 3 2" xfId="347"/>
    <cellStyle name="Moneda 2 3 2 2" xfId="684"/>
    <cellStyle name="Moneda 2 3 2 2 2" xfId="1357"/>
    <cellStyle name="Moneda 2 3 2 2 2 2" xfId="2701"/>
    <cellStyle name="Moneda 2 3 2 2 3" xfId="2029"/>
    <cellStyle name="Moneda 2 3 2 3" xfId="1021"/>
    <cellStyle name="Moneda 2 3 2 3 2" xfId="2365"/>
    <cellStyle name="Moneda 2 3 2 4" xfId="1693"/>
    <cellStyle name="Moneda 2 3 3" xfId="516"/>
    <cellStyle name="Moneda 2 3 3 2" xfId="1189"/>
    <cellStyle name="Moneda 2 3 3 2 2" xfId="2533"/>
    <cellStyle name="Moneda 2 3 3 3" xfId="1861"/>
    <cellStyle name="Moneda 2 3 4" xfId="853"/>
    <cellStyle name="Moneda 2 3 4 2" xfId="2197"/>
    <cellStyle name="Moneda 2 3 5" xfId="1525"/>
    <cellStyle name="Moneda 2 4" xfId="263"/>
    <cellStyle name="Moneda 2 4 2" xfId="600"/>
    <cellStyle name="Moneda 2 4 2 2" xfId="1273"/>
    <cellStyle name="Moneda 2 4 2 2 2" xfId="2617"/>
    <cellStyle name="Moneda 2 4 2 3" xfId="1945"/>
    <cellStyle name="Moneda 2 4 3" xfId="937"/>
    <cellStyle name="Moneda 2 4 3 2" xfId="2281"/>
    <cellStyle name="Moneda 2 4 4" xfId="1609"/>
    <cellStyle name="Moneda 2 5" xfId="431"/>
    <cellStyle name="Moneda 2 5 2" xfId="1105"/>
    <cellStyle name="Moneda 2 5 2 2" xfId="2449"/>
    <cellStyle name="Moneda 2 5 3" xfId="1777"/>
    <cellStyle name="Moneda 2 6" xfId="769"/>
    <cellStyle name="Moneda 2 6 2" xfId="2113"/>
    <cellStyle name="Moneda 2 7" xfId="1441"/>
    <cellStyle name="Moneda 3" xfId="115"/>
    <cellStyle name="Moneda 3 2" xfId="200"/>
    <cellStyle name="Moneda 3 2 2" xfId="368"/>
    <cellStyle name="Moneda 3 2 2 2" xfId="705"/>
    <cellStyle name="Moneda 3 2 2 2 2" xfId="1378"/>
    <cellStyle name="Moneda 3 2 2 2 2 2" xfId="2722"/>
    <cellStyle name="Moneda 3 2 2 2 3" xfId="2050"/>
    <cellStyle name="Moneda 3 2 2 3" xfId="1042"/>
    <cellStyle name="Moneda 3 2 2 3 2" xfId="2386"/>
    <cellStyle name="Moneda 3 2 2 4" xfId="1714"/>
    <cellStyle name="Moneda 3 2 3" xfId="537"/>
    <cellStyle name="Moneda 3 2 3 2" xfId="1210"/>
    <cellStyle name="Moneda 3 2 3 2 2" xfId="2554"/>
    <cellStyle name="Moneda 3 2 3 3" xfId="1882"/>
    <cellStyle name="Moneda 3 2 4" xfId="874"/>
    <cellStyle name="Moneda 3 2 4 2" xfId="2218"/>
    <cellStyle name="Moneda 3 2 5" xfId="1546"/>
    <cellStyle name="Moneda 3 3" xfId="284"/>
    <cellStyle name="Moneda 3 3 2" xfId="621"/>
    <cellStyle name="Moneda 3 3 2 2" xfId="1294"/>
    <cellStyle name="Moneda 3 3 2 2 2" xfId="2638"/>
    <cellStyle name="Moneda 3 3 2 3" xfId="1966"/>
    <cellStyle name="Moneda 3 3 3" xfId="958"/>
    <cellStyle name="Moneda 3 3 3 2" xfId="2302"/>
    <cellStyle name="Moneda 3 3 4" xfId="1630"/>
    <cellStyle name="Moneda 3 4" xfId="452"/>
    <cellStyle name="Moneda 3 4 2" xfId="1126"/>
    <cellStyle name="Moneda 3 4 2 2" xfId="2470"/>
    <cellStyle name="Moneda 3 4 3" xfId="1798"/>
    <cellStyle name="Moneda 3 5" xfId="790"/>
    <cellStyle name="Moneda 3 5 2" xfId="2134"/>
    <cellStyle name="Moneda 3 6" xfId="1462"/>
    <cellStyle name="Moneda 4" xfId="158"/>
    <cellStyle name="Moneda 4 2" xfId="326"/>
    <cellStyle name="Moneda 4 2 2" xfId="663"/>
    <cellStyle name="Moneda 4 2 2 2" xfId="1336"/>
    <cellStyle name="Moneda 4 2 2 2 2" xfId="2680"/>
    <cellStyle name="Moneda 4 2 2 3" xfId="2008"/>
    <cellStyle name="Moneda 4 2 3" xfId="1000"/>
    <cellStyle name="Moneda 4 2 3 2" xfId="2344"/>
    <cellStyle name="Moneda 4 2 4" xfId="1672"/>
    <cellStyle name="Moneda 4 3" xfId="495"/>
    <cellStyle name="Moneda 4 3 2" xfId="1168"/>
    <cellStyle name="Moneda 4 3 2 2" xfId="2512"/>
    <cellStyle name="Moneda 4 3 3" xfId="1840"/>
    <cellStyle name="Moneda 4 4" xfId="832"/>
    <cellStyle name="Moneda 4 4 2" xfId="2176"/>
    <cellStyle name="Moneda 4 5" xfId="1504"/>
    <cellStyle name="Moneda 5" xfId="242"/>
    <cellStyle name="Moneda 5 2" xfId="579"/>
    <cellStyle name="Moneda 5 2 2" xfId="1252"/>
    <cellStyle name="Moneda 5 2 2 2" xfId="2596"/>
    <cellStyle name="Moneda 5 2 3" xfId="1924"/>
    <cellStyle name="Moneda 5 3" xfId="916"/>
    <cellStyle name="Moneda 5 3 2" xfId="2260"/>
    <cellStyle name="Moneda 5 4" xfId="1588"/>
    <cellStyle name="Moneda 6" xfId="410"/>
    <cellStyle name="Moneda 6 2" xfId="1084"/>
    <cellStyle name="Moneda 6 2 2" xfId="2428"/>
    <cellStyle name="Moneda 6 3" xfId="1756"/>
    <cellStyle name="Moneda 7" xfId="748"/>
    <cellStyle name="Moneda 7 2" xfId="2092"/>
    <cellStyle name="Moneda 8" xfId="1420"/>
    <cellStyle name="Neutral" xfId="15" builtinId="28" customBuiltin="1"/>
    <cellStyle name="Normal" xfId="0" builtinId="0"/>
    <cellStyle name="Normal 17" xfId="137"/>
    <cellStyle name="Normal 17 2" xfId="474"/>
    <cellStyle name="Normal 18" xfId="727"/>
    <cellStyle name="Normal 2" xfId="4"/>
    <cellStyle name="Normal 2 2" xfId="56"/>
    <cellStyle name="Normal 2 3" xfId="49"/>
    <cellStyle name="Normal 3" xfId="1"/>
    <cellStyle name="Normal 3 2" xfId="55"/>
    <cellStyle name="Normal 3 3" xfId="59"/>
    <cellStyle name="Normal 7" xfId="61"/>
    <cellStyle name="Normal 8" xfId="52"/>
    <cellStyle name="Notas" xfId="22" builtinId="10" customBuiltin="1"/>
    <cellStyle name="Porcentaje" xfId="5" builtinId="5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369152</xdr:colOff>
      <xdr:row>2</xdr:row>
      <xdr:rowOff>332813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606877</xdr:colOff>
      <xdr:row>2</xdr:row>
      <xdr:rowOff>345619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showGridLines="0" tabSelected="1" topLeftCell="D1" zoomScale="80" zoomScaleNormal="80" zoomScaleSheetLayoutView="70" workbookViewId="0">
      <pane ySplit="4" topLeftCell="A56" activePane="bottomLeft" state="frozen"/>
      <selection activeCell="C1" sqref="C1"/>
      <selection pane="bottomLeft" activeCell="M58" sqref="M58"/>
    </sheetView>
  </sheetViews>
  <sheetFormatPr baseColWidth="10" defaultRowHeight="15.75" x14ac:dyDescent="0.25"/>
  <cols>
    <col min="1" max="1" width="11.85546875" style="6" customWidth="1"/>
    <col min="2" max="2" width="49.28515625" style="6" customWidth="1"/>
    <col min="3" max="3" width="18.7109375" style="23" customWidth="1"/>
    <col min="4" max="6" width="18.7109375" style="6" customWidth="1"/>
    <col min="7" max="7" width="20.28515625" style="23" customWidth="1"/>
    <col min="8" max="9" width="20.28515625" style="6" customWidth="1"/>
    <col min="10" max="10" width="20" style="23" customWidth="1"/>
    <col min="11" max="13" width="20" style="6" customWidth="1"/>
    <col min="14" max="14" width="19.5703125" style="6" customWidth="1"/>
    <col min="15" max="15" width="22" style="6" customWidth="1"/>
    <col min="16" max="16384" width="11.42578125" style="6"/>
  </cols>
  <sheetData>
    <row r="1" spans="1:15" ht="32.2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32.25" customHeight="1" x14ac:dyDescent="0.25">
      <c r="A2" s="69" t="s">
        <v>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39.75" customHeight="1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40.5" customHeight="1" x14ac:dyDescent="0.25">
      <c r="A4" s="21" t="s">
        <v>0</v>
      </c>
      <c r="B4" s="21" t="s">
        <v>2</v>
      </c>
      <c r="C4" s="21" t="str">
        <f>"Enero 19"</f>
        <v>Enero 19</v>
      </c>
      <c r="D4" s="21" t="str">
        <f>"Febrero 19"</f>
        <v>Febrero 19</v>
      </c>
      <c r="E4" s="21" t="str">
        <f>"Marzo 19"</f>
        <v>Marzo 19</v>
      </c>
      <c r="F4" s="21" t="str">
        <f>"Abril 19"</f>
        <v>Abril 19</v>
      </c>
      <c r="G4" s="21" t="str">
        <f>"Mayo 19"</f>
        <v>Mayo 19</v>
      </c>
      <c r="H4" s="21" t="str">
        <f>"Junio 19"</f>
        <v>Junio 19</v>
      </c>
      <c r="I4" s="21" t="str">
        <f>"Julio 19"</f>
        <v>Julio 19</v>
      </c>
      <c r="J4" s="21" t="str">
        <f>"Agosto 19"</f>
        <v>Agosto 19</v>
      </c>
      <c r="K4" s="21" t="str">
        <f>"Septiembre 19"</f>
        <v>Septiembre 19</v>
      </c>
      <c r="L4" s="21" t="str">
        <f>"Octubre 19"</f>
        <v>Octubre 19</v>
      </c>
      <c r="M4" s="21" t="str">
        <f>"Noviembre 19"</f>
        <v>Noviembre 19</v>
      </c>
      <c r="N4" s="21" t="str">
        <f>"Diciembre 19"</f>
        <v>Diciembre 19</v>
      </c>
      <c r="O4" s="21" t="s">
        <v>66</v>
      </c>
    </row>
    <row r="5" spans="1:15" ht="30.95" customHeight="1" x14ac:dyDescent="0.25">
      <c r="A5" s="21"/>
      <c r="B5" s="21" t="s">
        <v>20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36.75" customHeight="1" x14ac:dyDescent="0.25">
      <c r="A6" s="21">
        <v>1</v>
      </c>
      <c r="B6" s="21" t="s">
        <v>21</v>
      </c>
      <c r="C6" s="22">
        <f>SUM(C7:C17)</f>
        <v>1222605370.3700001</v>
      </c>
      <c r="D6" s="22">
        <f>SUM(D7:D17)</f>
        <v>1964235134.9000001</v>
      </c>
      <c r="E6" s="22">
        <f>SUM(E7:E17)</f>
        <v>2498183329.1599998</v>
      </c>
      <c r="F6" s="22">
        <f>SUM(F7:F17)</f>
        <v>2963584022.75</v>
      </c>
      <c r="G6" s="22">
        <f t="shared" ref="G6:N6" si="0">SUM(G7:G17)</f>
        <v>3351858613.5999999</v>
      </c>
      <c r="H6" s="22">
        <f>SUM(H7:H17)</f>
        <v>3941002803.9400005</v>
      </c>
      <c r="I6" s="22">
        <f>SUM(I7:I17)</f>
        <v>4479170889.0700006</v>
      </c>
      <c r="J6" s="22">
        <f t="shared" si="0"/>
        <v>4940776088.9699993</v>
      </c>
      <c r="K6" s="22">
        <f t="shared" ref="K6" si="1">SUM(K7:K17)</f>
        <v>5339450998.9799995</v>
      </c>
      <c r="L6" s="22">
        <f t="shared" ref="L6:M6" si="2">SUM(L7:L17)</f>
        <v>5894444145.2600002</v>
      </c>
      <c r="M6" s="22">
        <f t="shared" si="2"/>
        <v>6331874431.6899996</v>
      </c>
      <c r="N6" s="22">
        <f t="shared" si="0"/>
        <v>0</v>
      </c>
      <c r="O6" s="22">
        <f t="shared" ref="O6:O35" si="3">SUM(C6:N6)</f>
        <v>42927185828.690002</v>
      </c>
    </row>
    <row r="7" spans="1:15" ht="36.75" customHeight="1" x14ac:dyDescent="0.25">
      <c r="A7" s="1">
        <v>1.01</v>
      </c>
      <c r="B7" s="2" t="s">
        <v>22</v>
      </c>
      <c r="C7" s="7">
        <v>827565111.33000004</v>
      </c>
      <c r="D7" s="7">
        <v>984409441.59000003</v>
      </c>
      <c r="E7" s="7">
        <v>1106611189.48</v>
      </c>
      <c r="F7" s="7">
        <v>1185984165</v>
      </c>
      <c r="G7" s="7">
        <v>1294147996.0599999</v>
      </c>
      <c r="H7" s="7">
        <v>1378338522.9300001</v>
      </c>
      <c r="I7" s="7">
        <v>1481820647.05</v>
      </c>
      <c r="J7" s="7">
        <v>1573275103.51</v>
      </c>
      <c r="K7" s="7">
        <v>1655317274.54</v>
      </c>
      <c r="L7" s="7">
        <v>1829491974.3</v>
      </c>
      <c r="M7" s="7">
        <v>1948573730.75</v>
      </c>
      <c r="N7" s="7"/>
      <c r="O7" s="8">
        <f t="shared" si="3"/>
        <v>15265535156.540001</v>
      </c>
    </row>
    <row r="8" spans="1:15" ht="36.75" customHeight="1" x14ac:dyDescent="0.25">
      <c r="A8" s="1">
        <f>A7+0.01</f>
        <v>1.02</v>
      </c>
      <c r="B8" s="2" t="s">
        <v>23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>
        <f t="shared" si="3"/>
        <v>0</v>
      </c>
    </row>
    <row r="9" spans="1:15" ht="36.75" customHeight="1" x14ac:dyDescent="0.25">
      <c r="A9" s="1">
        <f t="shared" ref="A9:A17" si="4">A8+0.01</f>
        <v>1.03</v>
      </c>
      <c r="B9" s="2" t="s">
        <v>24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>
        <f t="shared" si="3"/>
        <v>0</v>
      </c>
    </row>
    <row r="10" spans="1:15" ht="30" customHeight="1" x14ac:dyDescent="0.25">
      <c r="A10" s="1">
        <f t="shared" si="4"/>
        <v>1.04</v>
      </c>
      <c r="B10" s="2" t="s">
        <v>25</v>
      </c>
      <c r="C10" s="7">
        <v>59304159.840000004</v>
      </c>
      <c r="D10" s="7">
        <v>93436477.769999996</v>
      </c>
      <c r="E10" s="7">
        <v>122094921.56</v>
      </c>
      <c r="F10" s="7">
        <v>140662975.81</v>
      </c>
      <c r="G10" s="7">
        <v>169842565.15000001</v>
      </c>
      <c r="H10" s="7">
        <v>191706737.30000001</v>
      </c>
      <c r="I10" s="7">
        <v>214954477.49000001</v>
      </c>
      <c r="J10" s="7">
        <v>232632086.84</v>
      </c>
      <c r="K10" s="7">
        <v>251051274.24000001</v>
      </c>
      <c r="L10" s="7">
        <v>301237728.07999998</v>
      </c>
      <c r="M10" s="7">
        <v>328890677.19</v>
      </c>
      <c r="N10" s="7"/>
      <c r="O10" s="8">
        <f t="shared" si="3"/>
        <v>2105814081.27</v>
      </c>
    </row>
    <row r="11" spans="1:15" ht="30" customHeight="1" x14ac:dyDescent="0.25">
      <c r="A11" s="1">
        <f t="shared" si="4"/>
        <v>1.05</v>
      </c>
      <c r="B11" s="2" t="s">
        <v>26</v>
      </c>
      <c r="C11" s="7">
        <v>16336769.58</v>
      </c>
      <c r="D11" s="7">
        <v>36069145.780000001</v>
      </c>
      <c r="E11" s="7">
        <v>56772772.539999999</v>
      </c>
      <c r="F11" s="7">
        <v>78156498.819999993</v>
      </c>
      <c r="G11" s="7">
        <v>99920371.549999997</v>
      </c>
      <c r="H11" s="7">
        <v>120946030.8</v>
      </c>
      <c r="I11" s="7">
        <v>141279273.88</v>
      </c>
      <c r="J11" s="7">
        <v>159449755.53999999</v>
      </c>
      <c r="K11" s="7">
        <v>177278352.84</v>
      </c>
      <c r="L11" s="7">
        <v>184352474.27000001</v>
      </c>
      <c r="M11" s="7">
        <v>206409570.09999999</v>
      </c>
      <c r="N11" s="7"/>
      <c r="O11" s="8">
        <f t="shared" si="3"/>
        <v>1276971015.7</v>
      </c>
    </row>
    <row r="12" spans="1:15" ht="30" customHeight="1" x14ac:dyDescent="0.25">
      <c r="A12" s="1">
        <f t="shared" si="4"/>
        <v>1.06</v>
      </c>
      <c r="B12" s="2" t="s">
        <v>27</v>
      </c>
      <c r="C12" s="7">
        <v>37476071.960000001</v>
      </c>
      <c r="D12" s="7">
        <v>49584441.509999998</v>
      </c>
      <c r="E12" s="7">
        <v>64127612.810000002</v>
      </c>
      <c r="F12" s="7">
        <v>77116384.030000001</v>
      </c>
      <c r="G12" s="7">
        <v>90325206.739999995</v>
      </c>
      <c r="H12" s="7">
        <v>194392740.83000001</v>
      </c>
      <c r="I12" s="7">
        <v>210199779.83000001</v>
      </c>
      <c r="J12" s="7">
        <v>227980629.05000001</v>
      </c>
      <c r="K12" s="7">
        <v>247891355.50999999</v>
      </c>
      <c r="L12" s="7">
        <v>266978372</v>
      </c>
      <c r="M12" s="7">
        <v>289826630.70999998</v>
      </c>
      <c r="N12" s="7"/>
      <c r="O12" s="8">
        <f t="shared" si="3"/>
        <v>1755899224.98</v>
      </c>
    </row>
    <row r="13" spans="1:15" ht="30" customHeight="1" x14ac:dyDescent="0.25">
      <c r="A13" s="1">
        <f t="shared" si="4"/>
        <v>1.07</v>
      </c>
      <c r="B13" s="2" t="s">
        <v>28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>
        <f t="shared" si="3"/>
        <v>0</v>
      </c>
    </row>
    <row r="14" spans="1:15" ht="50.25" customHeight="1" x14ac:dyDescent="0.25">
      <c r="A14" s="1">
        <f t="shared" si="4"/>
        <v>1.08</v>
      </c>
      <c r="B14" s="5" t="s">
        <v>29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>
        <f t="shared" si="3"/>
        <v>0</v>
      </c>
    </row>
    <row r="15" spans="1:15" ht="30" customHeight="1" x14ac:dyDescent="0.25">
      <c r="A15" s="1">
        <f t="shared" si="4"/>
        <v>1.0900000000000001</v>
      </c>
      <c r="B15" s="2" t="s">
        <v>30</v>
      </c>
      <c r="C15" s="7">
        <v>258824332.38</v>
      </c>
      <c r="D15" s="7">
        <v>587995488.37</v>
      </c>
      <c r="E15" s="7">
        <v>901391982.82000005</v>
      </c>
      <c r="F15" s="7">
        <v>1178284447.52</v>
      </c>
      <c r="G15" s="7">
        <v>1472707197.8699999</v>
      </c>
      <c r="H15" s="7">
        <v>1785535655.6500001</v>
      </c>
      <c r="I15" s="7">
        <v>2083656735.3900001</v>
      </c>
      <c r="J15" s="7">
        <v>2345737449.2199998</v>
      </c>
      <c r="K15" s="7">
        <v>2591138070.02</v>
      </c>
      <c r="L15" s="7">
        <v>2846169149.3600001</v>
      </c>
      <c r="M15" s="7">
        <v>3034238662.5100002</v>
      </c>
      <c r="N15" s="7"/>
      <c r="O15" s="8">
        <f t="shared" si="3"/>
        <v>19085679171.110001</v>
      </c>
    </row>
    <row r="16" spans="1:15" ht="30" customHeight="1" x14ac:dyDescent="0.25">
      <c r="A16" s="1">
        <f t="shared" si="4"/>
        <v>1.1000000000000001</v>
      </c>
      <c r="B16" s="2" t="s">
        <v>31</v>
      </c>
      <c r="C16" s="7">
        <v>23032793.949999999</v>
      </c>
      <c r="D16" s="7">
        <v>42041069.25</v>
      </c>
      <c r="E16" s="7">
        <v>166314234.43000001</v>
      </c>
      <c r="F16" s="7">
        <v>185062397.02000001</v>
      </c>
      <c r="G16" s="7">
        <v>217663295.78</v>
      </c>
      <c r="H16" s="7">
        <v>243780647.31999999</v>
      </c>
      <c r="I16" s="7">
        <v>323557605.67000002</v>
      </c>
      <c r="J16" s="7">
        <v>379078440.77999997</v>
      </c>
      <c r="K16" s="7">
        <v>404414644.98000002</v>
      </c>
      <c r="L16" s="7">
        <v>451082233.69</v>
      </c>
      <c r="M16" s="7">
        <v>475706485.36000001</v>
      </c>
      <c r="N16" s="7"/>
      <c r="O16" s="8">
        <f t="shared" si="3"/>
        <v>2911733848.23</v>
      </c>
    </row>
    <row r="17" spans="1:15" ht="30" customHeight="1" x14ac:dyDescent="0.25">
      <c r="A17" s="1">
        <f t="shared" si="4"/>
        <v>1.1100000000000001</v>
      </c>
      <c r="B17" s="2" t="s">
        <v>32</v>
      </c>
      <c r="C17" s="7">
        <v>66131.33</v>
      </c>
      <c r="D17" s="7">
        <v>170699070.63</v>
      </c>
      <c r="E17" s="7">
        <v>80870615.519999996</v>
      </c>
      <c r="F17" s="7">
        <v>118317154.55</v>
      </c>
      <c r="G17" s="7">
        <v>7251980.4500000002</v>
      </c>
      <c r="H17" s="7">
        <v>26302469.109999999</v>
      </c>
      <c r="I17" s="7">
        <v>23702369.760000002</v>
      </c>
      <c r="J17" s="7">
        <v>22622624.030000001</v>
      </c>
      <c r="K17" s="7">
        <v>12360026.85</v>
      </c>
      <c r="L17" s="7">
        <v>15132213.560000001</v>
      </c>
      <c r="M17" s="7">
        <v>48228675.07</v>
      </c>
      <c r="N17" s="7"/>
      <c r="O17" s="8">
        <f t="shared" si="3"/>
        <v>525553330.86000001</v>
      </c>
    </row>
    <row r="18" spans="1:15" ht="36.75" customHeight="1" x14ac:dyDescent="0.25">
      <c r="A18" s="21">
        <v>2</v>
      </c>
      <c r="B18" s="21" t="s">
        <v>33</v>
      </c>
      <c r="C18" s="22">
        <f t="shared" ref="C18:H18" si="5">SUM(C19:C34)</f>
        <v>219134809.24000001</v>
      </c>
      <c r="D18" s="22">
        <f t="shared" si="5"/>
        <v>699664568.72000003</v>
      </c>
      <c r="E18" s="22">
        <f t="shared" si="5"/>
        <v>1060550587.9100001</v>
      </c>
      <c r="F18" s="22">
        <f t="shared" si="5"/>
        <v>1466877550.2599998</v>
      </c>
      <c r="G18" s="22">
        <f t="shared" si="5"/>
        <v>1763100553.4400001</v>
      </c>
      <c r="H18" s="22">
        <f t="shared" si="5"/>
        <v>2291321822.9899998</v>
      </c>
      <c r="I18" s="22">
        <f t="shared" ref="I18" si="6">SUM(I19:I34)</f>
        <v>2638913442.5700002</v>
      </c>
      <c r="J18" s="22">
        <f t="shared" ref="J18:N18" si="7">SUM(J19:J34)</f>
        <v>3100350757.2400002</v>
      </c>
      <c r="K18" s="22">
        <f t="shared" ref="K18" si="8">SUM(K19:K34)</f>
        <v>3401452640.0999994</v>
      </c>
      <c r="L18" s="22">
        <f t="shared" ref="L18:M18" si="9">SUM(L19:L34)</f>
        <v>3928683989.1410003</v>
      </c>
      <c r="M18" s="22">
        <f t="shared" si="9"/>
        <v>4469323435.8100004</v>
      </c>
      <c r="N18" s="22">
        <f t="shared" si="7"/>
        <v>0</v>
      </c>
      <c r="O18" s="22">
        <f t="shared" si="3"/>
        <v>25039374157.420998</v>
      </c>
    </row>
    <row r="19" spans="1:15" ht="30" customHeight="1" x14ac:dyDescent="0.25">
      <c r="A19" s="1">
        <v>2.0099999999999998</v>
      </c>
      <c r="B19" s="2" t="s">
        <v>34</v>
      </c>
      <c r="C19" s="7">
        <v>109875466.31</v>
      </c>
      <c r="D19" s="7">
        <v>288769041.66000003</v>
      </c>
      <c r="E19" s="7">
        <v>406702259.75</v>
      </c>
      <c r="F19" s="7">
        <v>552367123.73000002</v>
      </c>
      <c r="G19" s="7">
        <v>663285984.95000005</v>
      </c>
      <c r="H19" s="7">
        <v>797439800.94000006</v>
      </c>
      <c r="I19" s="7">
        <v>932905276.25</v>
      </c>
      <c r="J19" s="7">
        <v>1079727872.98</v>
      </c>
      <c r="K19" s="7">
        <v>1205745419.9100001</v>
      </c>
      <c r="L19" s="7">
        <v>1358691769.25</v>
      </c>
      <c r="M19" s="7">
        <v>1488651977.6700001</v>
      </c>
      <c r="N19" s="7"/>
      <c r="O19" s="8">
        <f t="shared" si="3"/>
        <v>8884161993.3999996</v>
      </c>
    </row>
    <row r="20" spans="1:15" ht="30" customHeight="1" x14ac:dyDescent="0.25">
      <c r="A20" s="1">
        <f>A19+0.01</f>
        <v>2.0199999999999996</v>
      </c>
      <c r="B20" s="2" t="s">
        <v>35</v>
      </c>
      <c r="C20" s="7">
        <v>18285364.989999998</v>
      </c>
      <c r="D20" s="7">
        <v>59172404.619999997</v>
      </c>
      <c r="E20" s="7">
        <v>117354441.36</v>
      </c>
      <c r="F20" s="7">
        <v>161796852.81999999</v>
      </c>
      <c r="G20" s="7">
        <v>239033444.47</v>
      </c>
      <c r="H20" s="7">
        <v>280318349.56999999</v>
      </c>
      <c r="I20" s="7">
        <v>373764183.63</v>
      </c>
      <c r="J20" s="7">
        <v>449634222.13</v>
      </c>
      <c r="K20" s="7">
        <v>504679518.94999999</v>
      </c>
      <c r="L20" s="7">
        <v>585445922.32000005</v>
      </c>
      <c r="M20" s="7">
        <v>698352470.02999997</v>
      </c>
      <c r="N20" s="7"/>
      <c r="O20" s="8">
        <f t="shared" si="3"/>
        <v>3487837174.8900003</v>
      </c>
    </row>
    <row r="21" spans="1:15" ht="30" customHeight="1" x14ac:dyDescent="0.25">
      <c r="A21" s="1">
        <f t="shared" ref="A21:A33" si="10">A20+0.01</f>
        <v>2.0299999999999994</v>
      </c>
      <c r="B21" s="2" t="s">
        <v>36</v>
      </c>
      <c r="C21" s="7">
        <v>47051096.57</v>
      </c>
      <c r="D21" s="7">
        <v>154783214.08000001</v>
      </c>
      <c r="E21" s="7">
        <v>306160412.52999997</v>
      </c>
      <c r="F21" s="7">
        <v>446465413.68000001</v>
      </c>
      <c r="G21" s="7">
        <v>596727691.94000006</v>
      </c>
      <c r="H21" s="7">
        <v>723328489.89999998</v>
      </c>
      <c r="I21" s="7">
        <v>845412409.95000005</v>
      </c>
      <c r="J21" s="7">
        <v>994813273.40999997</v>
      </c>
      <c r="K21" s="7">
        <v>1132067962.3499999</v>
      </c>
      <c r="L21" s="7">
        <v>1287962936.95</v>
      </c>
      <c r="M21" s="7">
        <v>1480356623.6400001</v>
      </c>
      <c r="N21" s="7"/>
      <c r="O21" s="8">
        <f t="shared" si="3"/>
        <v>8015129525</v>
      </c>
    </row>
    <row r="22" spans="1:15" ht="30" customHeight="1" x14ac:dyDescent="0.25">
      <c r="A22" s="1">
        <f t="shared" si="10"/>
        <v>2.0399999999999991</v>
      </c>
      <c r="B22" s="2" t="s">
        <v>37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f t="shared" si="3"/>
        <v>0</v>
      </c>
    </row>
    <row r="23" spans="1:15" ht="30" customHeight="1" x14ac:dyDescent="0.25">
      <c r="A23" s="1">
        <f t="shared" si="10"/>
        <v>2.0499999999999989</v>
      </c>
      <c r="B23" s="2" t="s">
        <v>38</v>
      </c>
      <c r="C23" s="7">
        <v>2071333.33</v>
      </c>
      <c r="D23" s="7">
        <v>4142666.66</v>
      </c>
      <c r="E23" s="7">
        <v>6881333.3300000001</v>
      </c>
      <c r="F23" s="7">
        <v>8285333.3200000003</v>
      </c>
      <c r="G23" s="7">
        <v>12965040.58</v>
      </c>
      <c r="H23" s="7">
        <v>22266248.989999998</v>
      </c>
      <c r="I23" s="7">
        <v>24337582.210000001</v>
      </c>
      <c r="J23" s="7">
        <v>26408915.530000001</v>
      </c>
      <c r="K23" s="7">
        <v>31980248.870000001</v>
      </c>
      <c r="L23" s="7">
        <v>34051582.230999999</v>
      </c>
      <c r="M23" s="7">
        <v>38575314.579999998</v>
      </c>
      <c r="N23" s="7"/>
      <c r="O23" s="8">
        <f t="shared" si="3"/>
        <v>211965599.63099998</v>
      </c>
    </row>
    <row r="24" spans="1:15" ht="30" customHeight="1" x14ac:dyDescent="0.25">
      <c r="A24" s="1">
        <f t="shared" si="10"/>
        <v>2.0599999999999987</v>
      </c>
      <c r="B24" s="2" t="s">
        <v>39</v>
      </c>
      <c r="C24" s="7"/>
      <c r="D24" s="7"/>
      <c r="E24" s="7"/>
      <c r="F24" s="7"/>
      <c r="G24" s="7"/>
      <c r="H24" s="7"/>
      <c r="I24" s="7"/>
      <c r="J24" s="7"/>
      <c r="K24" s="7"/>
      <c r="L24" s="7">
        <v>1000000</v>
      </c>
      <c r="M24" s="7">
        <v>1000000</v>
      </c>
      <c r="N24" s="7"/>
      <c r="O24" s="8">
        <f t="shared" si="3"/>
        <v>2000000</v>
      </c>
    </row>
    <row r="25" spans="1:15" ht="30" customHeight="1" x14ac:dyDescent="0.25">
      <c r="A25" s="1">
        <f t="shared" si="10"/>
        <v>2.0699999999999985</v>
      </c>
      <c r="B25" s="2" t="s">
        <v>40</v>
      </c>
      <c r="C25" s="7"/>
      <c r="D25" s="7"/>
      <c r="E25" s="7">
        <v>125248.52</v>
      </c>
      <c r="F25" s="7">
        <v>238768.51</v>
      </c>
      <c r="G25" s="7">
        <v>965947.02</v>
      </c>
      <c r="H25" s="7">
        <v>2877504.88</v>
      </c>
      <c r="I25" s="7">
        <v>4424816.46</v>
      </c>
      <c r="J25" s="7">
        <v>27078850.649999999</v>
      </c>
      <c r="K25" s="7">
        <v>31098611.370000001</v>
      </c>
      <c r="L25" s="7">
        <v>39020718.729999997</v>
      </c>
      <c r="M25" s="7">
        <v>51574313.509999998</v>
      </c>
      <c r="N25" s="7"/>
      <c r="O25" s="8">
        <f t="shared" si="3"/>
        <v>157404779.64999998</v>
      </c>
    </row>
    <row r="26" spans="1:15" ht="30" customHeight="1" x14ac:dyDescent="0.25">
      <c r="A26" s="1">
        <f t="shared" si="10"/>
        <v>2.0799999999999983</v>
      </c>
      <c r="B26" s="2" t="s">
        <v>41</v>
      </c>
      <c r="C26" s="7">
        <v>26363460.629999999</v>
      </c>
      <c r="D26" s="7">
        <v>77847042.549999997</v>
      </c>
      <c r="E26" s="7">
        <v>109441419.44</v>
      </c>
      <c r="F26" s="7">
        <v>148208313.81999999</v>
      </c>
      <c r="G26" s="7">
        <v>176503320.96000001</v>
      </c>
      <c r="H26" s="7">
        <v>211664150.03999999</v>
      </c>
      <c r="I26" s="7">
        <v>251720256.25999999</v>
      </c>
      <c r="J26" s="7">
        <v>290846478.91000003</v>
      </c>
      <c r="K26" s="7">
        <v>323441874.52999997</v>
      </c>
      <c r="L26" s="7">
        <v>366837437.44999999</v>
      </c>
      <c r="M26" s="7">
        <v>400641993.88</v>
      </c>
      <c r="N26" s="7"/>
      <c r="O26" s="8">
        <f t="shared" si="3"/>
        <v>2383515748.4699998</v>
      </c>
    </row>
    <row r="27" spans="1:15" ht="30" customHeight="1" x14ac:dyDescent="0.25">
      <c r="A27" s="1">
        <f t="shared" si="10"/>
        <v>2.0899999999999981</v>
      </c>
      <c r="B27" s="2" t="s">
        <v>42</v>
      </c>
      <c r="C27" s="7"/>
      <c r="D27" s="7">
        <v>110000000</v>
      </c>
      <c r="E27" s="7">
        <v>110000000</v>
      </c>
      <c r="F27" s="7">
        <v>110000000</v>
      </c>
      <c r="G27" s="7"/>
      <c r="H27" s="7"/>
      <c r="I27" s="7">
        <v>25000000</v>
      </c>
      <c r="J27" s="7">
        <v>25000000</v>
      </c>
      <c r="K27" s="7">
        <v>70000000</v>
      </c>
      <c r="L27" s="7">
        <v>70000000</v>
      </c>
      <c r="M27" s="7">
        <v>131570000</v>
      </c>
      <c r="N27" s="7"/>
      <c r="O27" s="8">
        <f t="shared" si="3"/>
        <v>651570000</v>
      </c>
    </row>
    <row r="28" spans="1:15" ht="30" customHeight="1" x14ac:dyDescent="0.25">
      <c r="A28" s="1">
        <f t="shared" si="10"/>
        <v>2.0999999999999979</v>
      </c>
      <c r="B28" s="2" t="s">
        <v>43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>
        <f t="shared" si="3"/>
        <v>0</v>
      </c>
    </row>
    <row r="29" spans="1:15" ht="30" customHeight="1" x14ac:dyDescent="0.25">
      <c r="A29" s="1">
        <f t="shared" si="10"/>
        <v>2.1099999999999977</v>
      </c>
      <c r="B29" s="2" t="s">
        <v>44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>
        <f t="shared" si="3"/>
        <v>0</v>
      </c>
    </row>
    <row r="30" spans="1:15" ht="30" customHeight="1" x14ac:dyDescent="0.25">
      <c r="A30" s="1">
        <f t="shared" si="10"/>
        <v>2.1199999999999974</v>
      </c>
      <c r="B30" s="2" t="s">
        <v>45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>
        <f t="shared" si="3"/>
        <v>0</v>
      </c>
    </row>
    <row r="31" spans="1:15" ht="30" customHeight="1" x14ac:dyDescent="0.25">
      <c r="A31" s="1">
        <f t="shared" si="10"/>
        <v>2.1299999999999972</v>
      </c>
      <c r="B31" s="2" t="s">
        <v>46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>
        <f t="shared" si="3"/>
        <v>0</v>
      </c>
    </row>
    <row r="32" spans="1:15" ht="30" customHeight="1" x14ac:dyDescent="0.25">
      <c r="A32" s="1">
        <f t="shared" si="10"/>
        <v>2.139999999999997</v>
      </c>
      <c r="B32" s="2" t="s">
        <v>47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>
        <f t="shared" si="3"/>
        <v>0</v>
      </c>
    </row>
    <row r="33" spans="1:15" ht="30" customHeight="1" x14ac:dyDescent="0.25">
      <c r="A33" s="1">
        <f t="shared" si="10"/>
        <v>2.1499999999999968</v>
      </c>
      <c r="B33" s="2" t="s">
        <v>48</v>
      </c>
      <c r="C33" s="7">
        <v>2958781.84</v>
      </c>
      <c r="D33" s="7">
        <v>2958781.84</v>
      </c>
      <c r="E33" s="7">
        <v>2958781.84</v>
      </c>
      <c r="F33" s="7">
        <v>2958781.84</v>
      </c>
      <c r="G33" s="7">
        <v>2958781.81</v>
      </c>
      <c r="H33" s="7">
        <v>20913262.609999999</v>
      </c>
      <c r="I33" s="7">
        <v>20913262.609999999</v>
      </c>
      <c r="J33" s="7">
        <v>20913262.609999999</v>
      </c>
      <c r="K33" s="7">
        <v>23709129.670000002</v>
      </c>
      <c r="L33" s="7">
        <v>24864346.120000001</v>
      </c>
      <c r="M33" s="7">
        <v>26407712.510000002</v>
      </c>
      <c r="N33" s="7"/>
      <c r="O33" s="8">
        <f t="shared" si="3"/>
        <v>152514885.30000001</v>
      </c>
    </row>
    <row r="34" spans="1:15" ht="30" customHeight="1" x14ac:dyDescent="0.25">
      <c r="A34" s="1">
        <v>2.16</v>
      </c>
      <c r="B34" s="2" t="s">
        <v>59</v>
      </c>
      <c r="C34" s="7">
        <v>12529305.57</v>
      </c>
      <c r="D34" s="7">
        <v>1991417.31</v>
      </c>
      <c r="E34" s="7">
        <v>926691.14</v>
      </c>
      <c r="F34" s="7">
        <v>36556962.539999999</v>
      </c>
      <c r="G34" s="7">
        <v>70660341.709999993</v>
      </c>
      <c r="H34" s="7">
        <v>232514016.06</v>
      </c>
      <c r="I34" s="7">
        <v>160435655.19999999</v>
      </c>
      <c r="J34" s="7">
        <v>185927881.02000001</v>
      </c>
      <c r="K34" s="7">
        <v>78729874.450000003</v>
      </c>
      <c r="L34" s="7">
        <v>160809276.09</v>
      </c>
      <c r="M34" s="7">
        <v>152193029.99000001</v>
      </c>
      <c r="N34" s="7"/>
      <c r="O34" s="8">
        <f t="shared" si="3"/>
        <v>1093274451.0799999</v>
      </c>
    </row>
    <row r="35" spans="1:15" ht="30" customHeight="1" x14ac:dyDescent="0.25">
      <c r="A35" s="1">
        <v>2.17</v>
      </c>
      <c r="B35" s="4" t="s">
        <v>49</v>
      </c>
      <c r="C35" s="9">
        <f>C6-C18</f>
        <v>1003470561.1300001</v>
      </c>
      <c r="D35" s="9">
        <f>D6-D18</f>
        <v>1264570566.1800001</v>
      </c>
      <c r="E35" s="9">
        <f>E6-E18</f>
        <v>1437632741.2499998</v>
      </c>
      <c r="F35" s="9">
        <f>F6-F18</f>
        <v>1496706472.4900002</v>
      </c>
      <c r="G35" s="9">
        <f>G6-G18</f>
        <v>1588758060.1599998</v>
      </c>
      <c r="H35" s="9">
        <f t="shared" ref="H35:I35" si="11">H6-H18</f>
        <v>1649680980.9500008</v>
      </c>
      <c r="I35" s="9">
        <f t="shared" si="11"/>
        <v>1840257446.5000005</v>
      </c>
      <c r="J35" s="9">
        <v>1840425331.73</v>
      </c>
      <c r="K35" s="9">
        <v>1937998358.8800001</v>
      </c>
      <c r="L35" s="9">
        <f t="shared" ref="L35:M35" si="12">L6-L18</f>
        <v>1965760156.119</v>
      </c>
      <c r="M35" s="9">
        <f t="shared" si="12"/>
        <v>1862550995.8799992</v>
      </c>
      <c r="N35" s="9"/>
      <c r="O35" s="8">
        <f t="shared" si="3"/>
        <v>17887811671.268997</v>
      </c>
    </row>
    <row r="36" spans="1:15" ht="36.75" customHeight="1" x14ac:dyDescent="0.25">
      <c r="A36" s="21"/>
      <c r="B36" s="21" t="s">
        <v>50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ht="36.75" customHeight="1" x14ac:dyDescent="0.25">
      <c r="A37" s="21">
        <v>3</v>
      </c>
      <c r="B37" s="21" t="s">
        <v>21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153465490.94999999</v>
      </c>
      <c r="I37" s="22">
        <v>0</v>
      </c>
      <c r="J37" s="22">
        <v>0</v>
      </c>
      <c r="K37" s="22">
        <v>37807896.469999999</v>
      </c>
      <c r="L37" s="22">
        <v>0</v>
      </c>
      <c r="M37" s="22">
        <v>0</v>
      </c>
      <c r="N37" s="22">
        <v>0</v>
      </c>
      <c r="O37" s="22">
        <f t="shared" ref="O37:O45" si="13">SUM(C37:N37)</f>
        <v>191273387.41999999</v>
      </c>
    </row>
    <row r="38" spans="1:15" ht="30" customHeight="1" x14ac:dyDescent="0.25">
      <c r="A38" s="1">
        <v>3.01</v>
      </c>
      <c r="B38" s="2" t="s">
        <v>51</v>
      </c>
      <c r="C38" s="7"/>
      <c r="D38" s="7"/>
      <c r="E38" s="7"/>
      <c r="F38" s="7"/>
      <c r="G38" s="7"/>
      <c r="H38" s="7"/>
      <c r="I38" s="7"/>
      <c r="J38" s="7"/>
      <c r="K38" s="7">
        <v>37807896.469999999</v>
      </c>
      <c r="L38" s="7"/>
      <c r="M38" s="7"/>
      <c r="N38" s="7"/>
      <c r="O38" s="8">
        <f t="shared" si="13"/>
        <v>37807896.469999999</v>
      </c>
    </row>
    <row r="39" spans="1:15" ht="30" customHeight="1" x14ac:dyDescent="0.25">
      <c r="A39" s="1">
        <f>A38+0.01</f>
        <v>3.0199999999999996</v>
      </c>
      <c r="B39" s="2" t="s">
        <v>52</v>
      </c>
      <c r="C39" s="7"/>
      <c r="D39" s="7"/>
      <c r="E39" s="7"/>
      <c r="F39" s="7"/>
      <c r="G39" s="7"/>
      <c r="H39" s="7">
        <v>153465490.94999999</v>
      </c>
      <c r="I39" s="7"/>
      <c r="J39" s="7"/>
      <c r="K39" s="7"/>
      <c r="L39" s="7"/>
      <c r="M39" s="7"/>
      <c r="N39" s="7"/>
      <c r="O39" s="8">
        <f t="shared" si="13"/>
        <v>153465490.94999999</v>
      </c>
    </row>
    <row r="40" spans="1:15" ht="30" customHeight="1" x14ac:dyDescent="0.25">
      <c r="A40" s="1">
        <f>A39+0.01</f>
        <v>3.0299999999999994</v>
      </c>
      <c r="B40" s="2" t="s">
        <v>53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">
        <f t="shared" si="13"/>
        <v>0</v>
      </c>
    </row>
    <row r="41" spans="1:15" ht="36.75" customHeight="1" x14ac:dyDescent="0.25">
      <c r="A41" s="21">
        <v>4</v>
      </c>
      <c r="B41" s="21" t="s">
        <v>33</v>
      </c>
      <c r="C41" s="22">
        <f t="shared" ref="C41:H41" si="14">SUM(C42:C44)</f>
        <v>79100640.560000002</v>
      </c>
      <c r="D41" s="22">
        <f t="shared" si="14"/>
        <v>55052853.269999996</v>
      </c>
      <c r="E41" s="22">
        <f t="shared" si="14"/>
        <v>283911024.43000001</v>
      </c>
      <c r="F41" s="22">
        <f t="shared" si="14"/>
        <v>264399296.05000001</v>
      </c>
      <c r="G41" s="22">
        <f t="shared" si="14"/>
        <v>330142095.41999996</v>
      </c>
      <c r="H41" s="22">
        <f t="shared" si="14"/>
        <v>470198083.28000003</v>
      </c>
      <c r="I41" s="22">
        <f t="shared" ref="I41:J41" si="15">SUM(I42:I44)</f>
        <v>444573275.53999996</v>
      </c>
      <c r="J41" s="22">
        <f t="shared" si="15"/>
        <v>479443413.76999998</v>
      </c>
      <c r="K41" s="22">
        <f t="shared" ref="K41:N41" si="16">SUM(K42:K44)</f>
        <v>648552989.38999999</v>
      </c>
      <c r="L41" s="22">
        <f t="shared" si="16"/>
        <v>639349884.55999994</v>
      </c>
      <c r="M41" s="22">
        <f t="shared" si="16"/>
        <v>730934665.10000002</v>
      </c>
      <c r="N41" s="22">
        <f t="shared" si="16"/>
        <v>0</v>
      </c>
      <c r="O41" s="22">
        <f t="shared" si="13"/>
        <v>4425658221.3699999</v>
      </c>
    </row>
    <row r="42" spans="1:15" ht="30" customHeight="1" x14ac:dyDescent="0.25">
      <c r="A42" s="1">
        <v>4.01</v>
      </c>
      <c r="B42" s="2" t="s">
        <v>51</v>
      </c>
      <c r="C42" s="7">
        <v>285000</v>
      </c>
      <c r="D42" s="7">
        <v>26811368.539999999</v>
      </c>
      <c r="E42" s="7">
        <v>172859134.63</v>
      </c>
      <c r="F42" s="7">
        <v>179671559.41</v>
      </c>
      <c r="G42" s="7">
        <v>231075569.78</v>
      </c>
      <c r="H42" s="7">
        <v>288763908.22000003</v>
      </c>
      <c r="I42" s="7">
        <v>234125974.69</v>
      </c>
      <c r="J42" s="7">
        <v>293041713.98000002</v>
      </c>
      <c r="K42" s="7">
        <v>450488129.93000001</v>
      </c>
      <c r="L42" s="7">
        <v>343962875.25999999</v>
      </c>
      <c r="M42" s="7">
        <v>390974532.48000002</v>
      </c>
      <c r="N42" s="7"/>
      <c r="O42" s="8">
        <f t="shared" si="13"/>
        <v>2612059766.9200001</v>
      </c>
    </row>
    <row r="43" spans="1:15" ht="30" customHeight="1" x14ac:dyDescent="0.25">
      <c r="A43" s="1">
        <v>4.0199999999999996</v>
      </c>
      <c r="B43" s="2" t="s">
        <v>52</v>
      </c>
      <c r="C43" s="7"/>
      <c r="D43" s="7">
        <v>96477.2</v>
      </c>
      <c r="E43" s="7">
        <v>932940.96</v>
      </c>
      <c r="F43" s="7">
        <v>2469587.5</v>
      </c>
      <c r="G43" s="7">
        <v>2849772.32</v>
      </c>
      <c r="H43" s="7">
        <v>19786023.5</v>
      </c>
      <c r="I43" s="7">
        <v>28613597.629999999</v>
      </c>
      <c r="J43" s="7">
        <v>35469308.880000003</v>
      </c>
      <c r="K43" s="7">
        <v>40566154.140000001</v>
      </c>
      <c r="L43" s="7">
        <v>79953407.959999993</v>
      </c>
      <c r="M43" s="7">
        <v>137211713.46000001</v>
      </c>
      <c r="N43" s="7"/>
      <c r="O43" s="8">
        <f t="shared" si="13"/>
        <v>347948983.55000001</v>
      </c>
    </row>
    <row r="44" spans="1:15" ht="30" customHeight="1" x14ac:dyDescent="0.25">
      <c r="A44" s="1">
        <v>4.03</v>
      </c>
      <c r="B44" s="2" t="s">
        <v>54</v>
      </c>
      <c r="C44" s="7">
        <v>78815640.560000002</v>
      </c>
      <c r="D44" s="7">
        <v>28145007.530000001</v>
      </c>
      <c r="E44" s="7">
        <v>110118948.84</v>
      </c>
      <c r="F44" s="7">
        <v>82258149.140000001</v>
      </c>
      <c r="G44" s="7">
        <v>96216753.319999993</v>
      </c>
      <c r="H44" s="7">
        <v>161648151.56</v>
      </c>
      <c r="I44" s="7">
        <v>181833703.22</v>
      </c>
      <c r="J44" s="7">
        <v>150932390.91</v>
      </c>
      <c r="K44" s="7">
        <v>157498705.31999999</v>
      </c>
      <c r="L44" s="7">
        <v>215433601.34</v>
      </c>
      <c r="M44" s="7">
        <v>202748419.16</v>
      </c>
      <c r="N44" s="7"/>
      <c r="O44" s="8">
        <f t="shared" si="13"/>
        <v>1465649470.9000001</v>
      </c>
    </row>
    <row r="45" spans="1:15" ht="30" customHeight="1" x14ac:dyDescent="0.25">
      <c r="A45" s="1">
        <v>4.04</v>
      </c>
      <c r="B45" s="4" t="s">
        <v>55</v>
      </c>
      <c r="C45" s="9">
        <f>C37-C41</f>
        <v>-79100640.560000002</v>
      </c>
      <c r="D45" s="9">
        <f>D37-D41</f>
        <v>-55052853.269999996</v>
      </c>
      <c r="E45" s="9">
        <f>E37-E41</f>
        <v>-283911024.43000001</v>
      </c>
      <c r="F45" s="9">
        <f>F37-F41</f>
        <v>-264399296.05000001</v>
      </c>
      <c r="G45" s="9">
        <f>G37-G41</f>
        <v>-330142095.41999996</v>
      </c>
      <c r="H45" s="9">
        <v>-316732592.23000002</v>
      </c>
      <c r="I45" s="9">
        <f>I37-I41</f>
        <v>-444573275.53999996</v>
      </c>
      <c r="J45" s="9">
        <f>J37-J41</f>
        <v>-479443413.76999998</v>
      </c>
      <c r="K45" s="9">
        <f>K37-K41</f>
        <v>-610745092.91999996</v>
      </c>
      <c r="L45" s="9">
        <f>L37-L41</f>
        <v>-639349884.55999994</v>
      </c>
      <c r="M45" s="9">
        <f>M37-M41</f>
        <v>-730934665.10000002</v>
      </c>
      <c r="N45" s="10">
        <f t="shared" ref="N45" si="17">N37-N41</f>
        <v>0</v>
      </c>
      <c r="O45" s="8">
        <f t="shared" si="13"/>
        <v>-4234384833.8499999</v>
      </c>
    </row>
    <row r="46" spans="1:15" ht="36.75" customHeight="1" x14ac:dyDescent="0.25">
      <c r="A46" s="21"/>
      <c r="B46" s="21" t="s">
        <v>60</v>
      </c>
      <c r="C46" s="22">
        <f>C37-C41</f>
        <v>-79100640.560000002</v>
      </c>
      <c r="D46" s="22">
        <f>D37-D41</f>
        <v>-55052853.269999996</v>
      </c>
      <c r="E46" s="22">
        <f>E37-E41</f>
        <v>-283911024.43000001</v>
      </c>
      <c r="F46" s="22">
        <f t="shared" ref="F46:J46" si="18">F37-F41</f>
        <v>-264399296.05000001</v>
      </c>
      <c r="G46" s="22">
        <f t="shared" si="18"/>
        <v>-330142095.41999996</v>
      </c>
      <c r="H46" s="22">
        <f t="shared" si="18"/>
        <v>-316732592.33000004</v>
      </c>
      <c r="I46" s="22">
        <f t="shared" si="18"/>
        <v>-444573275.53999996</v>
      </c>
      <c r="J46" s="22">
        <f t="shared" si="18"/>
        <v>-479443413.76999998</v>
      </c>
      <c r="K46" s="22">
        <v>-610745093</v>
      </c>
      <c r="L46" s="22"/>
      <c r="M46" s="22"/>
      <c r="N46" s="22"/>
      <c r="O46" s="22"/>
    </row>
    <row r="47" spans="1:15" ht="36.75" customHeight="1" x14ac:dyDescent="0.25">
      <c r="A47" s="21">
        <v>5</v>
      </c>
      <c r="B47" s="21" t="s">
        <v>21</v>
      </c>
      <c r="C47" s="22">
        <f t="shared" ref="C47:J47" si="19">SUM(C48:C51)</f>
        <v>0</v>
      </c>
      <c r="D47" s="22">
        <f t="shared" si="19"/>
        <v>0</v>
      </c>
      <c r="E47" s="22">
        <f t="shared" si="19"/>
        <v>0</v>
      </c>
      <c r="F47" s="22">
        <f t="shared" si="19"/>
        <v>0</v>
      </c>
      <c r="G47" s="22">
        <f t="shared" si="19"/>
        <v>1470895.1</v>
      </c>
      <c r="H47" s="22">
        <f t="shared" si="19"/>
        <v>0</v>
      </c>
      <c r="I47" s="22">
        <f t="shared" si="19"/>
        <v>2086371.41</v>
      </c>
      <c r="J47" s="22">
        <f t="shared" si="19"/>
        <v>2400123.37</v>
      </c>
      <c r="K47" s="22">
        <f t="shared" ref="K47:L47" si="20">SUM(K48:K51)</f>
        <v>0</v>
      </c>
      <c r="L47" s="22">
        <f t="shared" si="20"/>
        <v>0</v>
      </c>
      <c r="M47" s="22">
        <v>0</v>
      </c>
      <c r="N47" s="22">
        <f t="shared" ref="N47" si="21">N48+N50+N49+N51</f>
        <v>0</v>
      </c>
      <c r="O47" s="22">
        <f t="shared" ref="O47:O60" si="22">SUM(C47:N47)</f>
        <v>5957389.8799999999</v>
      </c>
    </row>
    <row r="48" spans="1:15" ht="30.95" customHeight="1" x14ac:dyDescent="0.25">
      <c r="A48" s="1">
        <v>5.01</v>
      </c>
      <c r="B48" s="2" t="s">
        <v>61</v>
      </c>
      <c r="C48" s="17"/>
      <c r="D48" s="17"/>
      <c r="E48" s="17"/>
      <c r="F48" s="17"/>
      <c r="G48" s="7">
        <v>1470895.1</v>
      </c>
      <c r="H48" s="7"/>
      <c r="I48" s="7"/>
      <c r="J48" s="7"/>
      <c r="K48" s="7"/>
      <c r="L48" s="7"/>
      <c r="M48" s="7"/>
      <c r="N48" s="9"/>
      <c r="O48" s="8">
        <f t="shared" si="22"/>
        <v>1470895.1</v>
      </c>
    </row>
    <row r="49" spans="1:15" ht="30.95" customHeight="1" x14ac:dyDescent="0.25">
      <c r="A49" s="1">
        <f>A48+0.01</f>
        <v>5.0199999999999996</v>
      </c>
      <c r="B49" s="2" t="s">
        <v>62</v>
      </c>
      <c r="C49" s="18"/>
      <c r="D49" s="18"/>
      <c r="E49" s="17"/>
      <c r="F49" s="17"/>
      <c r="G49" s="7"/>
      <c r="H49" s="7"/>
      <c r="I49" s="7">
        <v>2086371.41</v>
      </c>
      <c r="J49" s="7">
        <v>2400123.37</v>
      </c>
      <c r="K49" s="7"/>
      <c r="L49" s="7"/>
      <c r="M49" s="7"/>
      <c r="N49" s="9"/>
      <c r="O49" s="8">
        <f t="shared" si="22"/>
        <v>4486494.78</v>
      </c>
    </row>
    <row r="50" spans="1:15" ht="30.95" customHeight="1" x14ac:dyDescent="0.25">
      <c r="A50" s="1">
        <f>A49+0.01</f>
        <v>5.0299999999999994</v>
      </c>
      <c r="B50" s="2" t="s">
        <v>63</v>
      </c>
      <c r="C50" s="17"/>
      <c r="D50" s="17"/>
      <c r="E50" s="17"/>
      <c r="F50" s="17"/>
      <c r="G50" s="7"/>
      <c r="H50" s="7"/>
      <c r="I50" s="7"/>
      <c r="J50" s="7"/>
      <c r="K50" s="7"/>
      <c r="L50" s="7"/>
      <c r="M50" s="7"/>
      <c r="N50" s="9"/>
      <c r="O50" s="8">
        <f t="shared" si="22"/>
        <v>0</v>
      </c>
    </row>
    <row r="51" spans="1:15" ht="30.95" customHeight="1" x14ac:dyDescent="0.25">
      <c r="A51" s="1">
        <f>A50+0.01</f>
        <v>5.0399999999999991</v>
      </c>
      <c r="B51" s="2" t="s">
        <v>64</v>
      </c>
      <c r="C51" s="17"/>
      <c r="D51" s="17"/>
      <c r="E51" s="17"/>
      <c r="F51" s="17"/>
      <c r="G51" s="7"/>
      <c r="H51" s="7"/>
      <c r="I51" s="7"/>
      <c r="J51" s="7"/>
      <c r="K51" s="7"/>
      <c r="L51" s="7"/>
      <c r="M51" s="7"/>
      <c r="N51" s="9"/>
      <c r="O51" s="8">
        <f t="shared" si="22"/>
        <v>0</v>
      </c>
    </row>
    <row r="52" spans="1:15" ht="36.75" customHeight="1" x14ac:dyDescent="0.25">
      <c r="A52" s="21">
        <v>6</v>
      </c>
      <c r="B52" s="21" t="s">
        <v>33</v>
      </c>
      <c r="C52" s="22">
        <f t="shared" ref="C52:H52" si="23">SUM(C53:C56)</f>
        <v>17377078.02</v>
      </c>
      <c r="D52" s="22">
        <f t="shared" si="23"/>
        <v>35645604.670000002</v>
      </c>
      <c r="E52" s="22">
        <f t="shared" si="23"/>
        <v>52029702.059999995</v>
      </c>
      <c r="F52" s="22">
        <f t="shared" si="23"/>
        <v>70985543.920000002</v>
      </c>
      <c r="G52" s="22">
        <f t="shared" si="23"/>
        <v>89576781.699999988</v>
      </c>
      <c r="H52" s="22">
        <f t="shared" si="23"/>
        <v>104871490.34</v>
      </c>
      <c r="I52" s="22">
        <f t="shared" ref="I52:J52" si="24">SUM(I53:I56)</f>
        <v>125411395.59</v>
      </c>
      <c r="J52" s="22">
        <f t="shared" si="24"/>
        <v>144000681.93000001</v>
      </c>
      <c r="K52" s="22">
        <f t="shared" ref="K52:M52" si="25">SUM(K53:K56)</f>
        <v>158528340.37</v>
      </c>
      <c r="L52" s="22">
        <f t="shared" si="25"/>
        <v>175283826.16</v>
      </c>
      <c r="M52" s="22">
        <f t="shared" si="25"/>
        <v>192242311.91</v>
      </c>
      <c r="N52" s="22">
        <f t="shared" ref="N52" si="26">N53+N55+N54+N56</f>
        <v>0</v>
      </c>
      <c r="O52" s="22">
        <f t="shared" si="22"/>
        <v>1165952756.6700001</v>
      </c>
    </row>
    <row r="53" spans="1:15" ht="30.95" customHeight="1" x14ac:dyDescent="0.25">
      <c r="A53" s="1">
        <v>6.01</v>
      </c>
      <c r="B53" s="2" t="s">
        <v>61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9"/>
      <c r="O53" s="8">
        <f t="shared" si="22"/>
        <v>0</v>
      </c>
    </row>
    <row r="54" spans="1:15" ht="30.95" customHeight="1" x14ac:dyDescent="0.25">
      <c r="A54" s="1">
        <f>A53+0.01</f>
        <v>6.02</v>
      </c>
      <c r="B54" s="2" t="s">
        <v>62</v>
      </c>
      <c r="C54" s="7">
        <v>1709669.59</v>
      </c>
      <c r="D54" s="7">
        <v>3441564.89</v>
      </c>
      <c r="E54" s="7">
        <v>5195974.83</v>
      </c>
      <c r="F54" s="7">
        <v>8142260.1500000004</v>
      </c>
      <c r="G54" s="7">
        <v>10244408.289999999</v>
      </c>
      <c r="H54" s="7">
        <v>10597238.460000001</v>
      </c>
      <c r="I54" s="7">
        <v>14531043.57</v>
      </c>
      <c r="J54" s="7">
        <v>16716245.869999999</v>
      </c>
      <c r="K54" s="7">
        <v>16211901.689999999</v>
      </c>
      <c r="L54" s="7">
        <v>18132326.02</v>
      </c>
      <c r="M54" s="7">
        <v>20077715.850000001</v>
      </c>
      <c r="N54" s="9"/>
      <c r="O54" s="8">
        <f t="shared" si="22"/>
        <v>125000349.21000001</v>
      </c>
    </row>
    <row r="55" spans="1:15" ht="30.95" customHeight="1" x14ac:dyDescent="0.25">
      <c r="A55" s="1">
        <f>A54+0.01</f>
        <v>6.0299999999999994</v>
      </c>
      <c r="B55" s="2" t="s">
        <v>63</v>
      </c>
      <c r="C55" s="7"/>
      <c r="D55" s="7"/>
      <c r="E55" s="7"/>
      <c r="F55" s="7"/>
      <c r="G55" s="7"/>
      <c r="H55" s="7"/>
      <c r="I55" s="7"/>
      <c r="J55" s="7"/>
      <c r="K55" s="10"/>
      <c r="L55" s="7"/>
      <c r="M55" s="7"/>
      <c r="N55" s="9"/>
      <c r="O55" s="8">
        <f t="shared" si="22"/>
        <v>0</v>
      </c>
    </row>
    <row r="56" spans="1:15" ht="30" customHeight="1" x14ac:dyDescent="0.25">
      <c r="A56" s="1">
        <f>A55+0.01</f>
        <v>6.0399999999999991</v>
      </c>
      <c r="B56" s="2" t="s">
        <v>64</v>
      </c>
      <c r="C56" s="7">
        <v>15667408.43</v>
      </c>
      <c r="D56" s="7">
        <v>32204039.780000001</v>
      </c>
      <c r="E56" s="7">
        <v>46833727.229999997</v>
      </c>
      <c r="F56" s="7">
        <v>62843283.770000003</v>
      </c>
      <c r="G56" s="7">
        <v>79332373.409999996</v>
      </c>
      <c r="H56" s="7">
        <v>94274251.879999995</v>
      </c>
      <c r="I56" s="7">
        <v>110880352.02</v>
      </c>
      <c r="J56" s="7">
        <v>127284436.06</v>
      </c>
      <c r="K56" s="7">
        <v>142316438.68000001</v>
      </c>
      <c r="L56" s="7">
        <v>157151500.13999999</v>
      </c>
      <c r="M56" s="7">
        <v>172164596.06</v>
      </c>
      <c r="N56" s="7"/>
      <c r="O56" s="8">
        <f t="shared" si="22"/>
        <v>1040952407.46</v>
      </c>
    </row>
    <row r="57" spans="1:15" ht="30" customHeight="1" x14ac:dyDescent="0.25">
      <c r="A57" s="1">
        <v>4.04</v>
      </c>
      <c r="B57" s="4" t="s">
        <v>65</v>
      </c>
      <c r="C57" s="9">
        <f>C47-C52</f>
        <v>-17377078.02</v>
      </c>
      <c r="D57" s="9">
        <f>D47-D52</f>
        <v>-35645604.670000002</v>
      </c>
      <c r="E57" s="9">
        <f>E47-E52</f>
        <v>-52029702.059999995</v>
      </c>
      <c r="F57" s="9">
        <f>F47-F52</f>
        <v>-70985543.920000002</v>
      </c>
      <c r="G57" s="9">
        <f>G47-G52</f>
        <v>-88105886.599999994</v>
      </c>
      <c r="H57" s="9">
        <f t="shared" ref="H57:J57" si="27">H47-H52</f>
        <v>-104871490.34</v>
      </c>
      <c r="I57" s="9">
        <f t="shared" si="27"/>
        <v>-123325024.18000001</v>
      </c>
      <c r="J57" s="9">
        <f t="shared" si="27"/>
        <v>-141600558.56</v>
      </c>
      <c r="K57" s="9">
        <v>-158528340.37</v>
      </c>
      <c r="L57" s="9">
        <f t="shared" ref="L57:M57" si="28">L47-L52</f>
        <v>-175283826.16</v>
      </c>
      <c r="M57" s="9">
        <f t="shared" si="28"/>
        <v>-192242311.91</v>
      </c>
      <c r="N57" s="9">
        <f t="shared" ref="N57:O57" si="29">+N47-N52</f>
        <v>0</v>
      </c>
      <c r="O57" s="9">
        <f t="shared" si="29"/>
        <v>-1159995366.79</v>
      </c>
    </row>
    <row r="58" spans="1:15" ht="36.75" customHeight="1" x14ac:dyDescent="0.25">
      <c r="A58" s="21">
        <v>7</v>
      </c>
      <c r="B58" s="21" t="s">
        <v>56</v>
      </c>
      <c r="C58" s="22">
        <f t="shared" ref="C58:J58" si="30">+C35+C45+C57</f>
        <v>906992842.55000019</v>
      </c>
      <c r="D58" s="22">
        <f t="shared" si="30"/>
        <v>1173872108.24</v>
      </c>
      <c r="E58" s="22">
        <f t="shared" si="30"/>
        <v>1101692014.7599998</v>
      </c>
      <c r="F58" s="22">
        <f t="shared" si="30"/>
        <v>1161321632.5200002</v>
      </c>
      <c r="G58" s="22">
        <f t="shared" si="30"/>
        <v>1170510078.1399999</v>
      </c>
      <c r="H58" s="22">
        <f t="shared" si="30"/>
        <v>1228076898.3800008</v>
      </c>
      <c r="I58" s="22">
        <f t="shared" si="30"/>
        <v>1272359146.7800004</v>
      </c>
      <c r="J58" s="22">
        <f t="shared" si="30"/>
        <v>1219381359.4000001</v>
      </c>
      <c r="K58" s="22">
        <f t="shared" ref="K58:M58" si="31">+K35+K45+K57</f>
        <v>1168724925.5900002</v>
      </c>
      <c r="L58" s="22">
        <f t="shared" si="31"/>
        <v>1151126445.3989999</v>
      </c>
      <c r="M58" s="22">
        <f t="shared" si="31"/>
        <v>939374018.86999929</v>
      </c>
      <c r="N58" s="22">
        <f t="shared" ref="N58:O58" si="32">+N35+N45+N57</f>
        <v>0</v>
      </c>
      <c r="O58" s="22">
        <f t="shared" si="32"/>
        <v>12493431470.628998</v>
      </c>
    </row>
    <row r="59" spans="1:15" ht="36.75" customHeight="1" x14ac:dyDescent="0.25">
      <c r="A59" s="21">
        <v>8</v>
      </c>
      <c r="B59" s="21" t="s">
        <v>57</v>
      </c>
      <c r="C59" s="22">
        <v>1124472240.3199999</v>
      </c>
      <c r="D59" s="22">
        <v>1124472240.3199999</v>
      </c>
      <c r="E59" s="22">
        <v>1124472240.3199999</v>
      </c>
      <c r="F59" s="22">
        <v>1124472240.3199999</v>
      </c>
      <c r="G59" s="22">
        <v>1124472240.3199999</v>
      </c>
      <c r="H59" s="22">
        <v>1124472240.3199999</v>
      </c>
      <c r="I59" s="22">
        <v>1124472240.3199999</v>
      </c>
      <c r="J59" s="22">
        <v>1124472240.3199999</v>
      </c>
      <c r="K59" s="22">
        <v>1124472240.3199999</v>
      </c>
      <c r="L59" s="22">
        <v>1124472240.3199999</v>
      </c>
      <c r="M59" s="22">
        <v>1124472240.3199999</v>
      </c>
      <c r="N59" s="22"/>
      <c r="O59" s="22">
        <f t="shared" si="22"/>
        <v>12369194643.519999</v>
      </c>
    </row>
    <row r="60" spans="1:15" ht="36.75" customHeight="1" x14ac:dyDescent="0.25">
      <c r="A60" s="21">
        <v>9</v>
      </c>
      <c r="B60" s="21" t="s">
        <v>58</v>
      </c>
      <c r="C60" s="22">
        <v>2031465082.8699999</v>
      </c>
      <c r="D60" s="22">
        <v>2298344348.5599999</v>
      </c>
      <c r="E60" s="22">
        <v>2226164255.0799999</v>
      </c>
      <c r="F60" s="22">
        <v>2285793872.8400002</v>
      </c>
      <c r="G60" s="22">
        <v>2294982318.4299998</v>
      </c>
      <c r="H60" s="22">
        <v>2352549138.6999998</v>
      </c>
      <c r="I60" s="22">
        <v>2396831387.0999999</v>
      </c>
      <c r="J60" s="22">
        <v>2343853599.7199998</v>
      </c>
      <c r="K60" s="22">
        <v>2293197165.9099998</v>
      </c>
      <c r="L60" s="22">
        <v>2275598686.1999998</v>
      </c>
      <c r="M60" s="22">
        <v>2063846259.1900001</v>
      </c>
      <c r="N60" s="22"/>
      <c r="O60" s="22">
        <f t="shared" si="22"/>
        <v>24862626114.599998</v>
      </c>
    </row>
  </sheetData>
  <mergeCells count="3">
    <mergeCell ref="A1:O1"/>
    <mergeCell ref="A2:O2"/>
    <mergeCell ref="A3:O3"/>
  </mergeCells>
  <pageMargins left="0.7" right="0.7" top="0.75" bottom="0.75" header="0.3" footer="0.3"/>
  <pageSetup paperSize="5" scale="50" fitToHeight="0" orientation="landscape" r:id="rId1"/>
  <rowBreaks count="1" manualBreakCount="1">
    <brk id="32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opLeftCell="C10" zoomScale="60" zoomScaleNormal="60" zoomScaleSheetLayoutView="70" workbookViewId="0">
      <selection activeCell="N17" sqref="N17:N19"/>
    </sheetView>
  </sheetViews>
  <sheetFormatPr baseColWidth="10" defaultRowHeight="15.75" x14ac:dyDescent="0.25"/>
  <cols>
    <col min="1" max="1" width="8.42578125" style="6" customWidth="1"/>
    <col min="2" max="2" width="49.28515625" style="6" customWidth="1"/>
    <col min="3" max="14" width="22.28515625" style="6" customWidth="1"/>
    <col min="15" max="15" width="28.5703125" style="6" customWidth="1"/>
    <col min="16" max="16384" width="11.42578125" style="6"/>
  </cols>
  <sheetData>
    <row r="1" spans="1:17" ht="32.2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7" ht="32.25" customHeight="1" x14ac:dyDescent="0.25">
      <c r="A2" s="69" t="s">
        <v>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7" ht="39.75" customHeight="1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7" ht="40.5" customHeight="1" x14ac:dyDescent="0.25">
      <c r="A4" s="21" t="s">
        <v>0</v>
      </c>
      <c r="B4" s="21" t="s">
        <v>2</v>
      </c>
      <c r="C4" s="21" t="str">
        <f>"Enero 19"</f>
        <v>Enero 19</v>
      </c>
      <c r="D4" s="21" t="str">
        <f>"Febrero 19"</f>
        <v>Febrero 19</v>
      </c>
      <c r="E4" s="21" t="str">
        <f>"Marzo 19"</f>
        <v>Marzo 19</v>
      </c>
      <c r="F4" s="21" t="str">
        <f>"Abril 19"</f>
        <v>Abril 19</v>
      </c>
      <c r="G4" s="21" t="str">
        <f>"Mayo 19"</f>
        <v>Mayo 19</v>
      </c>
      <c r="H4" s="21" t="str">
        <f>"Junio 19"</f>
        <v>Junio 19</v>
      </c>
      <c r="I4" s="21" t="str">
        <f>"Julio 19"</f>
        <v>Julio 19</v>
      </c>
      <c r="J4" s="21" t="str">
        <f>"Agosto 19"</f>
        <v>Agosto 19</v>
      </c>
      <c r="K4" s="21" t="str">
        <f>"Septiembre 19"</f>
        <v>Septiembre 19</v>
      </c>
      <c r="L4" s="21" t="str">
        <f>"Octubre 19"</f>
        <v>Octubre 19</v>
      </c>
      <c r="M4" s="21" t="str">
        <f>"Noviembre 19"</f>
        <v>Noviembre 19</v>
      </c>
      <c r="N4" s="21" t="str">
        <f>"Diciembre 19"</f>
        <v>Diciembre 19</v>
      </c>
      <c r="O4" s="21" t="s">
        <v>66</v>
      </c>
      <c r="Q4" s="24"/>
    </row>
    <row r="5" spans="1:17" ht="36.75" customHeight="1" x14ac:dyDescent="0.25">
      <c r="A5" s="21">
        <v>1</v>
      </c>
      <c r="B5" s="21" t="s">
        <v>68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7" ht="36.75" customHeight="1" x14ac:dyDescent="0.25">
      <c r="A6" s="1">
        <f>+A5+0.01</f>
        <v>1.01</v>
      </c>
      <c r="B6" s="2" t="s">
        <v>4</v>
      </c>
      <c r="C6" s="12">
        <v>4003</v>
      </c>
      <c r="D6" s="12">
        <v>1</v>
      </c>
      <c r="E6" s="12">
        <v>7</v>
      </c>
      <c r="F6" s="12">
        <v>0</v>
      </c>
      <c r="G6" s="13">
        <v>5</v>
      </c>
      <c r="H6" s="13">
        <v>12</v>
      </c>
      <c r="I6" s="13">
        <v>1</v>
      </c>
      <c r="J6" s="14">
        <v>5</v>
      </c>
      <c r="K6" s="57">
        <v>6</v>
      </c>
      <c r="L6" s="62">
        <f>(3)-1</f>
        <v>2</v>
      </c>
      <c r="M6" s="13">
        <v>2</v>
      </c>
      <c r="N6" s="62">
        <f>5-1</f>
        <v>4</v>
      </c>
      <c r="O6" s="16">
        <f>SUM(C6:N6)</f>
        <v>4048</v>
      </c>
    </row>
    <row r="7" spans="1:17" ht="36.75" customHeight="1" x14ac:dyDescent="0.25">
      <c r="A7" s="1">
        <f>+A6+0.01</f>
        <v>1.02</v>
      </c>
      <c r="B7" s="2" t="s">
        <v>5</v>
      </c>
      <c r="C7" s="12">
        <v>74671</v>
      </c>
      <c r="D7" s="12">
        <v>44</v>
      </c>
      <c r="E7" s="12">
        <v>41</v>
      </c>
      <c r="F7" s="12">
        <v>199</v>
      </c>
      <c r="G7" s="13">
        <v>71</v>
      </c>
      <c r="H7" s="13">
        <v>719</v>
      </c>
      <c r="I7" s="13">
        <v>646</v>
      </c>
      <c r="J7" s="14">
        <v>642</v>
      </c>
      <c r="K7" s="57">
        <v>570</v>
      </c>
      <c r="L7" s="13">
        <v>160</v>
      </c>
      <c r="M7" s="13">
        <v>1326</v>
      </c>
      <c r="N7" s="13">
        <v>2006</v>
      </c>
      <c r="O7" s="16">
        <f t="shared" ref="O7:O9" si="0">SUM(C7:N7)</f>
        <v>81095</v>
      </c>
    </row>
    <row r="8" spans="1:17" ht="36.75" customHeight="1" x14ac:dyDescent="0.25">
      <c r="A8" s="1">
        <f>+A7+0.01</f>
        <v>1.03</v>
      </c>
      <c r="B8" s="2" t="s">
        <v>16</v>
      </c>
      <c r="C8" s="12">
        <v>268</v>
      </c>
      <c r="D8" s="12">
        <v>14</v>
      </c>
      <c r="E8" s="12">
        <v>15</v>
      </c>
      <c r="F8" s="12">
        <v>16</v>
      </c>
      <c r="G8" s="13">
        <v>14</v>
      </c>
      <c r="H8" s="13">
        <v>24</v>
      </c>
      <c r="I8" s="13">
        <v>28</v>
      </c>
      <c r="J8" s="14">
        <v>23</v>
      </c>
      <c r="K8" s="57">
        <v>21</v>
      </c>
      <c r="L8" s="13">
        <v>18</v>
      </c>
      <c r="M8" s="13">
        <f>11+16</f>
        <v>27</v>
      </c>
      <c r="N8" s="13">
        <v>18</v>
      </c>
      <c r="O8" s="16">
        <f t="shared" si="0"/>
        <v>486</v>
      </c>
    </row>
    <row r="9" spans="1:17" ht="36.75" customHeight="1" x14ac:dyDescent="0.25">
      <c r="A9" s="1">
        <f>+A8+0.01</f>
        <v>1.04</v>
      </c>
      <c r="B9" s="2" t="s">
        <v>17</v>
      </c>
      <c r="C9" s="12">
        <v>2541</v>
      </c>
      <c r="D9" s="12">
        <v>0</v>
      </c>
      <c r="E9" s="12">
        <v>-3</v>
      </c>
      <c r="F9" s="12">
        <v>-1</v>
      </c>
      <c r="G9" s="13">
        <v>-4</v>
      </c>
      <c r="H9" s="13">
        <v>0</v>
      </c>
      <c r="I9" s="13">
        <v>6</v>
      </c>
      <c r="J9" s="14">
        <v>-1</v>
      </c>
      <c r="K9" s="57">
        <f>-4+1</f>
        <v>-3</v>
      </c>
      <c r="L9" s="62">
        <v>-1</v>
      </c>
      <c r="M9" s="13">
        <v>29</v>
      </c>
      <c r="N9" s="13">
        <f>154-1</f>
        <v>153</v>
      </c>
      <c r="O9" s="16">
        <f t="shared" si="0"/>
        <v>2716</v>
      </c>
      <c r="P9" s="71"/>
      <c r="Q9" s="72"/>
    </row>
    <row r="10" spans="1:17" ht="36.75" customHeight="1" x14ac:dyDescent="0.25">
      <c r="A10" s="21">
        <v>2</v>
      </c>
      <c r="B10" s="21" t="s">
        <v>6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7" ht="30.95" customHeight="1" x14ac:dyDescent="0.25">
      <c r="A11" s="1">
        <f>+A10+0.01</f>
        <v>2.0099999999999998</v>
      </c>
      <c r="B11" s="2" t="s">
        <v>18</v>
      </c>
      <c r="C11" s="25">
        <v>760960664.55999994</v>
      </c>
      <c r="D11" s="25">
        <v>96600762.5</v>
      </c>
      <c r="E11" s="25">
        <v>50387377.68</v>
      </c>
      <c r="F11" s="25">
        <v>27762966.34</v>
      </c>
      <c r="G11" s="26">
        <v>33426745.829999998</v>
      </c>
      <c r="H11" s="43">
        <v>23808008</v>
      </c>
      <c r="I11" s="41">
        <v>39241303.43</v>
      </c>
      <c r="J11" s="49">
        <v>26593937.460000001</v>
      </c>
      <c r="K11" s="55">
        <v>23652216.91</v>
      </c>
      <c r="L11" s="60">
        <v>69797820.939999998</v>
      </c>
      <c r="M11" s="66">
        <v>47476979.280000001</v>
      </c>
      <c r="N11" s="74">
        <v>51399675.789999999</v>
      </c>
      <c r="O11" s="34">
        <f t="shared" ref="O11:O19" si="1">SUM(C11:N11)</f>
        <v>1251108458.72</v>
      </c>
    </row>
    <row r="12" spans="1:17" ht="30.95" customHeight="1" x14ac:dyDescent="0.25">
      <c r="A12" s="1">
        <f>+A11+0.01</f>
        <v>2.0199999999999996</v>
      </c>
      <c r="B12" s="2" t="s">
        <v>19</v>
      </c>
      <c r="C12" s="27">
        <v>65490918.700000003</v>
      </c>
      <c r="D12" s="28">
        <v>54197796.090000004</v>
      </c>
      <c r="E12" s="29">
        <v>67989446.560000002</v>
      </c>
      <c r="F12" s="30">
        <v>51540399.619999997</v>
      </c>
      <c r="G12" s="31">
        <v>72810450.450000003</v>
      </c>
      <c r="H12" s="36">
        <v>55417931.829999998</v>
      </c>
      <c r="I12" s="40">
        <v>63153747.289999999</v>
      </c>
      <c r="J12" s="46">
        <v>66132957.520000003</v>
      </c>
      <c r="K12" s="54">
        <v>57323372.18</v>
      </c>
      <c r="L12" s="58">
        <v>102205891.3</v>
      </c>
      <c r="M12" s="64">
        <v>68838737.519999996</v>
      </c>
      <c r="N12" s="73">
        <v>61070587.340000004</v>
      </c>
      <c r="O12" s="34">
        <f t="shared" si="1"/>
        <v>786172236.39999998</v>
      </c>
    </row>
    <row r="13" spans="1:17" ht="30.95" customHeight="1" x14ac:dyDescent="0.25">
      <c r="A13" s="1">
        <f>+A12+0.01</f>
        <v>2.0299999999999994</v>
      </c>
      <c r="B13" s="2" t="s">
        <v>8</v>
      </c>
      <c r="C13" s="32">
        <v>0</v>
      </c>
      <c r="D13" s="32">
        <v>0</v>
      </c>
      <c r="E13" s="32">
        <v>208088709.77000001</v>
      </c>
      <c r="F13" s="32">
        <v>29418190.100000001</v>
      </c>
      <c r="G13" s="26">
        <v>65886827.909999996</v>
      </c>
      <c r="H13" s="36">
        <v>162276544.13999999</v>
      </c>
      <c r="I13" s="39">
        <v>19250418</v>
      </c>
      <c r="J13" s="48">
        <v>9744615.0800000001</v>
      </c>
      <c r="K13" s="54">
        <v>237008386</v>
      </c>
      <c r="L13" s="58">
        <v>67727646.659999996</v>
      </c>
      <c r="M13" s="64">
        <v>132555955</v>
      </c>
      <c r="N13" s="73">
        <v>38348605.829999998</v>
      </c>
      <c r="O13" s="34">
        <f t="shared" si="1"/>
        <v>970305898.49000001</v>
      </c>
    </row>
    <row r="14" spans="1:17" ht="30.95" customHeight="1" x14ac:dyDescent="0.25">
      <c r="A14" s="1">
        <f>+A13+0.01</f>
        <v>2.0399999999999991</v>
      </c>
      <c r="B14" s="2" t="s">
        <v>7</v>
      </c>
      <c r="C14" s="25">
        <v>58883351.759999998</v>
      </c>
      <c r="D14" s="25">
        <v>15807523.98</v>
      </c>
      <c r="E14" s="25">
        <v>15286271.68</v>
      </c>
      <c r="F14" s="25">
        <v>4239860.7300000004</v>
      </c>
      <c r="G14" s="26">
        <v>7464837.6500000004</v>
      </c>
      <c r="H14" s="36">
        <v>3037746.61</v>
      </c>
      <c r="I14" s="39">
        <v>51504238</v>
      </c>
      <c r="J14" s="46">
        <v>17033407.390000001</v>
      </c>
      <c r="K14" s="54">
        <v>13730475.6</v>
      </c>
      <c r="L14" s="58">
        <v>46844105.780000001</v>
      </c>
      <c r="M14" s="64">
        <v>57627307.100000001</v>
      </c>
      <c r="N14" s="73">
        <v>73101825.989999995</v>
      </c>
      <c r="O14" s="34">
        <f t="shared" si="1"/>
        <v>364560952.27000004</v>
      </c>
    </row>
    <row r="15" spans="1:17" ht="30.95" customHeight="1" x14ac:dyDescent="0.25">
      <c r="A15" s="1">
        <f>+A14+0.01</f>
        <v>2.0499999999999989</v>
      </c>
      <c r="B15" s="2" t="s">
        <v>9</v>
      </c>
      <c r="C15" s="33" t="s">
        <v>67</v>
      </c>
      <c r="D15" s="33" t="s">
        <v>67</v>
      </c>
      <c r="E15" s="33" t="s">
        <v>67</v>
      </c>
      <c r="F15" s="33" t="s">
        <v>67</v>
      </c>
      <c r="G15" s="33" t="s">
        <v>67</v>
      </c>
      <c r="H15" s="35" t="s">
        <v>67</v>
      </c>
      <c r="I15" s="42" t="s">
        <v>67</v>
      </c>
      <c r="J15" s="47" t="s">
        <v>67</v>
      </c>
      <c r="K15" s="53" t="s">
        <v>67</v>
      </c>
      <c r="L15" s="59" t="s">
        <v>67</v>
      </c>
      <c r="M15" s="65" t="s">
        <v>67</v>
      </c>
      <c r="N15" s="73" t="s">
        <v>67</v>
      </c>
      <c r="O15" s="34">
        <f t="shared" si="1"/>
        <v>0</v>
      </c>
    </row>
    <row r="16" spans="1:17" ht="36.75" customHeight="1" x14ac:dyDescent="0.25">
      <c r="A16" s="21">
        <v>3</v>
      </c>
      <c r="B16" s="21" t="s">
        <v>10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30.95" customHeight="1" x14ac:dyDescent="0.25">
      <c r="A17" s="1">
        <f>+A16+0.01</f>
        <v>3.01</v>
      </c>
      <c r="B17" s="2" t="s">
        <v>11</v>
      </c>
      <c r="C17" s="25">
        <v>0</v>
      </c>
      <c r="D17" s="25">
        <v>0</v>
      </c>
      <c r="E17" s="32">
        <v>74785161.969999999</v>
      </c>
      <c r="F17" s="25">
        <v>63651309.350000001</v>
      </c>
      <c r="G17" s="25">
        <v>166213952.56</v>
      </c>
      <c r="H17" s="37">
        <v>59669301.140000001</v>
      </c>
      <c r="I17" s="44">
        <v>8562232</v>
      </c>
      <c r="J17" s="51">
        <v>3925676.42</v>
      </c>
      <c r="K17" s="56">
        <v>10547561.75</v>
      </c>
      <c r="L17" s="61">
        <v>32879072.640000001</v>
      </c>
      <c r="M17" s="68">
        <v>43697915</v>
      </c>
      <c r="N17" s="75">
        <v>31976116.149999999</v>
      </c>
      <c r="O17" s="34">
        <f t="shared" si="1"/>
        <v>495908298.97999996</v>
      </c>
    </row>
    <row r="18" spans="1:15" ht="30.95" customHeight="1" x14ac:dyDescent="0.25">
      <c r="A18" s="1">
        <f>+A17+0.01</f>
        <v>3.0199999999999996</v>
      </c>
      <c r="B18" s="2" t="s">
        <v>12</v>
      </c>
      <c r="C18" s="33" t="s">
        <v>67</v>
      </c>
      <c r="D18" s="33" t="s">
        <v>67</v>
      </c>
      <c r="E18" s="33" t="s">
        <v>67</v>
      </c>
      <c r="F18" s="33" t="s">
        <v>67</v>
      </c>
      <c r="G18" s="33" t="s">
        <v>67</v>
      </c>
      <c r="H18" s="38" t="s">
        <v>67</v>
      </c>
      <c r="I18" s="45" t="s">
        <v>67</v>
      </c>
      <c r="J18" s="52" t="s">
        <v>67</v>
      </c>
      <c r="K18" s="56" t="s">
        <v>67</v>
      </c>
      <c r="L18" s="63" t="s">
        <v>67</v>
      </c>
      <c r="M18" s="68" t="s">
        <v>67</v>
      </c>
      <c r="N18" s="75" t="s">
        <v>67</v>
      </c>
      <c r="O18" s="34">
        <f t="shared" si="1"/>
        <v>0</v>
      </c>
    </row>
    <row r="19" spans="1:15" ht="30.95" customHeight="1" x14ac:dyDescent="0.25">
      <c r="A19" s="1">
        <f>+A18+0.01</f>
        <v>3.0299999999999994</v>
      </c>
      <c r="B19" s="2" t="s">
        <v>13</v>
      </c>
      <c r="C19" s="25">
        <v>0</v>
      </c>
      <c r="D19" s="25">
        <v>0</v>
      </c>
      <c r="E19" s="25">
        <v>72357412.700000003</v>
      </c>
      <c r="F19" s="25">
        <v>186605.11</v>
      </c>
      <c r="G19" s="25">
        <v>26310190.100000001</v>
      </c>
      <c r="H19" s="37">
        <v>33299414.079999998</v>
      </c>
      <c r="I19" s="44">
        <v>103886442</v>
      </c>
      <c r="J19" s="50">
        <v>250247705</v>
      </c>
      <c r="K19" s="56">
        <v>120920869.54000001</v>
      </c>
      <c r="L19" s="61">
        <v>139737736.84</v>
      </c>
      <c r="M19" s="68">
        <v>285064663</v>
      </c>
      <c r="N19" s="75">
        <v>78821351.909999996</v>
      </c>
      <c r="O19" s="34">
        <f t="shared" si="1"/>
        <v>1110832390.28</v>
      </c>
    </row>
    <row r="20" spans="1:15" ht="36.75" customHeight="1" x14ac:dyDescent="0.25">
      <c r="A20" s="21">
        <v>4</v>
      </c>
      <c r="B20" s="21" t="s">
        <v>14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30.95" customHeight="1" x14ac:dyDescent="0.25">
      <c r="A21" s="1">
        <v>4.01</v>
      </c>
      <c r="B21" s="2" t="s">
        <v>15</v>
      </c>
      <c r="C21" s="11">
        <v>2</v>
      </c>
      <c r="D21" s="11">
        <v>1</v>
      </c>
      <c r="E21" s="11">
        <v>2</v>
      </c>
      <c r="F21" s="11">
        <v>2</v>
      </c>
      <c r="G21" s="3">
        <v>1</v>
      </c>
      <c r="H21" s="3">
        <v>1</v>
      </c>
      <c r="I21" s="3">
        <v>2</v>
      </c>
      <c r="J21" s="3">
        <v>1</v>
      </c>
      <c r="K21" s="3">
        <v>1</v>
      </c>
      <c r="L21" s="3">
        <v>2</v>
      </c>
      <c r="M21" s="67">
        <v>1</v>
      </c>
      <c r="N21" s="67">
        <v>1</v>
      </c>
      <c r="O21" s="15">
        <f>SUM(C21:N21)</f>
        <v>17</v>
      </c>
    </row>
    <row r="23" spans="1:15" x14ac:dyDescent="0.25">
      <c r="A23" s="20"/>
      <c r="B23" s="19"/>
      <c r="C23" s="19"/>
    </row>
  </sheetData>
  <mergeCells count="4">
    <mergeCell ref="A1:O1"/>
    <mergeCell ref="A2:O2"/>
    <mergeCell ref="A3:O3"/>
    <mergeCell ref="P9:Q9"/>
  </mergeCells>
  <pageMargins left="0.23622047244094491" right="0.23622047244094491" top="0.19685039370078741" bottom="0.19685039370078741" header="0.11811023622047245" footer="0.11811023622047245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Hoja2</vt:lpstr>
      <vt:lpstr>Hoja3</vt:lpstr>
      <vt:lpstr>1 Claudia</vt:lpstr>
      <vt:lpstr>2 Abi y Sergio</vt:lpstr>
      <vt:lpstr>'1 Claudia'!Área_de_impresión</vt:lpstr>
      <vt:lpstr>'2 Abi y Sergio'!Área_de_impresión</vt:lpstr>
      <vt:lpstr>'1 Claudia'!Títulos_a_imprimir</vt:lpstr>
      <vt:lpstr>'2 Abi y Sergio'!Títulos_a_imprimir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Ricardo Cantu Lozano</cp:lastModifiedBy>
  <cp:lastPrinted>2016-12-13T23:55:32Z</cp:lastPrinted>
  <dcterms:created xsi:type="dcterms:W3CDTF">2013-01-10T16:37:33Z</dcterms:created>
  <dcterms:modified xsi:type="dcterms:W3CDTF">2020-01-10T19:29:58Z</dcterms:modified>
</cp:coreProperties>
</file>