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sana.gandara\Downloads\Avance de Indicadores\"/>
    </mc:Choice>
  </mc:AlternateContent>
  <bookViews>
    <workbookView xWindow="0" yWindow="0" windowWidth="21600" windowHeight="9300" activeTab="2"/>
  </bookViews>
  <sheets>
    <sheet name="Hoja2" sheetId="1" r:id="rId1"/>
    <sheet name="Hoja3" sheetId="2" state="hidden" r:id="rId2"/>
    <sheet name="Sec. Desarrollo Social" sheetId="3" r:id="rId3"/>
  </sheets>
  <calcPr calcId="162913"/>
  <extLst>
    <ext uri="GoogleSheetsCustomDataVersion1">
      <go:sheetsCustomData xmlns:go="http://customooxmlschemas.google.com/" r:id="rId7" roundtripDataSignature="AMtx7mhi08ZB9YfgrMwLc7GTu+/tAKR7JA=="/>
    </ext>
  </extLst>
</workbook>
</file>

<file path=xl/calcChain.xml><?xml version="1.0" encoding="utf-8"?>
<calcChain xmlns="http://schemas.openxmlformats.org/spreadsheetml/2006/main">
  <c r="O37" i="3" l="1"/>
  <c r="O36" i="3"/>
  <c r="O35" i="3"/>
  <c r="O33" i="3"/>
  <c r="I32" i="3"/>
  <c r="H32" i="3"/>
  <c r="G32" i="3"/>
  <c r="F32" i="3"/>
  <c r="E32" i="3"/>
  <c r="O32" i="3" s="1"/>
  <c r="K31" i="3"/>
  <c r="J31" i="3"/>
  <c r="I31" i="3"/>
  <c r="H31" i="3"/>
  <c r="G31" i="3"/>
  <c r="F31" i="3"/>
  <c r="E31" i="3"/>
  <c r="O31" i="3" s="1"/>
  <c r="O30" i="3"/>
  <c r="O29" i="3"/>
  <c r="J29" i="3"/>
  <c r="K28" i="3"/>
  <c r="J28" i="3"/>
  <c r="I28" i="3"/>
  <c r="H28" i="3"/>
  <c r="G28" i="3"/>
  <c r="F28" i="3"/>
  <c r="O28" i="3" s="1"/>
  <c r="E28" i="3"/>
  <c r="O26" i="3"/>
  <c r="O24" i="3"/>
  <c r="O23" i="3"/>
  <c r="O21" i="3"/>
  <c r="O19" i="3"/>
  <c r="O18" i="3"/>
  <c r="O16" i="3"/>
  <c r="O14" i="3"/>
  <c r="O13" i="3"/>
  <c r="O12" i="3"/>
  <c r="A12" i="3"/>
  <c r="A13" i="3" s="1"/>
  <c r="A14" i="3" s="1"/>
  <c r="O10" i="3"/>
  <c r="O9" i="3"/>
  <c r="O7" i="3"/>
  <c r="O6" i="3"/>
</calcChain>
</file>

<file path=xl/comments1.xml><?xml version="1.0" encoding="utf-8"?>
<comments xmlns="http://schemas.openxmlformats.org/spreadsheetml/2006/main">
  <authors>
    <author/>
  </authors>
  <commentList>
    <comment ref="C12" authorId="0" shapeId="0">
      <text>
        <r>
          <rPr>
            <sz val="11"/>
            <color theme="1"/>
            <rFont val="Arial"/>
          </rPr>
          <t>======
ID#AAAARRtaWGw
CLAP    (2021-10-27 13:53:40)
Indicador en receso intermitente, por disposiciones de la Declaratoria de Emergencia de Monterrey por COVID-19</t>
        </r>
      </text>
    </comment>
    <comment ref="C13" authorId="0" shapeId="0">
      <text>
        <r>
          <rPr>
            <sz val="11"/>
            <color theme="1"/>
            <rFont val="Arial"/>
          </rPr>
          <t>======
ID#AAAARRtaWG0
CLAP    (2021-10-27 13:53:40)
Indicador en receso intermitente, por disposiciones de la Declaratoria de Emergencia de Monterrey por COVID-19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Bw5s9PzfkkZ2XtM+B3yiJsMNUBg=="/>
    </ext>
  </extLst>
</comments>
</file>

<file path=xl/sharedStrings.xml><?xml version="1.0" encoding="utf-8"?>
<sst xmlns="http://schemas.openxmlformats.org/spreadsheetml/2006/main" count="52" uniqueCount="52">
  <si>
    <t>SECRETARÍA DE DESARROLLO SOCIAL</t>
  </si>
  <si>
    <t>ESTADÍSTICA 2021</t>
  </si>
  <si>
    <t>No.</t>
  </si>
  <si>
    <t>Nombre de Variable</t>
  </si>
  <si>
    <t xml:space="preserve">Enero </t>
  </si>
  <si>
    <t>Febrero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</si>
  <si>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</si>
  <si>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</si>
  <si>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</si>
  <si>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</si>
  <si>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</si>
  <si>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</si>
  <si>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>Septiembre</t>
  </si>
  <si>
    <t>Octubre</t>
  </si>
  <si>
    <t xml:space="preserve">Noviembre </t>
  </si>
  <si>
    <t xml:space="preserve">Diciembre </t>
  </si>
  <si>
    <t xml:space="preserve">Total </t>
  </si>
  <si>
    <t>Talleres</t>
  </si>
  <si>
    <t>Cantidad de talleres impartidos a la comunidad</t>
  </si>
  <si>
    <t>Cantidad de beneficiados por talleres impartidos a la comunidad</t>
  </si>
  <si>
    <t xml:space="preserve">11, 078 </t>
  </si>
  <si>
    <t>Brigadas</t>
  </si>
  <si>
    <t>Cantidad de brigadas de servicio a la comunidad</t>
  </si>
  <si>
    <t>Cantidad de beneficiados por brigadas de servicio a la comunidad</t>
  </si>
  <si>
    <t>Acciones en Comunidad</t>
  </si>
  <si>
    <t>Cantidad de visitas a comités y enlaces</t>
  </si>
  <si>
    <t>Cantidad de nuevos comites conformados</t>
  </si>
  <si>
    <t>Cantidad de atenciones a Asociaciones Civiles, Juntas de vecinos, Colonos y Organizaciones</t>
  </si>
  <si>
    <t>Eventos Culturales</t>
  </si>
  <si>
    <t>Cantidad de asistentes a eventos culturales realizados</t>
  </si>
  <si>
    <t>18, 166</t>
  </si>
  <si>
    <t>Escuelas Deportivas</t>
  </si>
  <si>
    <t>Cantidad de escuelas deportivas</t>
  </si>
  <si>
    <t>Cantidad de alumnos en escuelas deportivas</t>
  </si>
  <si>
    <t>Becas</t>
  </si>
  <si>
    <t>Cantidad de personas atendidas para la solicitud de beca</t>
  </si>
  <si>
    <t>Bibliotecas Digitales</t>
  </si>
  <si>
    <t>Cantidad de usuarios de bibliotecas digitales</t>
  </si>
  <si>
    <t>Cantidad de beneficiados con cursos de computación impartidos</t>
  </si>
  <si>
    <t>Bibliotecas</t>
  </si>
  <si>
    <t>Cantidad de usuarios atendidos en biblioteca</t>
  </si>
  <si>
    <t>Parques Públicos</t>
  </si>
  <si>
    <t>Cantidad de afluencia en parques públicos</t>
  </si>
  <si>
    <t>Cantidad de afluencia a albercas</t>
  </si>
  <si>
    <t>Cantidad de afluencia a eventos recreativos en parques</t>
  </si>
  <si>
    <t>Cantidad de afluencia a instalaciones deportivas</t>
  </si>
  <si>
    <t>Cantidad de afluencia en actividades de dependencias gubernamentales</t>
  </si>
  <si>
    <t>Cantidad de afluencia en actividades de organizaciones privadas y fiestas familiares</t>
  </si>
  <si>
    <t>Salud Pública</t>
  </si>
  <si>
    <t>Cantidad de servicios de fumigación</t>
  </si>
  <si>
    <t>Cantidad de servicios otorgados en los centros de salud pública municipal</t>
  </si>
  <si>
    <t>Cantidad de servicios otorgados en los centros de atención canino y felino.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</si>
</sst>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Arial"/>
    </font>
    <font>
      <sz val="20"/>
      <color rgb="FF000000"/>
      <name val="Cambria"/>
    </font>
    <font>
      <sz val="11"/>
      <name val="Arial"/>
    </font>
    <font>
      <sz val="12"/>
      <color theme="1"/>
      <name val="Cambria"/>
    </font>
    <font>
      <b/>
      <sz val="16"/>
      <color theme="1"/>
      <name val="Cambria"/>
    </font>
    <font>
      <sz val="11"/>
      <color theme="0"/>
      <name val="Cambria"/>
    </font>
    <font>
      <sz val="12"/>
      <color rgb="FF000000"/>
      <name val="Cambria"/>
    </font>
    <font>
      <sz val="11"/>
      <color theme="1"/>
      <name val="Cambria"/>
    </font>
    <font>
      <sz val="11"/>
      <color rgb="FF000000"/>
      <name val="Cambria"/>
    </font>
    <font>
      <sz val="10"/>
      <color theme="1"/>
      <name val="Cambria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3" fillId="2" borderId="3" xfId="0" applyFont="1" applyFill="1" applyBorder="1"/>
    <xf numFmtId="49" fontId="5" fillId="3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7" fillId="0" borderId="6" xfId="0" applyNumberFormat="1" applyFont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3" fontId="7" fillId="5" borderId="9" xfId="0" applyNumberFormat="1" applyFont="1" applyFill="1" applyBorder="1" applyAlignment="1">
      <alignment horizontal="center" vertical="center"/>
    </xf>
    <xf numFmtId="3" fontId="7" fillId="5" borderId="4" xfId="0" applyNumberFormat="1" applyFont="1" applyFill="1" applyBorder="1" applyAlignment="1">
      <alignment horizontal="center" vertical="center"/>
    </xf>
    <xf numFmtId="3" fontId="7" fillId="5" borderId="10" xfId="0" applyNumberFormat="1" applyFont="1" applyFill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5" borderId="12" xfId="0" applyNumberFormat="1" applyFont="1" applyFill="1" applyBorder="1" applyAlignment="1">
      <alignment horizontal="center" vertical="center"/>
    </xf>
    <xf numFmtId="3" fontId="7" fillId="5" borderId="13" xfId="0" applyNumberFormat="1" applyFont="1" applyFill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3" borderId="16" xfId="0" applyNumberFormat="1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wrapText="1"/>
    </xf>
    <xf numFmtId="0" fontId="3" fillId="2" borderId="18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4" fillId="2" borderId="1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62050" cy="11525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50" zoomScaleNormal="50" workbookViewId="0">
      <selection activeCell="N11" sqref="N11"/>
    </sheetView>
  </sheetViews>
  <sheetFormatPr baseColWidth="10" defaultColWidth="12.625" defaultRowHeight="15" customHeight="1" x14ac:dyDescent="0.2"/>
  <cols>
    <col min="1" max="1" width="7.375" customWidth="1"/>
    <col min="2" max="2" width="43.125" customWidth="1"/>
    <col min="3" max="3" width="11.375" customWidth="1"/>
    <col min="4" max="4" width="13.25" customWidth="1"/>
    <col min="5" max="5" width="11.625" customWidth="1"/>
    <col min="6" max="6" width="10.375" customWidth="1"/>
    <col min="7" max="7" width="10.875" customWidth="1"/>
    <col min="8" max="8" width="10.625" customWidth="1"/>
    <col min="9" max="9" width="10" customWidth="1"/>
    <col min="10" max="10" width="12.125" customWidth="1"/>
    <col min="11" max="11" width="16.125" customWidth="1"/>
    <col min="12" max="12" width="13" customWidth="1"/>
    <col min="13" max="13" width="15.875" customWidth="1"/>
    <col min="14" max="14" width="15.125" customWidth="1"/>
    <col min="15" max="15" width="16.375" customWidth="1"/>
    <col min="16" max="26" width="10" customWidth="1"/>
  </cols>
  <sheetData>
    <row r="1" spans="1:26" ht="32.25" customHeight="1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 x14ac:dyDescent="0.25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 x14ac:dyDescent="0.25">
      <c r="A3" s="52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0.5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x14ac:dyDescent="0.25">
      <c r="A5" s="2">
        <v>1</v>
      </c>
      <c r="B5" s="2" t="s">
        <v>17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.75" customHeight="1" x14ac:dyDescent="0.25">
      <c r="A6" s="3">
        <v>1.1000000000000001</v>
      </c>
      <c r="B6" s="4" t="s">
        <v>18</v>
      </c>
      <c r="C6" s="5">
        <v>20</v>
      </c>
      <c r="D6" s="6">
        <v>36</v>
      </c>
      <c r="E6" s="6">
        <v>31</v>
      </c>
      <c r="F6" s="6">
        <v>20</v>
      </c>
      <c r="G6" s="5">
        <v>58</v>
      </c>
      <c r="H6" s="5">
        <v>103</v>
      </c>
      <c r="I6" s="5">
        <v>89</v>
      </c>
      <c r="J6" s="7">
        <v>86</v>
      </c>
      <c r="K6" s="7">
        <v>83</v>
      </c>
      <c r="L6" s="8">
        <v>44</v>
      </c>
      <c r="M6" s="9">
        <v>39</v>
      </c>
      <c r="N6" s="7">
        <v>27</v>
      </c>
      <c r="O6" s="10">
        <f t="shared" ref="O6:O7" si="0">SUM(C6:N6)</f>
        <v>636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.75" customHeight="1" x14ac:dyDescent="0.25">
      <c r="A7" s="3">
        <v>1.2</v>
      </c>
      <c r="B7" s="4" t="s">
        <v>19</v>
      </c>
      <c r="C7" s="11" t="s">
        <v>20</v>
      </c>
      <c r="D7" s="12">
        <v>9117</v>
      </c>
      <c r="E7" s="11">
        <v>3.169</v>
      </c>
      <c r="F7" s="11">
        <v>75</v>
      </c>
      <c r="G7" s="12">
        <v>163</v>
      </c>
      <c r="H7" s="5">
        <v>220</v>
      </c>
      <c r="I7" s="5">
        <v>190</v>
      </c>
      <c r="J7" s="13">
        <v>180</v>
      </c>
      <c r="K7" s="14">
        <v>168</v>
      </c>
      <c r="L7" s="15">
        <v>95</v>
      </c>
      <c r="M7" s="16">
        <v>84</v>
      </c>
      <c r="N7" s="13">
        <v>52</v>
      </c>
      <c r="O7" s="10">
        <f t="shared" si="0"/>
        <v>10347.169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.75" customHeight="1" x14ac:dyDescent="0.25">
      <c r="A8" s="2">
        <v>2</v>
      </c>
      <c r="B8" s="2" t="s">
        <v>21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.75" customHeight="1" x14ac:dyDescent="0.25">
      <c r="A9" s="3">
        <v>2.1</v>
      </c>
      <c r="B9" s="4" t="s">
        <v>22</v>
      </c>
      <c r="C9" s="5">
        <v>0</v>
      </c>
      <c r="D9" s="6">
        <v>0</v>
      </c>
      <c r="E9" s="6">
        <v>0</v>
      </c>
      <c r="F9" s="6">
        <v>0</v>
      </c>
      <c r="G9" s="5">
        <v>0</v>
      </c>
      <c r="H9" s="5">
        <v>0</v>
      </c>
      <c r="I9" s="5">
        <v>0</v>
      </c>
      <c r="J9" s="7">
        <v>0</v>
      </c>
      <c r="K9" s="7">
        <v>0</v>
      </c>
      <c r="L9" s="7">
        <v>2</v>
      </c>
      <c r="M9" s="17">
        <v>5</v>
      </c>
      <c r="N9" s="7">
        <v>6</v>
      </c>
      <c r="O9" s="10">
        <f t="shared" ref="O9:O10" si="1">SUM(C9:N9)</f>
        <v>13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25">
      <c r="A10" s="3">
        <v>2.2000000000000002</v>
      </c>
      <c r="B10" s="4" t="s">
        <v>23</v>
      </c>
      <c r="C10" s="18">
        <v>0</v>
      </c>
      <c r="D10" s="19">
        <v>0</v>
      </c>
      <c r="E10" s="19">
        <v>0</v>
      </c>
      <c r="F10" s="6">
        <v>0</v>
      </c>
      <c r="G10" s="5">
        <v>0</v>
      </c>
      <c r="H10" s="5">
        <v>0</v>
      </c>
      <c r="I10" s="5">
        <v>0</v>
      </c>
      <c r="J10" s="7">
        <v>0</v>
      </c>
      <c r="K10" s="7">
        <v>0</v>
      </c>
      <c r="L10" s="7">
        <v>436</v>
      </c>
      <c r="M10" s="17">
        <v>1621</v>
      </c>
      <c r="N10" s="13">
        <v>841</v>
      </c>
      <c r="O10" s="10">
        <f t="shared" si="1"/>
        <v>2898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 x14ac:dyDescent="0.25">
      <c r="A11" s="2">
        <v>3</v>
      </c>
      <c r="B11" s="2" t="s">
        <v>24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.75" customHeight="1" x14ac:dyDescent="0.25">
      <c r="A12" s="3">
        <f t="shared" ref="A12:A14" si="2">+A11+0.1</f>
        <v>3.1</v>
      </c>
      <c r="B12" s="4" t="s">
        <v>25</v>
      </c>
      <c r="C12" s="12">
        <v>0</v>
      </c>
      <c r="D12" s="19">
        <v>0</v>
      </c>
      <c r="E12" s="19">
        <v>0</v>
      </c>
      <c r="F12" s="6">
        <v>32</v>
      </c>
      <c r="G12" s="12">
        <v>0</v>
      </c>
      <c r="H12" s="12">
        <v>0</v>
      </c>
      <c r="I12" s="12">
        <v>0</v>
      </c>
      <c r="J12" s="20">
        <v>3</v>
      </c>
      <c r="K12" s="20">
        <v>1</v>
      </c>
      <c r="L12" s="21">
        <v>0</v>
      </c>
      <c r="M12" s="9">
        <v>3</v>
      </c>
      <c r="N12" s="20"/>
      <c r="O12" s="10">
        <f t="shared" ref="O12:O14" si="3">SUM(C12:N12)</f>
        <v>39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3">
        <f t="shared" si="2"/>
        <v>3.2</v>
      </c>
      <c r="B13" s="4" t="s">
        <v>26</v>
      </c>
      <c r="C13" s="12">
        <v>0</v>
      </c>
      <c r="D13" s="6">
        <v>0</v>
      </c>
      <c r="E13" s="6">
        <v>0</v>
      </c>
      <c r="F13" s="6">
        <v>0</v>
      </c>
      <c r="G13" s="12">
        <v>0</v>
      </c>
      <c r="H13" s="12">
        <v>0</v>
      </c>
      <c r="I13" s="12">
        <v>0</v>
      </c>
      <c r="J13" s="20">
        <v>0</v>
      </c>
      <c r="K13" s="20">
        <v>0</v>
      </c>
      <c r="L13" s="22">
        <v>0</v>
      </c>
      <c r="M13" s="23">
        <v>12</v>
      </c>
      <c r="N13" s="20"/>
      <c r="O13" s="10">
        <f t="shared" si="3"/>
        <v>12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5">
      <c r="A14" s="3">
        <f t="shared" si="2"/>
        <v>3.3000000000000003</v>
      </c>
      <c r="B14" s="4" t="s">
        <v>27</v>
      </c>
      <c r="C14" s="12">
        <v>1744</v>
      </c>
      <c r="D14" s="19">
        <v>3587</v>
      </c>
      <c r="E14" s="19">
        <v>1681</v>
      </c>
      <c r="F14" s="6">
        <v>140</v>
      </c>
      <c r="G14" s="12">
        <v>225</v>
      </c>
      <c r="H14" s="12">
        <v>2884</v>
      </c>
      <c r="I14" s="12">
        <v>3392</v>
      </c>
      <c r="J14" s="20">
        <v>660</v>
      </c>
      <c r="K14" s="20">
        <v>716</v>
      </c>
      <c r="L14" s="24">
        <v>1628</v>
      </c>
      <c r="M14" s="25">
        <v>3509</v>
      </c>
      <c r="N14" s="20"/>
      <c r="O14" s="10">
        <f t="shared" si="3"/>
        <v>20166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.75" customHeight="1" x14ac:dyDescent="0.25">
      <c r="A15" s="2">
        <v>4</v>
      </c>
      <c r="B15" s="2" t="s">
        <v>28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75" customHeight="1" x14ac:dyDescent="0.25">
      <c r="A16" s="3">
        <v>4.0999999999999996</v>
      </c>
      <c r="B16" s="4" t="s">
        <v>29</v>
      </c>
      <c r="C16" s="12">
        <v>60080</v>
      </c>
      <c r="D16" s="26">
        <v>80844</v>
      </c>
      <c r="E16" s="6">
        <v>15.009</v>
      </c>
      <c r="F16" s="26">
        <v>15000</v>
      </c>
      <c r="G16" s="12">
        <v>16403</v>
      </c>
      <c r="H16" s="12">
        <v>18507</v>
      </c>
      <c r="I16" s="12" t="s">
        <v>30</v>
      </c>
      <c r="J16" s="20">
        <v>22421</v>
      </c>
      <c r="K16" s="20">
        <v>22005</v>
      </c>
      <c r="L16" s="27">
        <v>20.581</v>
      </c>
      <c r="M16" s="17">
        <v>21818</v>
      </c>
      <c r="N16" s="20">
        <v>13853</v>
      </c>
      <c r="O16" s="10">
        <f>SUM(C16:N16)</f>
        <v>270966.58999999997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.75" customHeight="1" x14ac:dyDescent="0.25">
      <c r="A17" s="2">
        <v>5</v>
      </c>
      <c r="B17" s="2" t="s">
        <v>31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.75" customHeight="1" x14ac:dyDescent="0.25">
      <c r="A18" s="3">
        <v>5.0999999999999996</v>
      </c>
      <c r="B18" s="4" t="s">
        <v>32</v>
      </c>
      <c r="C18" s="11">
        <v>121</v>
      </c>
      <c r="D18" s="11">
        <v>120</v>
      </c>
      <c r="E18" s="11">
        <v>120</v>
      </c>
      <c r="F18" s="11">
        <v>120</v>
      </c>
      <c r="G18" s="11">
        <v>120</v>
      </c>
      <c r="H18" s="5">
        <v>120</v>
      </c>
      <c r="I18" s="5">
        <v>120</v>
      </c>
      <c r="J18" s="7">
        <v>120</v>
      </c>
      <c r="K18" s="7">
        <v>120</v>
      </c>
      <c r="L18" s="28">
        <v>111</v>
      </c>
      <c r="M18" s="9">
        <v>117</v>
      </c>
      <c r="N18" s="7">
        <v>115</v>
      </c>
      <c r="O18" s="10">
        <f t="shared" ref="O18:O19" si="4">SUM(C18:N18)</f>
        <v>1424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.75" customHeight="1" x14ac:dyDescent="0.25">
      <c r="A19" s="3">
        <v>5.2</v>
      </c>
      <c r="B19" s="4" t="s">
        <v>33</v>
      </c>
      <c r="C19" s="29">
        <v>1394</v>
      </c>
      <c r="D19" s="19">
        <v>1254</v>
      </c>
      <c r="E19" s="19">
        <v>1273</v>
      </c>
      <c r="F19" s="19">
        <v>1307</v>
      </c>
      <c r="G19" s="12">
        <v>1649</v>
      </c>
      <c r="H19" s="12">
        <v>1628</v>
      </c>
      <c r="I19" s="12">
        <v>1690</v>
      </c>
      <c r="J19" s="20">
        <v>1551</v>
      </c>
      <c r="K19" s="20">
        <v>1386</v>
      </c>
      <c r="L19" s="22">
        <v>1928</v>
      </c>
      <c r="M19" s="23">
        <v>1902</v>
      </c>
      <c r="N19" s="13">
        <v>1695</v>
      </c>
      <c r="O19" s="10">
        <f t="shared" si="4"/>
        <v>18657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.75" customHeight="1" x14ac:dyDescent="0.25">
      <c r="A20" s="2">
        <v>6</v>
      </c>
      <c r="B20" s="2" t="s">
        <v>34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.75" customHeight="1" x14ac:dyDescent="0.25">
      <c r="A21" s="3">
        <v>6.1</v>
      </c>
      <c r="B21" s="4" t="s">
        <v>35</v>
      </c>
      <c r="C21" s="11">
        <v>55</v>
      </c>
      <c r="D21" s="11">
        <v>6</v>
      </c>
      <c r="E21" s="11">
        <v>10</v>
      </c>
      <c r="F21" s="11">
        <v>1231</v>
      </c>
      <c r="G21" s="11">
        <v>1448</v>
      </c>
      <c r="H21" s="5">
        <v>213</v>
      </c>
      <c r="I21" s="5">
        <v>11</v>
      </c>
      <c r="J21" s="7">
        <v>22</v>
      </c>
      <c r="K21" s="7">
        <v>61</v>
      </c>
      <c r="L21" s="13">
        <v>12</v>
      </c>
      <c r="M21" s="23">
        <v>180</v>
      </c>
      <c r="N21" s="7">
        <v>179</v>
      </c>
      <c r="O21" s="10">
        <f>SUM(C21:N21)</f>
        <v>3428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.75" customHeight="1" x14ac:dyDescent="0.25">
      <c r="A22" s="2">
        <v>7</v>
      </c>
      <c r="B22" s="2" t="s">
        <v>36</v>
      </c>
      <c r="C22" s="2"/>
      <c r="D22" s="2"/>
      <c r="E22" s="2"/>
      <c r="F22" s="2"/>
      <c r="G22" s="2"/>
      <c r="H22" s="30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.75" customHeight="1" x14ac:dyDescent="0.25">
      <c r="A23" s="3">
        <v>7.1</v>
      </c>
      <c r="B23" s="31" t="s">
        <v>37</v>
      </c>
      <c r="C23" s="32">
        <v>0</v>
      </c>
      <c r="D23" s="33">
        <v>0</v>
      </c>
      <c r="E23" s="34">
        <v>0</v>
      </c>
      <c r="F23" s="34">
        <v>0</v>
      </c>
      <c r="G23" s="35">
        <v>0</v>
      </c>
      <c r="H23" s="36">
        <v>0</v>
      </c>
      <c r="I23" s="12">
        <v>0</v>
      </c>
      <c r="J23" s="20">
        <v>463</v>
      </c>
      <c r="K23" s="20">
        <v>365</v>
      </c>
      <c r="L23" s="20">
        <v>617</v>
      </c>
      <c r="M23" s="23">
        <v>1970</v>
      </c>
      <c r="N23" s="13">
        <v>983</v>
      </c>
      <c r="O23" s="10">
        <f t="shared" ref="O23:O24" si="5">SUM(C23:N23)</f>
        <v>4398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.75" customHeight="1" x14ac:dyDescent="0.25">
      <c r="A24" s="3">
        <v>7.2</v>
      </c>
      <c r="B24" s="31" t="s">
        <v>38</v>
      </c>
      <c r="C24" s="37">
        <v>0</v>
      </c>
      <c r="D24" s="38">
        <v>0</v>
      </c>
      <c r="E24" s="33">
        <v>0</v>
      </c>
      <c r="F24" s="37">
        <v>0</v>
      </c>
      <c r="G24" s="39">
        <v>0</v>
      </c>
      <c r="H24" s="36">
        <v>0</v>
      </c>
      <c r="I24" s="12">
        <v>0</v>
      </c>
      <c r="J24" s="20">
        <v>250</v>
      </c>
      <c r="K24" s="20">
        <v>365</v>
      </c>
      <c r="L24" s="20">
        <v>48</v>
      </c>
      <c r="M24" s="23">
        <v>1013</v>
      </c>
      <c r="N24" s="13">
        <v>179</v>
      </c>
      <c r="O24" s="10">
        <f t="shared" si="5"/>
        <v>1855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.75" customHeight="1" x14ac:dyDescent="0.25">
      <c r="A25" s="2">
        <v>8</v>
      </c>
      <c r="B25" s="40" t="s">
        <v>39</v>
      </c>
      <c r="C25" s="2"/>
      <c r="D25" s="2"/>
      <c r="E25" s="41"/>
      <c r="F25" s="2"/>
      <c r="G25" s="2"/>
      <c r="H25" s="30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.75" customHeight="1" x14ac:dyDescent="0.25">
      <c r="A26" s="3">
        <v>8.1</v>
      </c>
      <c r="B26" s="31" t="s">
        <v>40</v>
      </c>
      <c r="C26" s="12">
        <v>0</v>
      </c>
      <c r="D26" s="12">
        <v>0</v>
      </c>
      <c r="E26" s="42">
        <v>0</v>
      </c>
      <c r="F26" s="12">
        <v>0</v>
      </c>
      <c r="G26" s="12">
        <v>0</v>
      </c>
      <c r="H26" s="36">
        <v>0</v>
      </c>
      <c r="I26" s="12">
        <v>381</v>
      </c>
      <c r="J26" s="20">
        <v>4111</v>
      </c>
      <c r="K26" s="20">
        <v>3700</v>
      </c>
      <c r="L26" s="20">
        <v>5530</v>
      </c>
      <c r="M26" s="23">
        <v>8154</v>
      </c>
      <c r="N26" s="13">
        <v>5215</v>
      </c>
      <c r="O26" s="10">
        <f>SUM(C26:N26)</f>
        <v>27091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.75" customHeight="1" x14ac:dyDescent="0.25">
      <c r="A27" s="2">
        <v>9</v>
      </c>
      <c r="B27" s="43" t="s">
        <v>41</v>
      </c>
      <c r="C27" s="41"/>
      <c r="D27" s="43"/>
      <c r="E27" s="44"/>
      <c r="F27" s="43"/>
      <c r="G27" s="43"/>
      <c r="H27" s="45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.75" customHeight="1" x14ac:dyDescent="0.25">
      <c r="A28" s="3">
        <v>9.1</v>
      </c>
      <c r="B28" s="46" t="s">
        <v>42</v>
      </c>
      <c r="C28" s="47">
        <v>747</v>
      </c>
      <c r="D28" s="12">
        <v>4378</v>
      </c>
      <c r="E28" s="36">
        <f>235+1435+7054</f>
        <v>8724</v>
      </c>
      <c r="F28" s="12">
        <f>1283+46409</f>
        <v>47692</v>
      </c>
      <c r="G28" s="12">
        <f>1670+2548+11489</f>
        <v>15707</v>
      </c>
      <c r="H28" s="36">
        <f>39967+14182</f>
        <v>54149</v>
      </c>
      <c r="I28" s="12">
        <f>4183+50889</f>
        <v>55072</v>
      </c>
      <c r="J28" s="20">
        <f>5456+6687</f>
        <v>12143</v>
      </c>
      <c r="K28" s="20">
        <f>454+17364</f>
        <v>17818</v>
      </c>
      <c r="L28" s="21">
        <v>60896</v>
      </c>
      <c r="M28" s="21">
        <v>73940</v>
      </c>
      <c r="N28" s="20">
        <v>90328</v>
      </c>
      <c r="O28" s="10">
        <f t="shared" ref="O28:O33" si="6">SUM(C28:N28)</f>
        <v>441594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.75" customHeight="1" x14ac:dyDescent="0.25">
      <c r="A29" s="3">
        <v>9.1999999999999993</v>
      </c>
      <c r="B29" s="4" t="s">
        <v>43</v>
      </c>
      <c r="C29" s="12">
        <v>0</v>
      </c>
      <c r="D29" s="6">
        <v>0</v>
      </c>
      <c r="E29" s="6">
        <v>0</v>
      </c>
      <c r="F29" s="19">
        <v>0</v>
      </c>
      <c r="G29" s="12">
        <v>0</v>
      </c>
      <c r="H29" s="12">
        <v>0</v>
      </c>
      <c r="I29" s="12">
        <v>2330</v>
      </c>
      <c r="J29" s="20">
        <f>1451+1493</f>
        <v>2944</v>
      </c>
      <c r="K29" s="20">
        <v>0</v>
      </c>
      <c r="L29" s="48">
        <v>0</v>
      </c>
      <c r="M29" s="22">
        <v>0</v>
      </c>
      <c r="N29" s="20">
        <v>0</v>
      </c>
      <c r="O29" s="10">
        <f t="shared" si="6"/>
        <v>5274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.75" customHeight="1" x14ac:dyDescent="0.25">
      <c r="A30" s="3">
        <v>9.3000000000000007</v>
      </c>
      <c r="B30" s="4" t="s">
        <v>44</v>
      </c>
      <c r="C30" s="12">
        <v>0</v>
      </c>
      <c r="D30" s="19">
        <v>0</v>
      </c>
      <c r="E30" s="19">
        <v>0</v>
      </c>
      <c r="F30" s="19">
        <v>0</v>
      </c>
      <c r="G30" s="12">
        <v>0</v>
      </c>
      <c r="H30" s="12">
        <v>0</v>
      </c>
      <c r="I30" s="12">
        <v>0</v>
      </c>
      <c r="J30" s="20">
        <v>0</v>
      </c>
      <c r="K30" s="20">
        <v>0</v>
      </c>
      <c r="L30" s="48">
        <v>381</v>
      </c>
      <c r="M30" s="22">
        <v>1436</v>
      </c>
      <c r="N30" s="20">
        <v>15270</v>
      </c>
      <c r="O30" s="10">
        <f t="shared" si="6"/>
        <v>17087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.75" customHeight="1" x14ac:dyDescent="0.25">
      <c r="A31" s="3">
        <v>9.4</v>
      </c>
      <c r="B31" s="4" t="s">
        <v>45</v>
      </c>
      <c r="C31" s="12">
        <v>486</v>
      </c>
      <c r="D31" s="19">
        <v>1666</v>
      </c>
      <c r="E31" s="19">
        <f>513+6347</f>
        <v>6860</v>
      </c>
      <c r="F31" s="19">
        <f>2045+6527</f>
        <v>8572</v>
      </c>
      <c r="G31" s="12">
        <f>1912+513+7460</f>
        <v>9885</v>
      </c>
      <c r="H31" s="12">
        <f>2294+7734</f>
        <v>10028</v>
      </c>
      <c r="I31" s="12">
        <f>2191+9017</f>
        <v>11208</v>
      </c>
      <c r="J31" s="20">
        <f>2282+2661</f>
        <v>4943</v>
      </c>
      <c r="K31" s="20">
        <f>428+6165</f>
        <v>6593</v>
      </c>
      <c r="L31" s="48">
        <v>7867</v>
      </c>
      <c r="M31" s="22">
        <v>8991</v>
      </c>
      <c r="N31" s="20">
        <v>6103</v>
      </c>
      <c r="O31" s="10">
        <f t="shared" si="6"/>
        <v>83202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.75" customHeight="1" x14ac:dyDescent="0.25">
      <c r="A32" s="3">
        <v>9.5</v>
      </c>
      <c r="B32" s="4" t="s">
        <v>46</v>
      </c>
      <c r="C32" s="12">
        <v>172</v>
      </c>
      <c r="D32" s="19">
        <v>2676</v>
      </c>
      <c r="E32" s="19">
        <f>215+139</f>
        <v>354</v>
      </c>
      <c r="F32" s="19">
        <f>20+38101</f>
        <v>38121</v>
      </c>
      <c r="G32" s="12">
        <f>215+544</f>
        <v>759</v>
      </c>
      <c r="H32" s="12">
        <f>36535+1233</f>
        <v>37768</v>
      </c>
      <c r="I32" s="12">
        <f>(144+34)+30667</f>
        <v>30845</v>
      </c>
      <c r="J32" s="20">
        <v>20</v>
      </c>
      <c r="K32" s="20">
        <v>10180</v>
      </c>
      <c r="L32" s="48">
        <v>21470</v>
      </c>
      <c r="M32" s="22">
        <v>23654</v>
      </c>
      <c r="N32" s="20">
        <v>17457</v>
      </c>
      <c r="O32" s="10">
        <f t="shared" si="6"/>
        <v>183476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.75" customHeight="1" x14ac:dyDescent="0.25">
      <c r="A33" s="3">
        <v>9.6</v>
      </c>
      <c r="B33" s="4" t="s">
        <v>47</v>
      </c>
      <c r="C33" s="12">
        <v>0</v>
      </c>
      <c r="D33" s="19">
        <v>0</v>
      </c>
      <c r="E33" s="19">
        <v>0</v>
      </c>
      <c r="F33" s="19">
        <v>12</v>
      </c>
      <c r="G33" s="12">
        <v>0</v>
      </c>
      <c r="H33" s="12">
        <v>0</v>
      </c>
      <c r="I33" s="12">
        <v>112</v>
      </c>
      <c r="J33" s="20">
        <v>0</v>
      </c>
      <c r="K33" s="20">
        <v>0</v>
      </c>
      <c r="L33" s="48">
        <v>150</v>
      </c>
      <c r="M33" s="22">
        <v>360</v>
      </c>
      <c r="N33" s="20">
        <v>3876</v>
      </c>
      <c r="O33" s="10">
        <f t="shared" si="6"/>
        <v>4510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.75" customHeight="1" x14ac:dyDescent="0.25">
      <c r="A34" s="2">
        <v>10</v>
      </c>
      <c r="B34" s="2" t="s">
        <v>48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.75" customHeight="1" x14ac:dyDescent="0.25">
      <c r="A35" s="3">
        <v>10.1</v>
      </c>
      <c r="B35" s="4" t="s">
        <v>49</v>
      </c>
      <c r="C35" s="12">
        <v>13</v>
      </c>
      <c r="D35" s="6">
        <v>53</v>
      </c>
      <c r="E35" s="6">
        <v>30</v>
      </c>
      <c r="F35" s="6">
        <v>41</v>
      </c>
      <c r="G35" s="12">
        <v>89</v>
      </c>
      <c r="H35" s="12">
        <v>76</v>
      </c>
      <c r="I35" s="12">
        <v>61</v>
      </c>
      <c r="J35" s="20">
        <v>113</v>
      </c>
      <c r="K35" s="20">
        <v>158</v>
      </c>
      <c r="L35" s="48">
        <v>40</v>
      </c>
      <c r="M35" s="21">
        <v>58</v>
      </c>
      <c r="N35" s="20">
        <v>33</v>
      </c>
      <c r="O35" s="10">
        <f t="shared" ref="O35:O37" si="7">SUM(C35:N35)</f>
        <v>765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.75" customHeight="1" x14ac:dyDescent="0.25">
      <c r="A36" s="3">
        <v>10.199999999999999</v>
      </c>
      <c r="B36" s="4" t="s">
        <v>50</v>
      </c>
      <c r="C36" s="12">
        <v>2037</v>
      </c>
      <c r="D36" s="19">
        <v>4251</v>
      </c>
      <c r="E36" s="19">
        <v>4956</v>
      </c>
      <c r="F36" s="19">
        <v>1686</v>
      </c>
      <c r="G36" s="12">
        <v>5167</v>
      </c>
      <c r="H36" s="12">
        <v>4845</v>
      </c>
      <c r="I36" s="12">
        <v>6459</v>
      </c>
      <c r="J36" s="20">
        <v>5515</v>
      </c>
      <c r="K36" s="20">
        <v>4612</v>
      </c>
      <c r="L36" s="48">
        <v>6260</v>
      </c>
      <c r="M36" s="22">
        <v>9178</v>
      </c>
      <c r="N36" s="20">
        <v>6736</v>
      </c>
      <c r="O36" s="10">
        <f t="shared" si="7"/>
        <v>61702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.75" customHeight="1" x14ac:dyDescent="0.25">
      <c r="A37" s="3">
        <v>10.3</v>
      </c>
      <c r="B37" s="4" t="s">
        <v>51</v>
      </c>
      <c r="C37" s="12">
        <v>745</v>
      </c>
      <c r="D37" s="19">
        <v>976</v>
      </c>
      <c r="E37" s="19">
        <v>1217</v>
      </c>
      <c r="F37" s="19">
        <v>985</v>
      </c>
      <c r="G37" s="12">
        <v>1396</v>
      </c>
      <c r="H37" s="12">
        <v>1630</v>
      </c>
      <c r="I37" s="12">
        <v>2262</v>
      </c>
      <c r="J37" s="20">
        <v>2015</v>
      </c>
      <c r="K37" s="20">
        <v>2090</v>
      </c>
      <c r="L37" s="48">
        <v>2466</v>
      </c>
      <c r="M37" s="22">
        <v>1710</v>
      </c>
      <c r="N37" s="20">
        <v>1469</v>
      </c>
      <c r="O37" s="10">
        <f t="shared" si="7"/>
        <v>18961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4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:O1"/>
    <mergeCell ref="A2:O2"/>
    <mergeCell ref="A3:O3"/>
    <mergeCell ref="A39:O39"/>
  </mergeCells>
  <pageMargins left="0.23622047244094491" right="0.23622047244094491" top="0.19685039370078741" bottom="0.19685039370078741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Hoja3</vt:lpstr>
      <vt:lpstr>Sec. Desarrollo 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Susana Dolores Gandara Galaviz</cp:lastModifiedBy>
  <dcterms:created xsi:type="dcterms:W3CDTF">2013-01-10T16:37:33Z</dcterms:created>
  <dcterms:modified xsi:type="dcterms:W3CDTF">2022-01-10T21:54:13Z</dcterms:modified>
</cp:coreProperties>
</file>