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1280" activeTab="1"/>
  </bookViews>
  <sheets>
    <sheet name="Inicio" sheetId="5" r:id="rId1"/>
    <sheet name="2025" sheetId="10" r:id="rId2"/>
    <sheet name="2024" sheetId="9" r:id="rId3"/>
    <sheet name="2023" sheetId="8" r:id="rId4"/>
    <sheet name="2022" sheetId="7" r:id="rId5"/>
    <sheet name="2021" sheetId="6" r:id="rId6"/>
    <sheet name="2020" sheetId="1" r:id="rId7"/>
    <sheet name="2019" sheetId="2" r:id="rId8"/>
    <sheet name="2018" sheetId="3" r:id="rId9"/>
    <sheet name="2017" sheetId="4" r:id="rId10"/>
  </sheets>
  <definedNames>
    <definedName name="_xlnm._FilterDatabase" localSheetId="0" hidden="1">Inicio!$B$9:$E$9</definedName>
    <definedName name="_xlnm.Print_Area" localSheetId="9">'2017'!$A$1:$D$24</definedName>
    <definedName name="_xlnm.Print_Area" localSheetId="8">'2018'!$A$1:$D$24</definedName>
    <definedName name="_xlnm.Print_Area" localSheetId="7">'2019'!$A$1:$D$24</definedName>
    <definedName name="_xlnm.Print_Area" localSheetId="6">'2020'!$A$1:$D$25</definedName>
    <definedName name="_xlnm.Print_Area" localSheetId="5">'2021'!$A$1:$D$24</definedName>
    <definedName name="_xlnm.Print_Area" localSheetId="4">'2022'!$A$1:$D$25</definedName>
    <definedName name="_xlnm.Print_Area" localSheetId="3">'2023'!$A$1:$D$25</definedName>
    <definedName name="_xlnm.Print_Area" localSheetId="2">'2024'!$A$1:$D$25</definedName>
    <definedName name="_xlnm.Print_Area" localSheetId="1">'2025'!$A$1:$D$26</definedName>
    <definedName name="_xlnm.Print_Area" localSheetId="0">Inicio!$B$2:$E$30</definedName>
  </definedNames>
  <calcPr calcId="162913"/>
</workbook>
</file>

<file path=xl/calcChain.xml><?xml version="1.0" encoding="utf-8"?>
<calcChain xmlns="http://schemas.openxmlformats.org/spreadsheetml/2006/main">
  <c r="E18" i="5" l="1"/>
  <c r="D9" i="10" l="1"/>
  <c r="D19" i="10" l="1"/>
  <c r="D18" i="9" l="1"/>
  <c r="D17" i="5" s="1"/>
  <c r="D9" i="9"/>
  <c r="C17" i="5" s="1"/>
  <c r="E17" i="5" s="1"/>
  <c r="D18" i="8" l="1"/>
  <c r="D16" i="5" s="1"/>
  <c r="D9" i="8"/>
  <c r="C16" i="5" s="1"/>
  <c r="D18" i="7"/>
  <c r="D15" i="5" s="1"/>
  <c r="D9" i="7"/>
  <c r="C15" i="5" s="1"/>
  <c r="D16" i="6"/>
  <c r="D14" i="6"/>
  <c r="E15" i="5" l="1"/>
  <c r="E16" i="5"/>
  <c r="D10" i="5"/>
  <c r="C10" i="5"/>
  <c r="E10" i="5" s="1"/>
  <c r="D11" i="5"/>
  <c r="C11" i="5"/>
  <c r="D12" i="5"/>
  <c r="C12" i="5"/>
  <c r="D13" i="5"/>
  <c r="D14" i="5"/>
  <c r="C14" i="5"/>
  <c r="D17" i="6"/>
  <c r="D9" i="6"/>
  <c r="E11" i="5" l="1"/>
  <c r="E14" i="5"/>
  <c r="E12" i="5"/>
  <c r="D17" i="4"/>
  <c r="D9" i="4"/>
  <c r="D17" i="3" l="1"/>
  <c r="D9" i="3"/>
  <c r="D17" i="2" l="1"/>
  <c r="D9" i="2" s="1"/>
  <c r="D15" i="1" l="1"/>
  <c r="C13" i="5" s="1"/>
  <c r="E13" i="5" s="1"/>
  <c r="D9" i="1" l="1"/>
  <c r="D18" i="1"/>
</calcChain>
</file>

<file path=xl/sharedStrings.xml><?xml version="1.0" encoding="utf-8"?>
<sst xmlns="http://schemas.openxmlformats.org/spreadsheetml/2006/main" count="277" uniqueCount="84">
  <si>
    <t xml:space="preserve">Ramo 28 </t>
  </si>
  <si>
    <t xml:space="preserve">Ramo 33 </t>
  </si>
  <si>
    <t xml:space="preserve">FISM DF </t>
  </si>
  <si>
    <t xml:space="preserve">FORTAMUN </t>
  </si>
  <si>
    <t xml:space="preserve">Concepto </t>
  </si>
  <si>
    <t>Fondo de Fomento Municipal</t>
  </si>
  <si>
    <t>Fondo General de Participaciones</t>
  </si>
  <si>
    <t>FGP</t>
  </si>
  <si>
    <t>FFM</t>
  </si>
  <si>
    <t>IEPS</t>
  </si>
  <si>
    <t>FOFIR</t>
  </si>
  <si>
    <t>FEXHI</t>
  </si>
  <si>
    <t xml:space="preserve">ISAN </t>
  </si>
  <si>
    <t>IEPSGYD</t>
  </si>
  <si>
    <t>Fondo de Aportaciones para la Infraestructura Social Municipal y de las Demarcaciones Territoriales del Distrito Federal</t>
  </si>
  <si>
    <t xml:space="preserve">Fondo de Aportaciones para el Fortalecimiento de los Municipios y de las Demarcaciones Territoriales del Distrito Federal </t>
  </si>
  <si>
    <t xml:space="preserve">Fondo de Fiscalización y Recaudación </t>
  </si>
  <si>
    <t xml:space="preserve">Fondo de Extracción de Hidrocarburos </t>
  </si>
  <si>
    <t xml:space="preserve">Impuesto Especial Sobre Producción y Servicios </t>
  </si>
  <si>
    <t xml:space="preserve">Impuesto sobre Adquisición de Vehículos Nuevos </t>
  </si>
  <si>
    <t xml:space="preserve">IEPS Sobre la Venta Final de Gasolinas y Diesel </t>
  </si>
  <si>
    <t xml:space="preserve">TESORERIA MUNICIPAL </t>
  </si>
  <si>
    <t>* Datos tomados de las publicaciones del Periodico Oficial del Estado de Nuevo León (POE)</t>
  </si>
  <si>
    <t>Participaciones y Aportaciones Federales Estimados a Recibir 2019</t>
  </si>
  <si>
    <t>Ramo 28  POE del 08 de Febrero de 2019</t>
  </si>
  <si>
    <t>Ramo 33 FISM DF POE del 30 de enero de 2019</t>
  </si>
  <si>
    <t>Ramo 33 FORTAMUN POE del 28 de enero de 2019</t>
  </si>
  <si>
    <t>http://sgi.nl.gob.mx/Transparencia_2015/Archivos/AC_0001_0007_00167266_000001.pdf</t>
  </si>
  <si>
    <t>http://sgi.nl.gob.mx/Transparencia_2015/Archivos/AC_0001_0007_00167281_000001.pdf</t>
  </si>
  <si>
    <t>http://sgi.nl.gob.mx/Transparencia_2015/Archivos/AC_0001_0007_00167294_000001.pdf</t>
  </si>
  <si>
    <t>Participaciones y Aportaciones Federales Estimados a Recibir 2020</t>
  </si>
  <si>
    <t>MUNICIPIO DE LA CIUDAD DE MONTERREY</t>
  </si>
  <si>
    <t xml:space="preserve">Monto estimado a recibir </t>
  </si>
  <si>
    <t>http://sistec.nl.gob.mx/Transparencia_2015/Archivos/AC_0001_0007_00168242_000003.pdf</t>
  </si>
  <si>
    <t>Ramo 28  POE del 10 de Febrero de 2020</t>
  </si>
  <si>
    <t>http://sistec.nl.gob.mx/Transparencia_2015/Archivos/AC_0001_0007_00168213_000001.pdf</t>
  </si>
  <si>
    <t>Ramo 33 FISM DF POE del 31 de enero de 2020</t>
  </si>
  <si>
    <t>http://sistec.nl.gob.mx/Transparencia_2015/Archivos/AC_0001_0007_00168194_000001.pdf</t>
  </si>
  <si>
    <t>Ramo 33 FORTAMUN POE del 28 de enero de 2020</t>
  </si>
  <si>
    <t>ISR</t>
  </si>
  <si>
    <t>Participaciones y Aportaciones Federales Estimados a Recibir 2018</t>
  </si>
  <si>
    <t>Ramo 28  POE del 09 de Febrero de 2018</t>
  </si>
  <si>
    <t>Ramo 33 FISM DF POE del 31 de enero de 2018</t>
  </si>
  <si>
    <t>Ramo 33 FORTAMUN POE del 31 de enero de 2018</t>
  </si>
  <si>
    <t>http://sistec.nl.gob.mx/Transparencia_2015/Archivos/AC_0001_0007_00166137_000001.pdf</t>
  </si>
  <si>
    <t>http://sistec.nl.gob.mx/Transparencia_2015/Archivos/AC_0001_0007_00166112_000001.pdf</t>
  </si>
  <si>
    <t>Participaciones y Aportaciones Federales Estimados a Recibir 2017</t>
  </si>
  <si>
    <t xml:space="preserve">Ramo 28  POE del 15 de Febrero de 2017 </t>
  </si>
  <si>
    <t>Ramo 33 FISM DF POE del 30 de enero de 2017</t>
  </si>
  <si>
    <t>Ramo 33 FORTAMUN POE del 27 de enero de 2017</t>
  </si>
  <si>
    <t>http://sistec.nl.gob.mx/Transparencia_2015/Archivos/AC_0001_0007_00162213_000001.pdf</t>
  </si>
  <si>
    <t>http://sistec.nl.gob.mx/Transparencia_2015/Archivos/AC_0001_0007_00161546_000001.pdf</t>
  </si>
  <si>
    <t>http://sistec.nl.gob.mx/Transparencia_2015/Archivos/AC_0001_0007_00161544_000001.pdf</t>
  </si>
  <si>
    <t>Participaciones y Aportaciones Federales Estimados a Recibir</t>
  </si>
  <si>
    <t>Participaciones y Aportaciones Federales Estimados a Recibir 2021</t>
  </si>
  <si>
    <t>EJERCICIO</t>
  </si>
  <si>
    <t>PARTICIPACIONES</t>
  </si>
  <si>
    <t>APORTACIONES</t>
  </si>
  <si>
    <t>TOTAL</t>
  </si>
  <si>
    <t>http://sistec.nl.gob.mx/Transparencia_2015/Archivos/AC_0001_0007_00169189_000001.pdf</t>
  </si>
  <si>
    <t>Ramo 33 FORTAMUN POE del 29 de enero de 2021</t>
  </si>
  <si>
    <t>Ramo 33 FISM DF POE del 29 de enero de 2021</t>
  </si>
  <si>
    <t>http://sistec.nl.gob.mx/Transparencia_2015/Archivos/AC_0001_0007_00169233_000001.pdf</t>
  </si>
  <si>
    <t>Ramo 28  POE del 10 de Febrero de 2021</t>
  </si>
  <si>
    <t>Participaciones y Aportaciones Federales Estimados a Recibir 2022</t>
  </si>
  <si>
    <t>Participaciones y Aportaciones Federales Estimados a Recibir 2023</t>
  </si>
  <si>
    <t>Fondo de Compensasión ISAN</t>
  </si>
  <si>
    <t>CF-ISAN</t>
  </si>
  <si>
    <t>Ramo 28  POE del 01 de Febrero de 2023, Número 17.</t>
  </si>
  <si>
    <t>Ramo 33 FISM DF POE del 31 de enero de 2022, Número 17.</t>
  </si>
  <si>
    <t>Ramo 28  POE del 09 de Febrero de 2022, Número 22.</t>
  </si>
  <si>
    <t>Ramo 33 FISM DF POE del 27 de enero de 2023, Número 15.</t>
  </si>
  <si>
    <t>Ramo 33 FORTAMUN POE del 23 de enero de 2023, Número 12.</t>
  </si>
  <si>
    <t>Ramo 33 FORTAMUN POE del 31 de enero de 2022, Número 17.</t>
  </si>
  <si>
    <t>Ramo 33 FORTAMUN POE del 24 de enero de 2024, Número 11.</t>
  </si>
  <si>
    <t>Ramo 33 FISM DF POE del 26 de enero de 2024, Número 12.</t>
  </si>
  <si>
    <t>Ramo 28  POE del 31 de enero de 2024, Número 14.</t>
  </si>
  <si>
    <t>Participaciones y Aportaciones Federales Estimados a Recibir 2024</t>
  </si>
  <si>
    <t>Participaciones y Aportaciones Federales Estimados a Recibir 2025</t>
  </si>
  <si>
    <t>ISR Salarios</t>
  </si>
  <si>
    <t>ISR Enajenación de Inmuebles</t>
  </si>
  <si>
    <t>Ramo 28  POE del 18 de febrero de 2025, Número 22V.</t>
  </si>
  <si>
    <t>Ramo 33 FISM DF POE del 18 de febrero de 2025, Número 22V.</t>
  </si>
  <si>
    <t>Ramo 33 FORTAMUN POE del 18 de febrero de 2025, Número 22V.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</si>
</sst>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4" fillId="2" borderId="0" xfId="2" applyFont="1" applyFill="1"/>
    <xf numFmtId="0" fontId="4" fillId="2" borderId="0" xfId="2" applyFont="1" applyFill="1" applyAlignment="1">
      <alignment vertical="center"/>
    </xf>
    <xf numFmtId="0" fontId="6" fillId="0" borderId="0" xfId="0" applyFont="1"/>
    <xf numFmtId="4" fontId="0" fillId="2" borderId="0" xfId="0" applyNumberFormat="1" applyFill="1"/>
    <xf numFmtId="0" fontId="7" fillId="2" borderId="0" xfId="3" applyFill="1"/>
    <xf numFmtId="0" fontId="8" fillId="2" borderId="0" xfId="0" applyFont="1" applyFill="1"/>
    <xf numFmtId="0" fontId="2" fillId="3" borderId="1" xfId="0" applyFont="1" applyFill="1" applyBorder="1" applyAlignment="1">
      <alignment horizontal="center"/>
    </xf>
    <xf numFmtId="43" fontId="2" fillId="3" borderId="1" xfId="0" applyNumberFormat="1" applyFont="1" applyFill="1" applyBorder="1"/>
    <xf numFmtId="0" fontId="0" fillId="2" borderId="1" xfId="0" applyFill="1" applyBorder="1"/>
    <xf numFmtId="43" fontId="0" fillId="2" borderId="1" xfId="1" applyFont="1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43" fontId="0" fillId="2" borderId="1" xfId="1" applyFont="1" applyFill="1" applyBorder="1" applyAlignment="1">
      <alignment horizontal="right" vertical="center"/>
    </xf>
    <xf numFmtId="0" fontId="6" fillId="2" borderId="0" xfId="0" applyFont="1" applyFill="1"/>
    <xf numFmtId="0" fontId="9" fillId="2" borderId="0" xfId="3" applyFont="1" applyFill="1"/>
    <xf numFmtId="0" fontId="0" fillId="2" borderId="1" xfId="0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0" fontId="11" fillId="4" borderId="2" xfId="0" applyFont="1" applyFill="1" applyBorder="1" applyAlignment="1">
      <alignment horizontal="center"/>
    </xf>
    <xf numFmtId="0" fontId="7" fillId="0" borderId="2" xfId="3" applyFill="1" applyBorder="1" applyAlignment="1">
      <alignment horizontal="center" vertical="center"/>
    </xf>
    <xf numFmtId="0" fontId="7" fillId="5" borderId="2" xfId="3" applyFill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4" fontId="12" fillId="5" borderId="2" xfId="2" applyNumberFormat="1" applyFont="1" applyFill="1" applyBorder="1" applyAlignment="1">
      <alignment vertical="center"/>
    </xf>
    <xf numFmtId="0" fontId="13" fillId="2" borderId="0" xfId="3" applyFont="1" applyFill="1"/>
    <xf numFmtId="0" fontId="0" fillId="0" borderId="1" xfId="0" applyBorder="1"/>
    <xf numFmtId="43" fontId="0" fillId="2" borderId="0" xfId="1" applyFont="1" applyFill="1"/>
    <xf numFmtId="0" fontId="2" fillId="3" borderId="1" xfId="0" applyFont="1" applyFill="1" applyBorder="1" applyAlignment="1">
      <alignment horizont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/>
    <xf numFmtId="43" fontId="0" fillId="0" borderId="0" xfId="1" applyFont="1" applyFill="1"/>
    <xf numFmtId="4" fontId="0" fillId="0" borderId="0" xfId="0" applyNumberFormat="1" applyFill="1"/>
    <xf numFmtId="0" fontId="5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2" borderId="0" xfId="2" applyFont="1" applyFill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419" sz="1100" b="1">
                <a:latin typeface="+mn-lt"/>
              </a:rPr>
              <a:t>Participaciones y Aportaciones Federales Estimados a Recibir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Inicio!$C$9</c:f>
              <c:strCache>
                <c:ptCount val="1"/>
                <c:pt idx="0">
                  <c:v>PARTICIPACIONES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Inicio!$B$10:$B$17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Inicio!$C$10:$C$17</c:f>
              <c:numCache>
                <c:formatCode>#,##0.00</c:formatCode>
                <c:ptCount val="8"/>
                <c:pt idx="0">
                  <c:v>1589579306</c:v>
                </c:pt>
                <c:pt idx="1">
                  <c:v>1777493302</c:v>
                </c:pt>
                <c:pt idx="2">
                  <c:v>2122951105</c:v>
                </c:pt>
                <c:pt idx="3">
                  <c:v>2267550223</c:v>
                </c:pt>
                <c:pt idx="4">
                  <c:v>2316401345</c:v>
                </c:pt>
                <c:pt idx="5">
                  <c:v>2497440009</c:v>
                </c:pt>
                <c:pt idx="6">
                  <c:v>3039250160</c:v>
                </c:pt>
                <c:pt idx="7">
                  <c:v>3145479835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E-4D8E-A352-E148609C5CDF}"/>
            </c:ext>
          </c:extLst>
        </c:ser>
        <c:ser>
          <c:idx val="1"/>
          <c:order val="1"/>
          <c:tx>
            <c:strRef>
              <c:f>Inicio!$D$9</c:f>
              <c:strCache>
                <c:ptCount val="1"/>
                <c:pt idx="0">
                  <c:v>APORTACIONES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Inicio!$B$10:$B$17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Inicio!$D$10:$D$17</c:f>
              <c:numCache>
                <c:formatCode>#,##0.00</c:formatCode>
                <c:ptCount val="8"/>
                <c:pt idx="0">
                  <c:v>741146154</c:v>
                </c:pt>
                <c:pt idx="1">
                  <c:v>785370660</c:v>
                </c:pt>
                <c:pt idx="2">
                  <c:v>890600267.8499999</c:v>
                </c:pt>
                <c:pt idx="3">
                  <c:v>911816737.24000001</c:v>
                </c:pt>
                <c:pt idx="4">
                  <c:v>833964153</c:v>
                </c:pt>
                <c:pt idx="5">
                  <c:v>1028255632</c:v>
                </c:pt>
                <c:pt idx="6">
                  <c:v>1235193066</c:v>
                </c:pt>
                <c:pt idx="7">
                  <c:v>1304725300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7E-4D8E-A352-E148609C5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915359680"/>
        <c:axId val="915353856"/>
      </c:barChart>
      <c:catAx>
        <c:axId val="91535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15353856"/>
        <c:crosses val="autoZero"/>
        <c:auto val="1"/>
        <c:lblAlgn val="ctr"/>
        <c:lblOffset val="100"/>
        <c:noMultiLvlLbl val="0"/>
      </c:catAx>
      <c:valAx>
        <c:axId val="91535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1535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1162050</xdr:colOff>
      <xdr:row>1</xdr:row>
      <xdr:rowOff>85725</xdr:rowOff>
    </xdr:from>
    <xdr:to>
      <xdr:col>3</xdr:col>
      <xdr:colOff>971550</xdr:colOff>
      <xdr:row>4</xdr:row>
      <xdr:rowOff>27922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76225"/>
          <a:ext cx="1428750" cy="513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4</xdr:col>
      <xdr:colOff>1238250</xdr:colOff>
      <xdr:row>40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3" name="Rectángulo 2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3" name="Rectángulo 2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4" name="Rectángulo 3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4" name="Rectángulo 3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c.nl.gob.mx/Transparencia_2015/Archivos/AC_0001_0007_00161544_000001.pdf" TargetMode="External"/><Relationship Id="rId2" Type="http://schemas.openxmlformats.org/officeDocument/2006/relationships/hyperlink" Target="http://sistec.nl.gob.mx/Transparencia_2015/Archivos/AC_0001_0007_00161546_000001.pdf" TargetMode="External"/><Relationship Id="rId1" Type="http://schemas.openxmlformats.org/officeDocument/2006/relationships/hyperlink" Target="http://sistec.nl.gob.mx/Transparencia_2015/Archivos/AC_0001_0007_00162213_000001.pdf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c.nl.gob.mx/Transparencia_2015/Archivos/AC_0001_0007_00169189_000001.pdf" TargetMode="External"/><Relationship Id="rId2" Type="http://schemas.openxmlformats.org/officeDocument/2006/relationships/hyperlink" Target="http://sistec.nl.gob.mx/Transparencia_2015/Archivos/AC_0001_0007_00169189_000001.pdf" TargetMode="External"/><Relationship Id="rId1" Type="http://schemas.openxmlformats.org/officeDocument/2006/relationships/hyperlink" Target="http://sistec.nl.gob.mx/Transparencia_2015/Archivos/AC_0001_0007_00169233_000001.pdf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c.nl.gob.mx/Transparencia_2015/Archivos/AC_0001_0007_00168242_000003.pdf" TargetMode="External"/><Relationship Id="rId2" Type="http://schemas.openxmlformats.org/officeDocument/2006/relationships/hyperlink" Target="http://sistec.nl.gob.mx/Transparencia_2015/Archivos/AC_0001_0007_00168213_000001.pdf" TargetMode="External"/><Relationship Id="rId1" Type="http://schemas.openxmlformats.org/officeDocument/2006/relationships/hyperlink" Target="http://sistec.nl.gob.mx/Transparencia_2015/Archivos/AC_0001_0007_00168194_000001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sgi.nl.gob.mx/Transparencia_2015/Archivos/AC_0001_0007_00167294_000001.pdf" TargetMode="External"/><Relationship Id="rId2" Type="http://schemas.openxmlformats.org/officeDocument/2006/relationships/hyperlink" Target="http://sgi.nl.gob.mx/Transparencia_2015/Archivos/AC_0001_0007_00167281_000001.pdf" TargetMode="External"/><Relationship Id="rId1" Type="http://schemas.openxmlformats.org/officeDocument/2006/relationships/hyperlink" Target="http://sgi.nl.gob.mx/Transparencia_2015/Archivos/AC_0001_0007_00167266_000001.pdf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c.nl.gob.mx/Transparencia_2015/Archivos/AC_0001_0007_00166112_000001.pdf" TargetMode="External"/><Relationship Id="rId2" Type="http://schemas.openxmlformats.org/officeDocument/2006/relationships/hyperlink" Target="http://sistec.nl.gob.mx/Transparencia_2015/Archivos/AC_0001_0007_00166112_000001.pdf" TargetMode="External"/><Relationship Id="rId1" Type="http://schemas.openxmlformats.org/officeDocument/2006/relationships/hyperlink" Target="http://sistec.nl.gob.mx/Transparencia_2015/Archivos/AC_0001_0007_00166137_000001.pdf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5:N18"/>
  <sheetViews>
    <sheetView showGridLines="0" zoomScale="115" zoomScaleNormal="115" workbookViewId="0">
      <selection activeCell="B23" sqref="B23"/>
    </sheetView>
  </sheetViews>
  <sheetFormatPr baseColWidth="10" defaultRowHeight="15" x14ac:dyDescent="0.25"/>
  <cols>
    <col min="1" max="1" width="3" customWidth="1"/>
    <col min="2" max="2" width="14.7109375" customWidth="1"/>
    <col min="3" max="5" width="24.28515625" customWidth="1"/>
  </cols>
  <sheetData>
    <row r="5" spans="2:14" s="1" customFormat="1" ht="23.25" customHeight="1" x14ac:dyDescent="0.25">
      <c r="B5" s="33" t="s">
        <v>31</v>
      </c>
      <c r="C5" s="33"/>
      <c r="D5" s="33"/>
      <c r="E5" s="33"/>
      <c r="F5" s="2"/>
      <c r="G5" s="2"/>
    </row>
    <row r="6" spans="2:14" s="1" customFormat="1" ht="15.75" customHeight="1" x14ac:dyDescent="0.25">
      <c r="B6" s="34" t="s">
        <v>21</v>
      </c>
      <c r="C6" s="34"/>
      <c r="D6" s="34"/>
      <c r="E6" s="34"/>
    </row>
    <row r="8" spans="2:14" x14ac:dyDescent="0.25">
      <c r="B8" s="35" t="s">
        <v>53</v>
      </c>
      <c r="C8" s="35"/>
      <c r="D8" s="35"/>
      <c r="E8" s="35"/>
    </row>
    <row r="9" spans="2:14" x14ac:dyDescent="0.25">
      <c r="B9" s="19" t="s">
        <v>55</v>
      </c>
      <c r="C9" s="19" t="s">
        <v>56</v>
      </c>
      <c r="D9" s="19" t="s">
        <v>57</v>
      </c>
      <c r="E9" s="19" t="s">
        <v>58</v>
      </c>
    </row>
    <row r="10" spans="2:14" ht="24.75" customHeight="1" x14ac:dyDescent="0.25">
      <c r="B10" s="20">
        <v>2017</v>
      </c>
      <c r="C10" s="22">
        <f>SUM('2017'!D10:D16)</f>
        <v>1589579306</v>
      </c>
      <c r="D10" s="22">
        <f>SUM('2017'!D18:D19)</f>
        <v>741146154</v>
      </c>
      <c r="E10" s="22">
        <f t="shared" ref="E10:E16" si="0">+C10+D10</f>
        <v>2330725460</v>
      </c>
    </row>
    <row r="11" spans="2:14" s="1" customFormat="1" ht="24.75" customHeight="1" x14ac:dyDescent="0.25">
      <c r="B11" s="21">
        <v>2018</v>
      </c>
      <c r="C11" s="23">
        <f>SUM('2018'!D10:D16)</f>
        <v>1777493302</v>
      </c>
      <c r="D11" s="23">
        <f>SUM('2018'!D18:D19)</f>
        <v>785370660</v>
      </c>
      <c r="E11" s="23">
        <f t="shared" si="0"/>
        <v>2562863962</v>
      </c>
      <c r="I11" s="2"/>
      <c r="J11" s="2"/>
      <c r="K11" s="2"/>
      <c r="L11" s="2"/>
      <c r="M11" s="2"/>
      <c r="N11" s="2"/>
    </row>
    <row r="12" spans="2:14" ht="24.75" customHeight="1" x14ac:dyDescent="0.25">
      <c r="B12" s="20">
        <v>2019</v>
      </c>
      <c r="C12" s="22">
        <f>SUM('2019'!D10:D16)</f>
        <v>2122951105</v>
      </c>
      <c r="D12" s="22">
        <f>SUM('2019'!D18:D19)</f>
        <v>890600267.8499999</v>
      </c>
      <c r="E12" s="22">
        <f t="shared" si="0"/>
        <v>3013551372.8499999</v>
      </c>
    </row>
    <row r="13" spans="2:14" ht="24.75" customHeight="1" x14ac:dyDescent="0.25">
      <c r="B13" s="21">
        <v>2020</v>
      </c>
      <c r="C13" s="23">
        <f>SUM('2020'!D10:D17)</f>
        <v>2267550223</v>
      </c>
      <c r="D13" s="24">
        <f>SUM('2020'!D19:D20)</f>
        <v>911816737.24000001</v>
      </c>
      <c r="E13" s="23">
        <f t="shared" si="0"/>
        <v>3179366960.2399998</v>
      </c>
    </row>
    <row r="14" spans="2:14" ht="24.75" customHeight="1" x14ac:dyDescent="0.25">
      <c r="B14" s="20">
        <v>2021</v>
      </c>
      <c r="C14" s="22">
        <f>SUM('2021'!D10:D16)</f>
        <v>2316401345</v>
      </c>
      <c r="D14" s="22">
        <f>SUM('2021'!D18:D19)</f>
        <v>833964153</v>
      </c>
      <c r="E14" s="22">
        <f t="shared" si="0"/>
        <v>3150365498</v>
      </c>
    </row>
    <row r="15" spans="2:14" ht="24.75" customHeight="1" x14ac:dyDescent="0.25">
      <c r="B15" s="20">
        <v>2022</v>
      </c>
      <c r="C15" s="22">
        <f>'2022'!D9</f>
        <v>2497440009</v>
      </c>
      <c r="D15" s="22">
        <f>'2022'!D18</f>
        <v>1028255632</v>
      </c>
      <c r="E15" s="22">
        <f t="shared" si="0"/>
        <v>3525695641</v>
      </c>
    </row>
    <row r="16" spans="2:14" ht="24.75" customHeight="1" x14ac:dyDescent="0.25">
      <c r="B16" s="20">
        <v>2023</v>
      </c>
      <c r="C16" s="22">
        <f>'2023'!D9</f>
        <v>3039250160</v>
      </c>
      <c r="D16" s="22">
        <f>'2023'!D18</f>
        <v>1235193066</v>
      </c>
      <c r="E16" s="22">
        <f t="shared" si="0"/>
        <v>4274443226</v>
      </c>
    </row>
    <row r="17" spans="2:5" ht="31.5" customHeight="1" x14ac:dyDescent="0.25">
      <c r="B17" s="20">
        <v>2024</v>
      </c>
      <c r="C17" s="22">
        <f>'2024'!D9</f>
        <v>3145479835</v>
      </c>
      <c r="D17" s="22">
        <f>'2024'!D18</f>
        <v>1304725300</v>
      </c>
      <c r="E17" s="22">
        <f t="shared" ref="E17" si="1">+C17+D17</f>
        <v>4450205135</v>
      </c>
    </row>
    <row r="18" spans="2:5" x14ac:dyDescent="0.25">
      <c r="B18" s="20">
        <v>2025</v>
      </c>
      <c r="C18" s="22">
        <v>3585072077</v>
      </c>
      <c r="D18" s="22">
        <v>1398655887</v>
      </c>
      <c r="E18" s="22">
        <f>SUM(C18:D18)</f>
        <v>4983727964</v>
      </c>
    </row>
  </sheetData>
  <autoFilter ref="B9:E9">
    <sortState ref="B10:E14">
      <sortCondition ref="B9"/>
    </sortState>
  </autoFilter>
  <mergeCells count="3">
    <mergeCell ref="B5:E5"/>
    <mergeCell ref="B6:E6"/>
    <mergeCell ref="B8:E8"/>
  </mergeCells>
  <hyperlinks>
    <hyperlink ref="B13" location="'2020'!B6" tooltip="2020" display="'2020'!B6"/>
    <hyperlink ref="B12" location="'2019'!B6" tooltip="2019" display="'2019'!B6"/>
    <hyperlink ref="B11" location="'2018'!B6" tooltip="2018" display="'2018'!B6"/>
    <hyperlink ref="B10" location="'2017'!B6" tooltip="2017" display="'2017'!B6"/>
    <hyperlink ref="B14" location="'2021'!B6" tooltip="2021" display="'2021'!B6"/>
    <hyperlink ref="B15" location="'2022'!B6" tooltip="2021" display="'2022'!B6"/>
    <hyperlink ref="B16" location="'2023'!B6" tooltip="2021" display="'2023'!B6"/>
    <hyperlink ref="B17" location="'2024'!Área_de_impresión" tooltip="2021" display="'2024'!Área_de_impresión"/>
    <hyperlink ref="B18" location="'2025'!Área_de_impresión" display="'2025'!Área_de_impresión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3:N24"/>
  <sheetViews>
    <sheetView showGridLines="0" zoomScaleNormal="100" workbookViewId="0">
      <selection activeCell="B29" sqref="B29"/>
    </sheetView>
  </sheetViews>
  <sheetFormatPr baseColWidth="10" defaultColWidth="9.140625" defaultRowHeight="15" x14ac:dyDescent="0.25"/>
  <cols>
    <col min="1" max="1" width="9.140625" style="1"/>
    <col min="2" max="2" width="67.140625" style="1" customWidth="1"/>
    <col min="3" max="3" width="16.28515625" style="1" customWidth="1"/>
    <col min="4" max="4" width="24" style="1" bestFit="1" customWidth="1"/>
    <col min="5" max="16384" width="9.140625" style="1"/>
  </cols>
  <sheetData>
    <row r="3" spans="2:14" ht="23.25" customHeight="1" x14ac:dyDescent="0.25">
      <c r="B3" s="37"/>
      <c r="C3" s="37"/>
      <c r="D3" s="37"/>
      <c r="E3" s="2"/>
      <c r="F3" s="2"/>
      <c r="G3" s="2"/>
    </row>
    <row r="4" spans="2:14" ht="15.75" x14ac:dyDescent="0.25">
      <c r="B4" s="37"/>
      <c r="C4" s="37"/>
      <c r="D4" s="37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37" t="s">
        <v>46</v>
      </c>
      <c r="C6" s="37"/>
      <c r="D6" s="37"/>
      <c r="I6" s="2"/>
      <c r="J6" s="2"/>
      <c r="K6" s="2"/>
      <c r="L6" s="2"/>
      <c r="M6" s="2"/>
      <c r="N6" s="2"/>
    </row>
    <row r="8" spans="2:14" x14ac:dyDescent="0.25">
      <c r="B8" s="36" t="s">
        <v>4</v>
      </c>
      <c r="C8" s="36"/>
      <c r="D8" s="8" t="s">
        <v>32</v>
      </c>
    </row>
    <row r="9" spans="2:14" x14ac:dyDescent="0.25">
      <c r="B9" s="36" t="s">
        <v>0</v>
      </c>
      <c r="C9" s="36"/>
      <c r="D9" s="9">
        <f>SUM(D10:D16)</f>
        <v>1589579306</v>
      </c>
    </row>
    <row r="10" spans="2:14" x14ac:dyDescent="0.25">
      <c r="B10" s="17" t="s">
        <v>6</v>
      </c>
      <c r="C10" s="17" t="s">
        <v>7</v>
      </c>
      <c r="D10" s="18">
        <v>1221259321</v>
      </c>
    </row>
    <row r="11" spans="2:14" x14ac:dyDescent="0.25">
      <c r="B11" s="17" t="s">
        <v>5</v>
      </c>
      <c r="C11" s="17" t="s">
        <v>8</v>
      </c>
      <c r="D11" s="18">
        <v>159459057</v>
      </c>
    </row>
    <row r="12" spans="2:14" x14ac:dyDescent="0.25">
      <c r="B12" s="17" t="s">
        <v>18</v>
      </c>
      <c r="C12" s="17" t="s">
        <v>9</v>
      </c>
      <c r="D12" s="18">
        <v>47509724</v>
      </c>
    </row>
    <row r="13" spans="2:14" x14ac:dyDescent="0.25">
      <c r="B13" s="17" t="s">
        <v>16</v>
      </c>
      <c r="C13" s="17" t="s">
        <v>10</v>
      </c>
      <c r="D13" s="18">
        <v>57682039</v>
      </c>
    </row>
    <row r="14" spans="2:14" x14ac:dyDescent="0.25">
      <c r="B14" s="17" t="s">
        <v>17</v>
      </c>
      <c r="C14" s="17" t="s">
        <v>11</v>
      </c>
      <c r="D14" s="18">
        <v>5401701</v>
      </c>
    </row>
    <row r="15" spans="2:14" x14ac:dyDescent="0.25">
      <c r="B15" s="17" t="s">
        <v>19</v>
      </c>
      <c r="C15" s="17" t="s">
        <v>12</v>
      </c>
      <c r="D15" s="18">
        <v>40532238</v>
      </c>
    </row>
    <row r="16" spans="2:14" x14ac:dyDescent="0.25">
      <c r="B16" s="17" t="s">
        <v>20</v>
      </c>
      <c r="C16" s="17" t="s">
        <v>13</v>
      </c>
      <c r="D16" s="18">
        <v>57735226</v>
      </c>
    </row>
    <row r="17" spans="2:4" x14ac:dyDescent="0.25">
      <c r="B17" s="36" t="s">
        <v>1</v>
      </c>
      <c r="C17" s="36"/>
      <c r="D17" s="9">
        <f>+D18+D19</f>
        <v>741146154</v>
      </c>
    </row>
    <row r="18" spans="2:4" ht="57" customHeight="1" x14ac:dyDescent="0.25">
      <c r="B18" s="12" t="s">
        <v>14</v>
      </c>
      <c r="C18" s="17" t="s">
        <v>2</v>
      </c>
      <c r="D18" s="18">
        <v>124828723</v>
      </c>
    </row>
    <row r="19" spans="2:4" ht="45" customHeight="1" x14ac:dyDescent="0.25">
      <c r="B19" s="12" t="s">
        <v>15</v>
      </c>
      <c r="C19" s="17" t="s">
        <v>3</v>
      </c>
      <c r="D19" s="18">
        <v>616317431</v>
      </c>
    </row>
    <row r="21" spans="2:4" x14ac:dyDescent="0.25">
      <c r="B21" s="4" t="s">
        <v>22</v>
      </c>
    </row>
    <row r="22" spans="2:4" x14ac:dyDescent="0.25">
      <c r="B22" s="4" t="s">
        <v>47</v>
      </c>
      <c r="C22" s="16" t="s">
        <v>50</v>
      </c>
    </row>
    <row r="23" spans="2:4" x14ac:dyDescent="0.25">
      <c r="B23" s="4" t="s">
        <v>48</v>
      </c>
      <c r="C23" s="16" t="s">
        <v>51</v>
      </c>
    </row>
    <row r="24" spans="2:4" x14ac:dyDescent="0.25">
      <c r="B24" s="4" t="s">
        <v>49</v>
      </c>
      <c r="C24" s="16" t="s">
        <v>52</v>
      </c>
    </row>
  </sheetData>
  <mergeCells count="6">
    <mergeCell ref="B17:C17"/>
    <mergeCell ref="B3:D3"/>
    <mergeCell ref="B4:D4"/>
    <mergeCell ref="B6:D6"/>
    <mergeCell ref="B8:C8"/>
    <mergeCell ref="B9:C9"/>
  </mergeCells>
  <hyperlinks>
    <hyperlink ref="C22" r:id="rId1"/>
    <hyperlink ref="C23" r:id="rId2"/>
    <hyperlink ref="C24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3:N26"/>
  <sheetViews>
    <sheetView showGridLines="0" tabSelected="1" zoomScale="85" zoomScaleNormal="85" workbookViewId="0">
      <selection activeCell="B10" sqref="B10:B18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37"/>
      <c r="C3" s="37"/>
      <c r="D3" s="37"/>
      <c r="E3" s="2"/>
      <c r="F3" s="2"/>
      <c r="G3" s="2"/>
    </row>
    <row r="4" spans="2:14" ht="15.75" x14ac:dyDescent="0.25">
      <c r="B4" s="37"/>
      <c r="C4" s="37"/>
      <c r="D4" s="37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37" t="s">
        <v>78</v>
      </c>
      <c r="C6" s="37"/>
      <c r="D6" s="37"/>
      <c r="I6" s="2"/>
      <c r="J6" s="2"/>
      <c r="K6" s="2"/>
      <c r="L6" s="2"/>
      <c r="M6" s="2"/>
      <c r="N6" s="2"/>
    </row>
    <row r="8" spans="2:14" x14ac:dyDescent="0.25">
      <c r="B8" s="36" t="s">
        <v>4</v>
      </c>
      <c r="C8" s="36"/>
      <c r="D8" s="28" t="s">
        <v>32</v>
      </c>
    </row>
    <row r="9" spans="2:14" x14ac:dyDescent="0.25">
      <c r="B9" s="36" t="s">
        <v>0</v>
      </c>
      <c r="C9" s="36"/>
      <c r="D9" s="9">
        <f>SUM(D10:D18)</f>
        <v>3585072077</v>
      </c>
    </row>
    <row r="10" spans="2:14" x14ac:dyDescent="0.25">
      <c r="B10" s="10" t="s">
        <v>6</v>
      </c>
      <c r="C10" s="26" t="s">
        <v>7</v>
      </c>
      <c r="D10" s="30">
        <v>2556613475</v>
      </c>
      <c r="E10" s="5"/>
    </row>
    <row r="11" spans="2:14" x14ac:dyDescent="0.25">
      <c r="B11" s="10" t="s">
        <v>5</v>
      </c>
      <c r="C11" s="26" t="s">
        <v>8</v>
      </c>
      <c r="D11" s="30">
        <v>369721527</v>
      </c>
      <c r="E11" s="5"/>
    </row>
    <row r="12" spans="2:14" x14ac:dyDescent="0.25">
      <c r="B12" s="10" t="s">
        <v>18</v>
      </c>
      <c r="C12" s="26" t="s">
        <v>9</v>
      </c>
      <c r="D12" s="30">
        <v>85359104</v>
      </c>
      <c r="E12" s="5"/>
    </row>
    <row r="13" spans="2:14" x14ac:dyDescent="0.25">
      <c r="B13" s="10" t="s">
        <v>16</v>
      </c>
      <c r="C13" s="26" t="s">
        <v>10</v>
      </c>
      <c r="D13" s="31">
        <v>179891651</v>
      </c>
      <c r="E13" s="5"/>
    </row>
    <row r="14" spans="2:14" x14ac:dyDescent="0.25">
      <c r="B14" s="10" t="s">
        <v>19</v>
      </c>
      <c r="C14" s="26" t="s">
        <v>12</v>
      </c>
      <c r="D14" s="30">
        <v>84656936</v>
      </c>
    </row>
    <row r="15" spans="2:14" x14ac:dyDescent="0.25">
      <c r="B15" s="10" t="s">
        <v>66</v>
      </c>
      <c r="C15" s="26" t="s">
        <v>67</v>
      </c>
      <c r="D15" s="32">
        <v>12963992</v>
      </c>
      <c r="E15" s="5"/>
    </row>
    <row r="16" spans="2:14" x14ac:dyDescent="0.25">
      <c r="B16" s="10" t="s">
        <v>20</v>
      </c>
      <c r="C16" s="26" t="s">
        <v>13</v>
      </c>
      <c r="D16" s="30">
        <v>71724789</v>
      </c>
      <c r="E16" s="5"/>
    </row>
    <row r="17" spans="2:7" x14ac:dyDescent="0.25">
      <c r="B17" s="10" t="s">
        <v>79</v>
      </c>
      <c r="C17" s="10" t="s">
        <v>79</v>
      </c>
      <c r="D17" s="30">
        <v>172883913</v>
      </c>
      <c r="E17" s="5"/>
    </row>
    <row r="18" spans="2:7" x14ac:dyDescent="0.25">
      <c r="B18" s="10" t="s">
        <v>80</v>
      </c>
      <c r="C18" s="10" t="s">
        <v>39</v>
      </c>
      <c r="D18" s="30">
        <v>51256690</v>
      </c>
      <c r="E18" s="5"/>
    </row>
    <row r="19" spans="2:7" x14ac:dyDescent="0.25">
      <c r="B19" s="36" t="s">
        <v>1</v>
      </c>
      <c r="C19" s="36"/>
      <c r="D19" s="9">
        <f>+D20+D21</f>
        <v>1398655887</v>
      </c>
      <c r="E19" s="5"/>
      <c r="G19" s="5"/>
    </row>
    <row r="20" spans="2:7" ht="51" customHeight="1" x14ac:dyDescent="0.25">
      <c r="B20" s="12" t="s">
        <v>14</v>
      </c>
      <c r="C20" s="13" t="s">
        <v>2</v>
      </c>
      <c r="D20" s="14">
        <v>245065468</v>
      </c>
      <c r="E20" s="5"/>
    </row>
    <row r="21" spans="2:7" ht="51" customHeight="1" x14ac:dyDescent="0.25">
      <c r="B21" s="12" t="s">
        <v>15</v>
      </c>
      <c r="C21" s="13" t="s">
        <v>3</v>
      </c>
      <c r="D21" s="29">
        <v>1153590419</v>
      </c>
      <c r="E21" s="5"/>
    </row>
    <row r="23" spans="2:7" x14ac:dyDescent="0.25">
      <c r="B23" s="4" t="s">
        <v>22</v>
      </c>
    </row>
    <row r="24" spans="2:7" x14ac:dyDescent="0.25">
      <c r="B24" s="4" t="s">
        <v>81</v>
      </c>
      <c r="C24" s="25"/>
    </row>
    <row r="25" spans="2:7" x14ac:dyDescent="0.25">
      <c r="B25" s="4" t="s">
        <v>82</v>
      </c>
      <c r="C25" s="25"/>
    </row>
    <row r="26" spans="2:7" x14ac:dyDescent="0.25">
      <c r="B26" s="4" t="s">
        <v>83</v>
      </c>
      <c r="C26" s="25"/>
    </row>
  </sheetData>
  <mergeCells count="6">
    <mergeCell ref="B19:C19"/>
    <mergeCell ref="B3:D3"/>
    <mergeCell ref="B4:D4"/>
    <mergeCell ref="B6:D6"/>
    <mergeCell ref="B8:C8"/>
    <mergeCell ref="B9:C9"/>
  </mergeCells>
  <pageMargins left="0.7" right="0.7" top="0.75" bottom="0.75" header="0.3" footer="0.3"/>
  <pageSetup scale="82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N25"/>
  <sheetViews>
    <sheetView showGridLines="0" zoomScale="85" zoomScaleNormal="85" workbookViewId="0">
      <selection activeCell="B33" sqref="B33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37"/>
      <c r="C3" s="37"/>
      <c r="D3" s="37"/>
      <c r="E3" s="2"/>
      <c r="F3" s="2"/>
      <c r="G3" s="2"/>
    </row>
    <row r="4" spans="2:14" ht="15.75" x14ac:dyDescent="0.25">
      <c r="B4" s="37"/>
      <c r="C4" s="37"/>
      <c r="D4" s="37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37" t="s">
        <v>77</v>
      </c>
      <c r="C6" s="37"/>
      <c r="D6" s="37"/>
      <c r="I6" s="2"/>
      <c r="J6" s="2"/>
      <c r="K6" s="2"/>
      <c r="L6" s="2"/>
      <c r="M6" s="2"/>
      <c r="N6" s="2"/>
    </row>
    <row r="8" spans="2:14" x14ac:dyDescent="0.25">
      <c r="B8" s="36" t="s">
        <v>4</v>
      </c>
      <c r="C8" s="36"/>
      <c r="D8" s="8" t="s">
        <v>32</v>
      </c>
    </row>
    <row r="9" spans="2:14" x14ac:dyDescent="0.25">
      <c r="B9" s="36" t="s">
        <v>0</v>
      </c>
      <c r="C9" s="36"/>
      <c r="D9" s="9">
        <f>SUM(D10:D17)</f>
        <v>3145479835</v>
      </c>
    </row>
    <row r="10" spans="2:14" x14ac:dyDescent="0.25">
      <c r="B10" s="10" t="s">
        <v>6</v>
      </c>
      <c r="C10" s="26" t="s">
        <v>7</v>
      </c>
      <c r="D10" s="11">
        <v>2380485228</v>
      </c>
      <c r="E10" s="5"/>
    </row>
    <row r="11" spans="2:14" x14ac:dyDescent="0.25">
      <c r="B11" s="10" t="s">
        <v>5</v>
      </c>
      <c r="C11" s="26" t="s">
        <v>8</v>
      </c>
      <c r="D11" s="11">
        <v>355698862</v>
      </c>
      <c r="E11" s="5"/>
    </row>
    <row r="12" spans="2:14" x14ac:dyDescent="0.25">
      <c r="B12" s="10" t="s">
        <v>18</v>
      </c>
      <c r="C12" s="26" t="s">
        <v>9</v>
      </c>
      <c r="D12" s="11">
        <v>75259637</v>
      </c>
      <c r="E12" s="5"/>
    </row>
    <row r="13" spans="2:14" x14ac:dyDescent="0.25">
      <c r="B13" s="10" t="s">
        <v>16</v>
      </c>
      <c r="C13" s="26" t="s">
        <v>10</v>
      </c>
      <c r="D13" s="27">
        <v>134471374</v>
      </c>
      <c r="E13" s="5"/>
    </row>
    <row r="14" spans="2:14" x14ac:dyDescent="0.25">
      <c r="B14" s="10" t="s">
        <v>19</v>
      </c>
      <c r="C14" s="26" t="s">
        <v>12</v>
      </c>
      <c r="D14" s="11">
        <v>79734025</v>
      </c>
    </row>
    <row r="15" spans="2:14" x14ac:dyDescent="0.25">
      <c r="B15" s="10" t="s">
        <v>66</v>
      </c>
      <c r="C15" s="26" t="s">
        <v>67</v>
      </c>
      <c r="D15" s="5">
        <v>12355314</v>
      </c>
      <c r="E15" s="5"/>
    </row>
    <row r="16" spans="2:14" x14ac:dyDescent="0.25">
      <c r="B16" s="10" t="s">
        <v>20</v>
      </c>
      <c r="C16" s="26" t="s">
        <v>13</v>
      </c>
      <c r="D16" s="11">
        <v>71254163</v>
      </c>
      <c r="E16" s="5"/>
    </row>
    <row r="17" spans="2:7" x14ac:dyDescent="0.25">
      <c r="B17" s="10" t="s">
        <v>39</v>
      </c>
      <c r="C17" s="10" t="s">
        <v>39</v>
      </c>
      <c r="D17" s="11">
        <v>36221232</v>
      </c>
      <c r="E17" s="5"/>
    </row>
    <row r="18" spans="2:7" x14ac:dyDescent="0.25">
      <c r="B18" s="36" t="s">
        <v>1</v>
      </c>
      <c r="C18" s="36"/>
      <c r="D18" s="9">
        <f>+D19+D20</f>
        <v>1304725300</v>
      </c>
      <c r="E18" s="5"/>
      <c r="G18" s="5"/>
    </row>
    <row r="19" spans="2:7" ht="51" customHeight="1" x14ac:dyDescent="0.25">
      <c r="B19" s="12" t="s">
        <v>14</v>
      </c>
      <c r="C19" s="13" t="s">
        <v>2</v>
      </c>
      <c r="D19" s="14">
        <v>226214279</v>
      </c>
      <c r="E19" s="5"/>
    </row>
    <row r="20" spans="2:7" ht="51" customHeight="1" x14ac:dyDescent="0.25">
      <c r="B20" s="12" t="s">
        <v>15</v>
      </c>
      <c r="C20" s="13" t="s">
        <v>3</v>
      </c>
      <c r="D20" s="14">
        <v>1078511021</v>
      </c>
      <c r="E20" s="5"/>
    </row>
    <row r="22" spans="2:7" x14ac:dyDescent="0.25">
      <c r="B22" s="4" t="s">
        <v>22</v>
      </c>
    </row>
    <row r="23" spans="2:7" x14ac:dyDescent="0.25">
      <c r="B23" s="4" t="s">
        <v>76</v>
      </c>
      <c r="C23" s="25"/>
    </row>
    <row r="24" spans="2:7" x14ac:dyDescent="0.25">
      <c r="B24" s="4" t="s">
        <v>75</v>
      </c>
      <c r="C24" s="25"/>
    </row>
    <row r="25" spans="2:7" x14ac:dyDescent="0.25">
      <c r="B25" s="4" t="s">
        <v>74</v>
      </c>
      <c r="C25" s="25"/>
    </row>
  </sheetData>
  <mergeCells count="6">
    <mergeCell ref="B18:C18"/>
    <mergeCell ref="B3:D3"/>
    <mergeCell ref="B4:D4"/>
    <mergeCell ref="B6:D6"/>
    <mergeCell ref="B8:C8"/>
    <mergeCell ref="B9:C9"/>
  </mergeCells>
  <pageMargins left="0.7" right="0.7" top="0.75" bottom="0.75" header="0.3" footer="0.3"/>
  <pageSetup scale="82" orientation="portrait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N25"/>
  <sheetViews>
    <sheetView showGridLines="0" zoomScale="115" zoomScaleNormal="115" workbookViewId="0">
      <selection activeCell="B6" sqref="B6:D6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2" spans="2:14" ht="7.5" customHeight="1" x14ac:dyDescent="0.25"/>
    <row r="3" spans="2:14" ht="23.25" hidden="1" customHeight="1" x14ac:dyDescent="0.25">
      <c r="B3" s="37"/>
      <c r="C3" s="37"/>
      <c r="D3" s="37"/>
      <c r="E3" s="2"/>
      <c r="F3" s="2"/>
      <c r="G3" s="2"/>
    </row>
    <row r="4" spans="2:14" ht="15.75" hidden="1" x14ac:dyDescent="0.25">
      <c r="B4" s="37"/>
      <c r="C4" s="37"/>
      <c r="D4" s="37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37" t="s">
        <v>65</v>
      </c>
      <c r="C6" s="37"/>
      <c r="D6" s="37"/>
      <c r="I6" s="2"/>
      <c r="J6" s="2"/>
      <c r="K6" s="2"/>
      <c r="L6" s="2"/>
      <c r="M6" s="2"/>
      <c r="N6" s="2"/>
    </row>
    <row r="8" spans="2:14" x14ac:dyDescent="0.25">
      <c r="B8" s="36" t="s">
        <v>4</v>
      </c>
      <c r="C8" s="36"/>
      <c r="D8" s="8" t="s">
        <v>32</v>
      </c>
    </row>
    <row r="9" spans="2:14" x14ac:dyDescent="0.25">
      <c r="B9" s="36" t="s">
        <v>0</v>
      </c>
      <c r="C9" s="36"/>
      <c r="D9" s="9">
        <f>SUM(D10:D17)</f>
        <v>3039250160</v>
      </c>
    </row>
    <row r="10" spans="2:14" x14ac:dyDescent="0.25">
      <c r="B10" s="10" t="s">
        <v>6</v>
      </c>
      <c r="C10" s="26" t="s">
        <v>7</v>
      </c>
      <c r="D10" s="11">
        <v>2353549822</v>
      </c>
      <c r="E10" s="5"/>
    </row>
    <row r="11" spans="2:14" x14ac:dyDescent="0.25">
      <c r="B11" s="10" t="s">
        <v>5</v>
      </c>
      <c r="C11" s="26" t="s">
        <v>8</v>
      </c>
      <c r="D11" s="11">
        <v>323760878</v>
      </c>
      <c r="E11" s="5"/>
    </row>
    <row r="12" spans="2:14" x14ac:dyDescent="0.25">
      <c r="B12" s="10" t="s">
        <v>18</v>
      </c>
      <c r="C12" s="26" t="s">
        <v>9</v>
      </c>
      <c r="D12" s="11">
        <v>66144281</v>
      </c>
      <c r="E12" s="5"/>
    </row>
    <row r="13" spans="2:14" x14ac:dyDescent="0.25">
      <c r="B13" s="10" t="s">
        <v>16</v>
      </c>
      <c r="C13" s="26" t="s">
        <v>10</v>
      </c>
      <c r="D13" s="11">
        <v>120158056</v>
      </c>
      <c r="E13" s="5"/>
    </row>
    <row r="14" spans="2:14" x14ac:dyDescent="0.25">
      <c r="B14" s="10" t="s">
        <v>19</v>
      </c>
      <c r="C14" s="26" t="s">
        <v>12</v>
      </c>
      <c r="D14" s="11">
        <v>63595464</v>
      </c>
    </row>
    <row r="15" spans="2:14" x14ac:dyDescent="0.25">
      <c r="B15" s="10" t="s">
        <v>66</v>
      </c>
      <c r="C15" s="26" t="s">
        <v>67</v>
      </c>
      <c r="D15" s="5">
        <v>11883154</v>
      </c>
      <c r="E15" s="5"/>
    </row>
    <row r="16" spans="2:14" x14ac:dyDescent="0.25">
      <c r="B16" s="10" t="s">
        <v>20</v>
      </c>
      <c r="C16" s="26" t="s">
        <v>13</v>
      </c>
      <c r="D16" s="11">
        <v>62643305</v>
      </c>
      <c r="E16" s="5"/>
    </row>
    <row r="17" spans="2:7" x14ac:dyDescent="0.25">
      <c r="B17" s="10" t="s">
        <v>39</v>
      </c>
      <c r="C17" s="10" t="s">
        <v>39</v>
      </c>
      <c r="D17" s="11">
        <v>37515200</v>
      </c>
      <c r="E17" s="5"/>
    </row>
    <row r="18" spans="2:7" x14ac:dyDescent="0.25">
      <c r="B18" s="36" t="s">
        <v>1</v>
      </c>
      <c r="C18" s="36"/>
      <c r="D18" s="9">
        <f>+D19+D20</f>
        <v>1235193066</v>
      </c>
      <c r="E18" s="5"/>
      <c r="G18" s="5"/>
    </row>
    <row r="19" spans="2:7" ht="51" customHeight="1" x14ac:dyDescent="0.25">
      <c r="B19" s="12" t="s">
        <v>14</v>
      </c>
      <c r="C19" s="13" t="s">
        <v>2</v>
      </c>
      <c r="D19" s="14">
        <v>194662834</v>
      </c>
      <c r="E19" s="5"/>
    </row>
    <row r="20" spans="2:7" ht="51" customHeight="1" x14ac:dyDescent="0.25">
      <c r="B20" s="12" t="s">
        <v>15</v>
      </c>
      <c r="C20" s="13" t="s">
        <v>3</v>
      </c>
      <c r="D20" s="14">
        <v>1040530232</v>
      </c>
      <c r="E20" s="5"/>
    </row>
    <row r="22" spans="2:7" x14ac:dyDescent="0.25">
      <c r="B22" s="4" t="s">
        <v>22</v>
      </c>
    </row>
    <row r="23" spans="2:7" x14ac:dyDescent="0.25">
      <c r="B23" s="4" t="s">
        <v>68</v>
      </c>
      <c r="C23" s="25"/>
    </row>
    <row r="24" spans="2:7" x14ac:dyDescent="0.25">
      <c r="B24" s="4" t="s">
        <v>71</v>
      </c>
      <c r="C24" s="25"/>
    </row>
    <row r="25" spans="2:7" x14ac:dyDescent="0.25">
      <c r="B25" s="4" t="s">
        <v>72</v>
      </c>
      <c r="C25" s="25"/>
    </row>
  </sheetData>
  <mergeCells count="6">
    <mergeCell ref="B18:C18"/>
    <mergeCell ref="B3:D3"/>
    <mergeCell ref="B4:D4"/>
    <mergeCell ref="B6:D6"/>
    <mergeCell ref="B8:C8"/>
    <mergeCell ref="B9:C9"/>
  </mergeCells>
  <pageMargins left="0.7" right="0.7" top="0.75" bottom="0.75" header="0.3" footer="0.3"/>
  <pageSetup scale="82" orientation="portrait" r:id="rId1"/>
  <colBreaks count="1" manualBreakCount="1">
    <brk id="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N25"/>
  <sheetViews>
    <sheetView showGridLines="0" zoomScale="113" zoomScaleNormal="100" workbookViewId="0">
      <selection activeCell="I20" sqref="I20"/>
    </sheetView>
  </sheetViews>
  <sheetFormatPr baseColWidth="10" defaultColWidth="9.140625" defaultRowHeight="15" x14ac:dyDescent="0.25"/>
  <cols>
    <col min="1" max="1" width="9.140625" style="1"/>
    <col min="2" max="2" width="44.28515625" style="1" customWidth="1"/>
    <col min="3" max="3" width="7.140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37"/>
      <c r="C3" s="37"/>
      <c r="D3" s="37"/>
      <c r="E3" s="2"/>
      <c r="F3" s="2"/>
      <c r="G3" s="2"/>
    </row>
    <row r="4" spans="2:14" ht="15.75" x14ac:dyDescent="0.25">
      <c r="B4" s="37"/>
      <c r="C4" s="37"/>
      <c r="D4" s="37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37" t="s">
        <v>64</v>
      </c>
      <c r="C6" s="37"/>
      <c r="D6" s="37"/>
      <c r="I6" s="2"/>
      <c r="J6" s="2"/>
      <c r="K6" s="2"/>
      <c r="L6" s="2"/>
      <c r="M6" s="2"/>
      <c r="N6" s="2"/>
    </row>
    <row r="8" spans="2:14" x14ac:dyDescent="0.25">
      <c r="B8" s="36" t="s">
        <v>4</v>
      </c>
      <c r="C8" s="36"/>
      <c r="D8" s="8" t="s">
        <v>32</v>
      </c>
    </row>
    <row r="9" spans="2:14" x14ac:dyDescent="0.25">
      <c r="B9" s="36" t="s">
        <v>0</v>
      </c>
      <c r="C9" s="36"/>
      <c r="D9" s="9">
        <f>SUM(D10:D17)</f>
        <v>2497440009</v>
      </c>
    </row>
    <row r="10" spans="2:14" x14ac:dyDescent="0.25">
      <c r="B10" s="10" t="s">
        <v>6</v>
      </c>
      <c r="C10" s="26" t="s">
        <v>7</v>
      </c>
      <c r="D10" s="11">
        <v>1908571281</v>
      </c>
      <c r="E10" s="5"/>
    </row>
    <row r="11" spans="2:14" x14ac:dyDescent="0.25">
      <c r="B11" s="10" t="s">
        <v>5</v>
      </c>
      <c r="C11" s="26" t="s">
        <v>8</v>
      </c>
      <c r="D11" s="11">
        <v>266335058</v>
      </c>
      <c r="E11" s="5"/>
    </row>
    <row r="12" spans="2:14" x14ac:dyDescent="0.25">
      <c r="B12" s="10" t="s">
        <v>18</v>
      </c>
      <c r="C12" s="26" t="s">
        <v>9</v>
      </c>
      <c r="D12" s="11">
        <v>63144270</v>
      </c>
      <c r="E12" s="5"/>
    </row>
    <row r="13" spans="2:14" x14ac:dyDescent="0.25">
      <c r="B13" s="10" t="s">
        <v>16</v>
      </c>
      <c r="C13" s="26" t="s">
        <v>10</v>
      </c>
      <c r="D13" s="11">
        <v>115908058</v>
      </c>
      <c r="E13" s="5"/>
    </row>
    <row r="14" spans="2:14" x14ac:dyDescent="0.25">
      <c r="B14" s="10" t="s">
        <v>19</v>
      </c>
      <c r="C14" s="26" t="s">
        <v>12</v>
      </c>
      <c r="D14" s="11">
        <v>48757856</v>
      </c>
      <c r="E14" s="5"/>
    </row>
    <row r="15" spans="2:14" x14ac:dyDescent="0.25">
      <c r="B15" s="10" t="s">
        <v>66</v>
      </c>
      <c r="C15" s="26" t="s">
        <v>67</v>
      </c>
      <c r="D15" s="11">
        <v>10938426</v>
      </c>
      <c r="E15" s="5"/>
    </row>
    <row r="16" spans="2:14" x14ac:dyDescent="0.25">
      <c r="B16" s="10" t="s">
        <v>20</v>
      </c>
      <c r="C16" s="26" t="s">
        <v>13</v>
      </c>
      <c r="D16" s="11">
        <v>56480429</v>
      </c>
      <c r="E16" s="5"/>
    </row>
    <row r="17" spans="2:7" x14ac:dyDescent="0.25">
      <c r="B17" s="10" t="s">
        <v>39</v>
      </c>
      <c r="C17" s="10" t="s">
        <v>39</v>
      </c>
      <c r="D17" s="11">
        <v>27304631</v>
      </c>
      <c r="E17" s="5"/>
    </row>
    <row r="18" spans="2:7" x14ac:dyDescent="0.25">
      <c r="B18" s="36" t="s">
        <v>1</v>
      </c>
      <c r="C18" s="36"/>
      <c r="D18" s="9">
        <f>+D19+D20</f>
        <v>1028255632</v>
      </c>
      <c r="E18" s="5"/>
      <c r="G18" s="5"/>
    </row>
    <row r="19" spans="2:7" ht="51" customHeight="1" x14ac:dyDescent="0.25">
      <c r="B19" s="12" t="s">
        <v>14</v>
      </c>
      <c r="C19" s="13" t="s">
        <v>2</v>
      </c>
      <c r="D19" s="14">
        <v>161083252</v>
      </c>
      <c r="E19" s="5"/>
    </row>
    <row r="20" spans="2:7" ht="51" customHeight="1" x14ac:dyDescent="0.25">
      <c r="B20" s="12" t="s">
        <v>15</v>
      </c>
      <c r="C20" s="13" t="s">
        <v>3</v>
      </c>
      <c r="D20" s="14">
        <v>867172380</v>
      </c>
      <c r="E20" s="5"/>
    </row>
    <row r="22" spans="2:7" x14ac:dyDescent="0.25">
      <c r="B22" s="4" t="s">
        <v>22</v>
      </c>
    </row>
    <row r="23" spans="2:7" x14ac:dyDescent="0.25">
      <c r="B23" s="4" t="s">
        <v>70</v>
      </c>
      <c r="C23" s="25"/>
    </row>
    <row r="24" spans="2:7" x14ac:dyDescent="0.25">
      <c r="B24" s="4" t="s">
        <v>69</v>
      </c>
      <c r="C24" s="25"/>
    </row>
    <row r="25" spans="2:7" x14ac:dyDescent="0.25">
      <c r="B25" s="4" t="s">
        <v>73</v>
      </c>
      <c r="C25" s="25"/>
    </row>
  </sheetData>
  <mergeCells count="6">
    <mergeCell ref="B18:C18"/>
    <mergeCell ref="B3:D3"/>
    <mergeCell ref="B4:D4"/>
    <mergeCell ref="B6:D6"/>
    <mergeCell ref="B8:C8"/>
    <mergeCell ref="B9:C9"/>
  </mergeCells>
  <pageMargins left="0.7" right="0.7" top="0.75" bottom="0.75" header="0.3" footer="0.3"/>
  <pageSetup scale="82" orientation="portrait" r:id="rId1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3:N24"/>
  <sheetViews>
    <sheetView showGridLines="0" topLeftCell="A5" zoomScaleNormal="100" workbookViewId="0">
      <selection activeCell="C38" sqref="C38"/>
    </sheetView>
  </sheetViews>
  <sheetFormatPr baseColWidth="10" defaultColWidth="9.140625" defaultRowHeight="15" x14ac:dyDescent="0.25"/>
  <cols>
    <col min="1" max="1" width="9.140625" style="1"/>
    <col min="2" max="2" width="37.425781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37"/>
      <c r="C3" s="37"/>
      <c r="D3" s="37"/>
      <c r="E3" s="2"/>
      <c r="F3" s="2"/>
      <c r="G3" s="2"/>
    </row>
    <row r="4" spans="2:14" ht="15.75" x14ac:dyDescent="0.25">
      <c r="B4" s="37"/>
      <c r="C4" s="37"/>
      <c r="D4" s="37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37" t="s">
        <v>54</v>
      </c>
      <c r="C6" s="37"/>
      <c r="D6" s="37"/>
      <c r="I6" s="2"/>
      <c r="J6" s="2"/>
      <c r="K6" s="2"/>
      <c r="L6" s="2"/>
      <c r="M6" s="2"/>
      <c r="N6" s="2"/>
    </row>
    <row r="8" spans="2:14" x14ac:dyDescent="0.25">
      <c r="B8" s="36" t="s">
        <v>4</v>
      </c>
      <c r="C8" s="36"/>
      <c r="D8" s="8" t="s">
        <v>32</v>
      </c>
    </row>
    <row r="9" spans="2:14" x14ac:dyDescent="0.25">
      <c r="B9" s="36" t="s">
        <v>0</v>
      </c>
      <c r="C9" s="36"/>
      <c r="D9" s="9">
        <f>SUM(D10:D16)</f>
        <v>2316401345</v>
      </c>
    </row>
    <row r="10" spans="2:14" x14ac:dyDescent="0.25">
      <c r="B10" s="10" t="s">
        <v>6</v>
      </c>
      <c r="C10" s="26" t="s">
        <v>7</v>
      </c>
      <c r="D10" s="11">
        <v>1650499793</v>
      </c>
      <c r="E10" s="5"/>
    </row>
    <row r="11" spans="2:14" x14ac:dyDescent="0.25">
      <c r="B11" s="10" t="s">
        <v>5</v>
      </c>
      <c r="C11" s="26" t="s">
        <v>8</v>
      </c>
      <c r="D11" s="11">
        <v>226462481</v>
      </c>
      <c r="E11" s="5"/>
    </row>
    <row r="12" spans="2:14" x14ac:dyDescent="0.25">
      <c r="B12" s="10" t="s">
        <v>18</v>
      </c>
      <c r="C12" s="26" t="s">
        <v>9</v>
      </c>
      <c r="D12" s="11">
        <v>50341870</v>
      </c>
      <c r="E12" s="5"/>
    </row>
    <row r="13" spans="2:14" x14ac:dyDescent="0.25">
      <c r="B13" s="10" t="s">
        <v>16</v>
      </c>
      <c r="C13" s="26" t="s">
        <v>10</v>
      </c>
      <c r="D13" s="11">
        <v>86526821</v>
      </c>
      <c r="E13" s="5"/>
    </row>
    <row r="14" spans="2:14" x14ac:dyDescent="0.25">
      <c r="B14" s="10" t="s">
        <v>19</v>
      </c>
      <c r="C14" s="26" t="s">
        <v>12</v>
      </c>
      <c r="D14" s="11">
        <f>30270353+10319549</f>
        <v>40589902</v>
      </c>
      <c r="E14" s="5"/>
    </row>
    <row r="15" spans="2:14" x14ac:dyDescent="0.25">
      <c r="B15" s="10" t="s">
        <v>20</v>
      </c>
      <c r="C15" s="26" t="s">
        <v>13</v>
      </c>
      <c r="D15" s="11">
        <v>49578630</v>
      </c>
      <c r="E15" s="5"/>
    </row>
    <row r="16" spans="2:14" x14ac:dyDescent="0.25">
      <c r="B16" s="10" t="s">
        <v>39</v>
      </c>
      <c r="C16" s="10" t="s">
        <v>39</v>
      </c>
      <c r="D16" s="11">
        <f>196087161+16314687</f>
        <v>212401848</v>
      </c>
      <c r="E16" s="5"/>
    </row>
    <row r="17" spans="2:7" x14ac:dyDescent="0.25">
      <c r="B17" s="36" t="s">
        <v>1</v>
      </c>
      <c r="C17" s="36"/>
      <c r="D17" s="9">
        <f>+D18+D19</f>
        <v>833964153</v>
      </c>
      <c r="E17" s="5"/>
      <c r="G17" s="5"/>
    </row>
    <row r="18" spans="2:7" ht="51" customHeight="1" x14ac:dyDescent="0.25">
      <c r="B18" s="12" t="s">
        <v>14</v>
      </c>
      <c r="C18" s="13" t="s">
        <v>2</v>
      </c>
      <c r="D18" s="14">
        <v>118998900</v>
      </c>
      <c r="E18" s="5"/>
    </row>
    <row r="19" spans="2:7" ht="51" customHeight="1" x14ac:dyDescent="0.25">
      <c r="B19" s="12" t="s">
        <v>15</v>
      </c>
      <c r="C19" s="13" t="s">
        <v>3</v>
      </c>
      <c r="D19" s="14">
        <v>714965253</v>
      </c>
      <c r="E19" s="5"/>
    </row>
    <row r="21" spans="2:7" x14ac:dyDescent="0.25">
      <c r="B21" s="4" t="s">
        <v>22</v>
      </c>
    </row>
    <row r="22" spans="2:7" x14ac:dyDescent="0.25">
      <c r="B22" s="4" t="s">
        <v>63</v>
      </c>
      <c r="C22" s="25" t="s">
        <v>62</v>
      </c>
    </row>
    <row r="23" spans="2:7" x14ac:dyDescent="0.25">
      <c r="B23" s="4" t="s">
        <v>61</v>
      </c>
      <c r="C23" s="25" t="s">
        <v>59</v>
      </c>
    </row>
    <row r="24" spans="2:7" x14ac:dyDescent="0.25">
      <c r="B24" s="4" t="s">
        <v>60</v>
      </c>
      <c r="C24" s="25" t="s">
        <v>59</v>
      </c>
    </row>
  </sheetData>
  <mergeCells count="6">
    <mergeCell ref="B17:C17"/>
    <mergeCell ref="B3:D3"/>
    <mergeCell ref="B4:D4"/>
    <mergeCell ref="B6:D6"/>
    <mergeCell ref="B8:C8"/>
    <mergeCell ref="B9:C9"/>
  </mergeCells>
  <hyperlinks>
    <hyperlink ref="C22" r:id="rId1"/>
    <hyperlink ref="C24" r:id="rId2"/>
    <hyperlink ref="C23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3:N25"/>
  <sheetViews>
    <sheetView showGridLines="0" zoomScaleNormal="100" workbookViewId="0">
      <selection activeCell="B17" sqref="B17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37"/>
      <c r="C3" s="37"/>
      <c r="D3" s="37"/>
      <c r="E3" s="2"/>
      <c r="F3" s="2"/>
      <c r="G3" s="2"/>
    </row>
    <row r="4" spans="2:14" ht="15.75" x14ac:dyDescent="0.25">
      <c r="B4" s="37"/>
      <c r="C4" s="37"/>
      <c r="D4" s="37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37" t="s">
        <v>30</v>
      </c>
      <c r="C6" s="37"/>
      <c r="D6" s="37"/>
      <c r="I6" s="2"/>
      <c r="J6" s="2"/>
      <c r="K6" s="2"/>
      <c r="L6" s="2"/>
      <c r="M6" s="2"/>
      <c r="N6" s="2"/>
    </row>
    <row r="8" spans="2:14" x14ac:dyDescent="0.25">
      <c r="B8" s="36" t="s">
        <v>4</v>
      </c>
      <c r="C8" s="36"/>
      <c r="D8" s="8" t="s">
        <v>32</v>
      </c>
    </row>
    <row r="9" spans="2:14" x14ac:dyDescent="0.25">
      <c r="B9" s="36" t="s">
        <v>0</v>
      </c>
      <c r="C9" s="36"/>
      <c r="D9" s="9">
        <f>SUM(D10:D17)</f>
        <v>2267550223</v>
      </c>
    </row>
    <row r="10" spans="2:14" x14ac:dyDescent="0.25">
      <c r="B10" s="10" t="s">
        <v>6</v>
      </c>
      <c r="C10" s="10" t="s">
        <v>7</v>
      </c>
      <c r="D10" s="11">
        <v>1666439291</v>
      </c>
      <c r="E10" s="5"/>
    </row>
    <row r="11" spans="2:14" x14ac:dyDescent="0.25">
      <c r="B11" s="10" t="s">
        <v>5</v>
      </c>
      <c r="C11" s="10" t="s">
        <v>8</v>
      </c>
      <c r="D11" s="11">
        <v>227283310</v>
      </c>
      <c r="E11" s="5"/>
    </row>
    <row r="12" spans="2:14" x14ac:dyDescent="0.25">
      <c r="B12" s="10" t="s">
        <v>18</v>
      </c>
      <c r="C12" s="10" t="s">
        <v>9</v>
      </c>
      <c r="D12" s="11">
        <v>53379678</v>
      </c>
      <c r="E12" s="5"/>
    </row>
    <row r="13" spans="2:14" x14ac:dyDescent="0.25">
      <c r="B13" s="10" t="s">
        <v>16</v>
      </c>
      <c r="C13" s="10" t="s">
        <v>10</v>
      </c>
      <c r="D13" s="11">
        <v>83129343</v>
      </c>
      <c r="E13" s="5"/>
    </row>
    <row r="14" spans="2:14" x14ac:dyDescent="0.25">
      <c r="B14" s="10" t="s">
        <v>17</v>
      </c>
      <c r="C14" s="10" t="s">
        <v>11</v>
      </c>
      <c r="D14" s="11">
        <v>4873875</v>
      </c>
      <c r="E14" s="5"/>
    </row>
    <row r="15" spans="2:14" x14ac:dyDescent="0.25">
      <c r="B15" s="10" t="s">
        <v>19</v>
      </c>
      <c r="C15" s="10" t="s">
        <v>12</v>
      </c>
      <c r="D15" s="11">
        <f>43102614+9986982</f>
        <v>53089596</v>
      </c>
      <c r="E15" s="5"/>
    </row>
    <row r="16" spans="2:14" x14ac:dyDescent="0.25">
      <c r="B16" s="10" t="s">
        <v>20</v>
      </c>
      <c r="C16" s="10" t="s">
        <v>13</v>
      </c>
      <c r="D16" s="11">
        <v>58166680</v>
      </c>
      <c r="E16" s="5"/>
    </row>
    <row r="17" spans="2:7" x14ac:dyDescent="0.25">
      <c r="B17" s="10" t="s">
        <v>39</v>
      </c>
      <c r="C17" s="10" t="s">
        <v>39</v>
      </c>
      <c r="D17" s="11">
        <v>121188450</v>
      </c>
      <c r="E17" s="5"/>
    </row>
    <row r="18" spans="2:7" x14ac:dyDescent="0.25">
      <c r="B18" s="36" t="s">
        <v>1</v>
      </c>
      <c r="C18" s="36"/>
      <c r="D18" s="9">
        <f>+D19+D20</f>
        <v>911816737.24000001</v>
      </c>
      <c r="E18" s="5"/>
      <c r="G18" s="5"/>
    </row>
    <row r="19" spans="2:7" ht="51" customHeight="1" x14ac:dyDescent="0.25">
      <c r="B19" s="12" t="s">
        <v>14</v>
      </c>
      <c r="C19" s="13" t="s">
        <v>2</v>
      </c>
      <c r="D19" s="14">
        <v>120151561.23999999</v>
      </c>
      <c r="E19" s="5"/>
    </row>
    <row r="20" spans="2:7" ht="51" customHeight="1" x14ac:dyDescent="0.25">
      <c r="B20" s="12" t="s">
        <v>15</v>
      </c>
      <c r="C20" s="13" t="s">
        <v>3</v>
      </c>
      <c r="D20" s="14">
        <v>791665176</v>
      </c>
      <c r="E20" s="5"/>
    </row>
    <row r="22" spans="2:7" x14ac:dyDescent="0.25">
      <c r="B22" s="4" t="s">
        <v>22</v>
      </c>
    </row>
    <row r="23" spans="2:7" x14ac:dyDescent="0.25">
      <c r="B23" s="4" t="s">
        <v>34</v>
      </c>
      <c r="C23" s="16" t="s">
        <v>33</v>
      </c>
    </row>
    <row r="24" spans="2:7" x14ac:dyDescent="0.25">
      <c r="B24" s="4" t="s">
        <v>36</v>
      </c>
      <c r="C24" s="16" t="s">
        <v>35</v>
      </c>
    </row>
    <row r="25" spans="2:7" x14ac:dyDescent="0.25">
      <c r="B25" s="4" t="s">
        <v>38</v>
      </c>
      <c r="C25" s="16" t="s">
        <v>37</v>
      </c>
    </row>
  </sheetData>
  <mergeCells count="6">
    <mergeCell ref="B8:C8"/>
    <mergeCell ref="B18:C18"/>
    <mergeCell ref="B9:C9"/>
    <mergeCell ref="B3:D3"/>
    <mergeCell ref="B4:D4"/>
    <mergeCell ref="B6:D6"/>
  </mergeCells>
  <hyperlinks>
    <hyperlink ref="C25" r:id="rId1"/>
    <hyperlink ref="C24" r:id="rId2"/>
    <hyperlink ref="C23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3:N25"/>
  <sheetViews>
    <sheetView showGridLines="0" zoomScaleNormal="100" workbookViewId="0">
      <selection activeCell="A5" sqref="A1:XFD5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37"/>
      <c r="C3" s="37"/>
      <c r="D3" s="37"/>
      <c r="E3" s="2"/>
      <c r="F3" s="2"/>
      <c r="G3" s="2"/>
    </row>
    <row r="4" spans="2:14" ht="15.75" x14ac:dyDescent="0.25">
      <c r="B4" s="37"/>
      <c r="C4" s="37"/>
      <c r="D4" s="37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37" t="s">
        <v>23</v>
      </c>
      <c r="C6" s="37"/>
      <c r="D6" s="37"/>
      <c r="I6" s="2"/>
      <c r="J6" s="2"/>
      <c r="K6" s="2"/>
      <c r="L6" s="2"/>
      <c r="M6" s="2"/>
      <c r="N6" s="2"/>
    </row>
    <row r="8" spans="2:14" x14ac:dyDescent="0.25">
      <c r="B8" s="36" t="s">
        <v>4</v>
      </c>
      <c r="C8" s="36"/>
      <c r="D8" s="8" t="s">
        <v>32</v>
      </c>
    </row>
    <row r="9" spans="2:14" x14ac:dyDescent="0.25">
      <c r="B9" s="36" t="s">
        <v>0</v>
      </c>
      <c r="C9" s="36"/>
      <c r="D9" s="9">
        <f>SUM(D10:D17)</f>
        <v>3013551372.8499999</v>
      </c>
    </row>
    <row r="10" spans="2:14" x14ac:dyDescent="0.25">
      <c r="B10" s="10" t="s">
        <v>6</v>
      </c>
      <c r="C10" s="10" t="s">
        <v>7</v>
      </c>
      <c r="D10" s="11">
        <v>1637764095</v>
      </c>
      <c r="E10" s="5"/>
    </row>
    <row r="11" spans="2:14" x14ac:dyDescent="0.25">
      <c r="B11" s="10" t="s">
        <v>5</v>
      </c>
      <c r="C11" s="10" t="s">
        <v>8</v>
      </c>
      <c r="D11" s="11">
        <v>229135036</v>
      </c>
      <c r="E11" s="5"/>
    </row>
    <row r="12" spans="2:14" x14ac:dyDescent="0.25">
      <c r="B12" s="10" t="s">
        <v>18</v>
      </c>
      <c r="C12" s="10" t="s">
        <v>9</v>
      </c>
      <c r="D12" s="11">
        <v>60939425</v>
      </c>
      <c r="E12" s="5"/>
    </row>
    <row r="13" spans="2:14" x14ac:dyDescent="0.25">
      <c r="B13" s="10" t="s">
        <v>16</v>
      </c>
      <c r="C13" s="10" t="s">
        <v>10</v>
      </c>
      <c r="D13" s="11">
        <v>77285663</v>
      </c>
      <c r="E13" s="5"/>
    </row>
    <row r="14" spans="2:14" x14ac:dyDescent="0.25">
      <c r="B14" s="10" t="s">
        <v>17</v>
      </c>
      <c r="C14" s="10" t="s">
        <v>11</v>
      </c>
      <c r="D14" s="11">
        <v>6375452</v>
      </c>
      <c r="E14" s="5"/>
    </row>
    <row r="15" spans="2:14" x14ac:dyDescent="0.25">
      <c r="B15" s="10" t="s">
        <v>19</v>
      </c>
      <c r="C15" s="10" t="s">
        <v>12</v>
      </c>
      <c r="D15" s="11">
        <v>53155889</v>
      </c>
      <c r="E15" s="5"/>
    </row>
    <row r="16" spans="2:14" x14ac:dyDescent="0.25">
      <c r="B16" s="10" t="s">
        <v>20</v>
      </c>
      <c r="C16" s="10" t="s">
        <v>13</v>
      </c>
      <c r="D16" s="11">
        <v>58295545</v>
      </c>
      <c r="E16" s="5"/>
    </row>
    <row r="17" spans="2:7" x14ac:dyDescent="0.25">
      <c r="B17" s="36" t="s">
        <v>1</v>
      </c>
      <c r="C17" s="36"/>
      <c r="D17" s="9">
        <f>+D18+D19</f>
        <v>890600267.8499999</v>
      </c>
      <c r="E17" s="5"/>
      <c r="G17" s="5"/>
    </row>
    <row r="18" spans="2:7" ht="51" customHeight="1" x14ac:dyDescent="0.25">
      <c r="B18" s="12" t="s">
        <v>14</v>
      </c>
      <c r="C18" s="13" t="s">
        <v>2</v>
      </c>
      <c r="D18" s="14">
        <v>125670417.17</v>
      </c>
      <c r="E18" s="5"/>
    </row>
    <row r="19" spans="2:7" ht="51" customHeight="1" x14ac:dyDescent="0.25">
      <c r="B19" s="12" t="s">
        <v>15</v>
      </c>
      <c r="C19" s="13" t="s">
        <v>3</v>
      </c>
      <c r="D19" s="14">
        <v>764929850.67999995</v>
      </c>
      <c r="E19" s="5"/>
    </row>
    <row r="20" spans="2:7" customFormat="1" x14ac:dyDescent="0.25"/>
    <row r="21" spans="2:7" x14ac:dyDescent="0.25">
      <c r="B21" s="15" t="s">
        <v>22</v>
      </c>
    </row>
    <row r="22" spans="2:7" x14ac:dyDescent="0.25">
      <c r="B22" s="4" t="s">
        <v>24</v>
      </c>
      <c r="C22" s="16" t="s">
        <v>29</v>
      </c>
    </row>
    <row r="23" spans="2:7" x14ac:dyDescent="0.25">
      <c r="B23" s="4" t="s">
        <v>25</v>
      </c>
      <c r="C23" s="16" t="s">
        <v>28</v>
      </c>
    </row>
    <row r="24" spans="2:7" x14ac:dyDescent="0.25">
      <c r="B24" s="4" t="s">
        <v>26</v>
      </c>
      <c r="C24" s="16" t="s">
        <v>27</v>
      </c>
    </row>
    <row r="25" spans="2:7" x14ac:dyDescent="0.25">
      <c r="B25" s="4"/>
      <c r="C25" s="6"/>
    </row>
  </sheetData>
  <mergeCells count="6">
    <mergeCell ref="B17:C17"/>
    <mergeCell ref="B3:D3"/>
    <mergeCell ref="B4:D4"/>
    <mergeCell ref="B6:D6"/>
    <mergeCell ref="B8:C8"/>
    <mergeCell ref="B9:C9"/>
  </mergeCells>
  <hyperlinks>
    <hyperlink ref="C24" r:id="rId1"/>
    <hyperlink ref="C23" r:id="rId2"/>
    <hyperlink ref="C22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3:N24"/>
  <sheetViews>
    <sheetView showGridLines="0" zoomScaleNormal="100" workbookViewId="0">
      <selection activeCell="A5" sqref="A1:XFD5"/>
    </sheetView>
  </sheetViews>
  <sheetFormatPr baseColWidth="10" defaultColWidth="9.140625" defaultRowHeight="15" x14ac:dyDescent="0.25"/>
  <cols>
    <col min="1" max="1" width="9.140625" style="1"/>
    <col min="2" max="2" width="67.140625" style="1" customWidth="1"/>
    <col min="3" max="3" width="16.28515625" style="1" customWidth="1"/>
    <col min="4" max="4" width="24" style="1" bestFit="1" customWidth="1"/>
    <col min="5" max="16384" width="9.140625" style="1"/>
  </cols>
  <sheetData>
    <row r="3" spans="2:14" ht="23.25" customHeight="1" x14ac:dyDescent="0.25">
      <c r="B3" s="37"/>
      <c r="C3" s="37"/>
      <c r="D3" s="37"/>
      <c r="E3" s="2"/>
      <c r="F3" s="2"/>
      <c r="G3" s="2"/>
    </row>
    <row r="4" spans="2:14" ht="15.75" x14ac:dyDescent="0.25">
      <c r="B4" s="37"/>
      <c r="C4" s="37"/>
      <c r="D4" s="37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37" t="s">
        <v>40</v>
      </c>
      <c r="C6" s="37"/>
      <c r="D6" s="37"/>
      <c r="I6" s="2"/>
      <c r="J6" s="2"/>
      <c r="K6" s="2"/>
      <c r="L6" s="2"/>
      <c r="M6" s="2"/>
      <c r="N6" s="2"/>
    </row>
    <row r="8" spans="2:14" x14ac:dyDescent="0.25">
      <c r="B8" s="36" t="s">
        <v>4</v>
      </c>
      <c r="C8" s="36"/>
      <c r="D8" s="8" t="s">
        <v>32</v>
      </c>
    </row>
    <row r="9" spans="2:14" x14ac:dyDescent="0.25">
      <c r="B9" s="36" t="s">
        <v>0</v>
      </c>
      <c r="C9" s="36"/>
      <c r="D9" s="9">
        <f>SUM(D10:D16)</f>
        <v>1777493302</v>
      </c>
    </row>
    <row r="10" spans="2:14" x14ac:dyDescent="0.25">
      <c r="B10" s="17" t="s">
        <v>6</v>
      </c>
      <c r="C10" s="17" t="s">
        <v>7</v>
      </c>
      <c r="D10" s="18">
        <v>1355100028</v>
      </c>
    </row>
    <row r="11" spans="2:14" x14ac:dyDescent="0.25">
      <c r="B11" s="17" t="s">
        <v>5</v>
      </c>
      <c r="C11" s="17" t="s">
        <v>8</v>
      </c>
      <c r="D11" s="18">
        <v>184774301</v>
      </c>
    </row>
    <row r="12" spans="2:14" x14ac:dyDescent="0.25">
      <c r="B12" s="17" t="s">
        <v>18</v>
      </c>
      <c r="C12" s="17" t="s">
        <v>9</v>
      </c>
      <c r="D12" s="18">
        <v>59973311</v>
      </c>
    </row>
    <row r="13" spans="2:14" x14ac:dyDescent="0.25">
      <c r="B13" s="17" t="s">
        <v>16</v>
      </c>
      <c r="C13" s="17" t="s">
        <v>10</v>
      </c>
      <c r="D13" s="18">
        <v>62032481</v>
      </c>
    </row>
    <row r="14" spans="2:14" x14ac:dyDescent="0.25">
      <c r="B14" s="17" t="s">
        <v>17</v>
      </c>
      <c r="C14" s="17" t="s">
        <v>11</v>
      </c>
      <c r="D14" s="18">
        <v>5704272</v>
      </c>
    </row>
    <row r="15" spans="2:14" x14ac:dyDescent="0.25">
      <c r="B15" s="17" t="s">
        <v>19</v>
      </c>
      <c r="C15" s="17" t="s">
        <v>12</v>
      </c>
      <c r="D15" s="18">
        <v>49246703</v>
      </c>
    </row>
    <row r="16" spans="2:14" x14ac:dyDescent="0.25">
      <c r="B16" s="17" t="s">
        <v>20</v>
      </c>
      <c r="C16" s="17" t="s">
        <v>13</v>
      </c>
      <c r="D16" s="18">
        <v>60662206</v>
      </c>
    </row>
    <row r="17" spans="2:4" x14ac:dyDescent="0.25">
      <c r="B17" s="36" t="s">
        <v>1</v>
      </c>
      <c r="C17" s="36"/>
      <c r="D17" s="9">
        <f>+D18+D19</f>
        <v>785370660</v>
      </c>
    </row>
    <row r="18" spans="2:4" ht="57" customHeight="1" x14ac:dyDescent="0.25">
      <c r="B18" s="12" t="s">
        <v>14</v>
      </c>
      <c r="C18" s="17" t="s">
        <v>2</v>
      </c>
      <c r="D18" s="18">
        <v>112373684</v>
      </c>
    </row>
    <row r="19" spans="2:4" ht="45" customHeight="1" x14ac:dyDescent="0.25">
      <c r="B19" s="12" t="s">
        <v>15</v>
      </c>
      <c r="C19" s="17" t="s">
        <v>3</v>
      </c>
      <c r="D19" s="18">
        <v>672996976</v>
      </c>
    </row>
    <row r="21" spans="2:4" x14ac:dyDescent="0.25">
      <c r="B21" s="4" t="s">
        <v>22</v>
      </c>
    </row>
    <row r="22" spans="2:4" x14ac:dyDescent="0.25">
      <c r="B22" s="4" t="s">
        <v>41</v>
      </c>
      <c r="C22" s="16" t="s">
        <v>44</v>
      </c>
    </row>
    <row r="23" spans="2:4" x14ac:dyDescent="0.25">
      <c r="B23" s="4" t="s">
        <v>42</v>
      </c>
      <c r="C23" s="16" t="s">
        <v>45</v>
      </c>
    </row>
    <row r="24" spans="2:4" x14ac:dyDescent="0.25">
      <c r="B24" s="4" t="s">
        <v>43</v>
      </c>
      <c r="C24" s="16" t="s">
        <v>45</v>
      </c>
    </row>
  </sheetData>
  <mergeCells count="6">
    <mergeCell ref="B17:C17"/>
    <mergeCell ref="B3:D3"/>
    <mergeCell ref="B4:D4"/>
    <mergeCell ref="B6:D6"/>
    <mergeCell ref="B8:C8"/>
    <mergeCell ref="B9:C9"/>
  </mergeCells>
  <hyperlinks>
    <hyperlink ref="C22" r:id="rId1"/>
    <hyperlink ref="C23" r:id="rId2"/>
    <hyperlink ref="C24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Inicio!Área_de_impresión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2025-02-26T18:51:13Z</dcterms:modified>
</cp:coreProperties>
</file>