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duardo.olvera\Documents\SOPORTE\Fondos Federales  2023\Sevac\SEvAC 3er Trimestre 2023\D.1.15\"/>
    </mc:Choice>
  </mc:AlternateContent>
  <bookViews>
    <workbookView xWindow="0" yWindow="0" windowWidth="28770" windowHeight="11880"/>
  </bookViews>
  <sheets>
    <sheet name="18-LCF art 33 (2)" sheetId="1" r:id="rId1"/>
  </sheets>
  <externalReferences>
    <externalReference r:id="rId2"/>
    <externalReference r:id="rId3"/>
  </externalReferences>
  <definedNames>
    <definedName name="_xlnm.Print_Area" localSheetId="0">'18-LCF art 33 (2)'!$B$3:$J$35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</calcChain>
</file>

<file path=xl/sharedStrings.xml><?xml version="1.0" encoding="utf-8"?>
<sst xmlns="http://schemas.openxmlformats.org/spreadsheetml/2006/main" count="109" uniqueCount="53">
  <si>
    <t xml:space="preserve">Municipio de la Ciudad de Monterrey </t>
  </si>
  <si>
    <t>Montos que reciban, obras y acciones a realizar con el FISM</t>
  </si>
  <si>
    <t>Enero a Septiembre 2023</t>
  </si>
  <si>
    <t>Monto que reciban de FISM DF 2023 a Septiembre 2023</t>
  </si>
  <si>
    <t xml:space="preserve">Obra o Acción a realizar </t>
  </si>
  <si>
    <t xml:space="preserve">Costo </t>
  </si>
  <si>
    <t>Ubicación</t>
  </si>
  <si>
    <t xml:space="preserve">Metas </t>
  </si>
  <si>
    <t>Beneficiarios</t>
  </si>
  <si>
    <t xml:space="preserve">Entidad </t>
  </si>
  <si>
    <t>Municipio</t>
  </si>
  <si>
    <t>Localidad</t>
  </si>
  <si>
    <t xml:space="preserve">CONSTRUCCIÓN DE RED DE AGUA POTABLE </t>
  </si>
  <si>
    <t>NUEVO LEÓN</t>
  </si>
  <si>
    <t>MUNICIPIO DE MONTERREY</t>
  </si>
  <si>
    <t>COLONIA CERRO DE LA CAMPANA SECTOR 1 (ZONA SUR CEL CERRO)</t>
  </si>
  <si>
    <t xml:space="preserve">CONSTRUCCIÓN DE DRENAJE PLUVIAL </t>
  </si>
  <si>
    <t>CALLE 29 DE NOVIEMBRE ENTRE LA CALLE GRANADAS Y LA AVENIDA CAMINO DEL PASTIZAL COLONIA BALCONES DE SAN BERNABÉ</t>
  </si>
  <si>
    <t>CALLE PARQUE TLACOTA, ENTRE LA CALLE PARQUE QUETZALI Y LA AVENIDA CAMINO DEL PASTIZAL, COLONIA BARRIO DEL PARQUE</t>
  </si>
  <si>
    <t>CONSTRUCCIÓN DE DRENAJE PLUVIAL</t>
  </si>
  <si>
    <t>AVENIDA CAMINO DEL PASTIZAL ENTRE CALLES ÉBANO Y ALIANZA SUR COLONIA BARRIO ALAMEDA</t>
  </si>
  <si>
    <t>CALLE GUARDACOSTAS, DE AVENIDA SOLDADORES A CALLE VAQUEROS, COLONIA LA ALIANZA SECTOR O</t>
  </si>
  <si>
    <t xml:space="preserve">CONSTRUCCIÓN DE REJILLA DE CAPTACIÓN PLUVIAL </t>
  </si>
  <si>
    <t>CRUCE DE LA AVENIDA ANTIGUO CAMINO A VILLA DE SANTIAGO Y LA CALLE SANTA ANITA COLONIA BOSQUES DE LA ESTANZUELA</t>
  </si>
  <si>
    <t xml:space="preserve">RECONSTRUCCIÓN DE REJILLAS DE CAPTACIÓN PLUVIAL </t>
  </si>
  <si>
    <t>CALLES LAGO DE CHOLULA Y BAJA CALIFORNIA AMBAS EN SU CRUCE CON LA CALLE TRIUNFO DE LA REPÚBLICA COLONIA CANTERAS</t>
  </si>
  <si>
    <t xml:space="preserve">ALUMBRADO PÚBLICO EN SENDERO SIN NOMBRE </t>
  </si>
  <si>
    <t>(SENDERO 1), ENTRE CALLES 7A. AVENIDA Y 9A. AVENIDA, COLONIA CERRO DE LA CAMPANA</t>
  </si>
  <si>
    <t>(SENDERO 2), DE 7A. AVENIDA HACIA LA PARTE SUPERIOR DEL CERRO, COLONIA CERRO DE LA CAMPANA</t>
  </si>
  <si>
    <t xml:space="preserve">ALUMBRADO PÚBLICO </t>
  </si>
  <si>
    <t>SENDERO BERNARDO REYES, ENTRE CALLES SAN SALVADOR Y ENRIQUE HERRERA, COLONIA ALTAMIRA</t>
  </si>
  <si>
    <t>ALUMBRADO PÚBLICO</t>
  </si>
  <si>
    <t>SENDERO HILARIO MARTÍNEZ, ENTRE CALLES SAN SALVADOR Y PRIV. SAN AGUSTÍN, COLONIA ALTAMIRA</t>
  </si>
  <si>
    <t>CALLE UNIVERSO 2000, COLINDANTE AL MURO QUE DIVIDE LA COLONIA CON LAS INSTALACIONES DE KANSAS CITY, ENTRE LAS CALLES MANUEL ÁVILA CAMACHO Y EMILIO PORTES GIL, COLONIA LUIS ECHEVERRÍA</t>
  </si>
  <si>
    <t xml:space="preserve">CONSTRUCCIÓN DE PARQUE PÚBLICO </t>
  </si>
  <si>
    <t>ENTRE LAS CALLES VAQUEROS Y TRAILEROS, EN LA COLONIA LA ALIANZA SECTOR O</t>
  </si>
  <si>
    <t>CONSTRUCCIÓN DE PARQUE PÚBLICO</t>
  </si>
  <si>
    <t>UBICADO ENTRE LAS CALLES EMPERADORES, VIRREYES Y CTO. COLONIAL DE LA COLONIA COLONIAL SAN BERNABÉ</t>
  </si>
  <si>
    <t xml:space="preserve">REHABILITACIÓN DE PARQUE PÚBLICO </t>
  </si>
  <si>
    <t>ENTRE LAS CALLES ELISEO B. SÁNCHEZ, RUPERTO DÁVILA Y HENEQUÉN, COLONIA GLORIA MENDIOLA</t>
  </si>
  <si>
    <t xml:space="preserve">CONSTRUCCIÓN DE PAVIMENTO DE CONCRETO HIDRÁULICO </t>
  </si>
  <si>
    <t>EN CALLE PROLONGACIÓN JALISCO, ENTRE LAS CALLES LAGUNA DE GUZMÁN Y LAGO AZUL, COLONIA TANQUES DE GUADALUPE</t>
  </si>
  <si>
    <t xml:space="preserve"> CALLE SINALOA, ENTRE LAS CALLES 2 DE ABRIL E IGUALA, COLONIA NUEVO REPUEBLO</t>
  </si>
  <si>
    <t>CALLE ELVIRA RENTERÍA, ENTRE LAS CALLES MALDONADO Y ÁRBOL DE PÓLVORA, COLONIA INDEPENDENCIA</t>
  </si>
  <si>
    <t>CALLE TEÓFILO MARTÍNEZ, A PARTIR DE LA CALLE LIC. ALFONSO SANTOS PALOMO EN DIRECCIÓN AL PONIENTE HASTA ENTRE TOPAR CON EL CERRO DEL TOPO CHICO, COLONIA CROC</t>
  </si>
  <si>
    <t>CRUCE DE LAS CALLES PATRIMONIO Y MEZQUITES, COLONIA NUEVA ESTANZUELA</t>
  </si>
  <si>
    <t>CALLE LOMA AZUL, ENTRE LAS CALLES CAÑÓN DE LAS FLORES Y LOMA VERDE, COLONIA LOMAS MODELO NORTE</t>
  </si>
  <si>
    <t xml:space="preserve">CONSTRUCCIÓN DE PAVIMENTO DE CONCRETO ASFÁLTICO </t>
  </si>
  <si>
    <t xml:space="preserve">CALLE VAQUEROS, ENTRE LAS CALLES PINTORES Y TRAILEROS, COLONIA LA ALIANZA SECTOR O </t>
  </si>
  <si>
    <t>CONSTRUCCIÓN DE PAVIMENTO DE CONCRETO ASFÁLTICO</t>
  </si>
  <si>
    <t>CALLE VAQUEROS, ENTRE LA AVENIDA LINCOLN Y LA CALLE 12 DE AGOSTO, COLONIA LA ALIANZA</t>
  </si>
  <si>
    <t xml:space="preserve">CALLE ELISEO B. SÁNCHEZ, ENTRE CALLE RUPERTO DÁVILA Y FINAL DE LA CALLE, COLONIA GLORIA MENDIOLA </t>
  </si>
  <si>
    <t>Total a Recibir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</si>
</sst>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#,##0.000"/>
    <numFmt numFmtId="166" formatCode="#,##0.00_ ;\-#,##0.00\ "/>
    <numFmt numFmtId="167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4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3" borderId="0" xfId="0" applyFill="1"/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3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right"/>
    </xf>
    <xf numFmtId="164" fontId="3" fillId="3" borderId="0" xfId="2" applyNumberFormat="1" applyFont="1" applyFill="1" applyBorder="1" applyAlignment="1">
      <alignment horizontal="center"/>
    </xf>
    <xf numFmtId="165" fontId="0" fillId="3" borderId="0" xfId="0" applyNumberFormat="1" applyFill="1"/>
    <xf numFmtId="15" fontId="4" fillId="0" borderId="9" xfId="0" applyNumberFormat="1" applyFont="1" applyFill="1" applyBorder="1" applyAlignment="1">
      <alignment horizontal="left" vertical="center" wrapText="1"/>
    </xf>
    <xf numFmtId="7" fontId="4" fillId="0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1" fontId="4" fillId="0" borderId="9" xfId="1" applyNumberFormat="1" applyFont="1" applyFill="1" applyBorder="1" applyAlignment="1">
      <alignment horizontal="center" wrapText="1"/>
    </xf>
    <xf numFmtId="166" fontId="4" fillId="0" borderId="9" xfId="0" applyNumberFormat="1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3" borderId="7" xfId="0" applyFill="1" applyBorder="1"/>
    <xf numFmtId="167" fontId="6" fillId="3" borderId="0" xfId="2" applyNumberFormat="1" applyFont="1" applyFill="1" applyBorder="1" applyAlignment="1">
      <alignment horizontal="center" vertic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3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/>
    </xf>
    <xf numFmtId="43" fontId="0" fillId="3" borderId="0" xfId="1" applyFont="1" applyFill="1"/>
    <xf numFmtId="44" fontId="0" fillId="3" borderId="9" xfId="0" applyNumberFormat="1" applyFill="1" applyBorder="1"/>
    <xf numFmtId="0" fontId="7" fillId="3" borderId="0" xfId="0" applyFont="1" applyFill="1"/>
    <xf numFmtId="0" fontId="5" fillId="3" borderId="0" xfId="0" applyFont="1" applyFill="1" applyBorder="1"/>
    <xf numFmtId="1" fontId="0" fillId="3" borderId="0" xfId="0" applyNumberFormat="1" applyFill="1" applyBorder="1"/>
    <xf numFmtId="0" fontId="4" fillId="4" borderId="11" xfId="0" applyFont="1" applyFill="1" applyBorder="1" applyAlignment="1">
      <alignment horizontal="center" vertical="center" wrapText="1"/>
    </xf>
    <xf numFmtId="3" fontId="4" fillId="4" borderId="12" xfId="0" applyNumberFormat="1" applyFont="1" applyFill="1" applyBorder="1" applyAlignment="1">
      <alignment horizontal="center" vertical="center" wrapText="1"/>
    </xf>
    <xf numFmtId="3" fontId="4" fillId="4" borderId="12" xfId="0" applyNumberFormat="1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15" fontId="4" fillId="0" borderId="14" xfId="0" applyNumberFormat="1" applyFont="1" applyFill="1" applyBorder="1" applyAlignment="1">
      <alignment horizontal="left" vertical="center" wrapText="1"/>
    </xf>
    <xf numFmtId="1" fontId="0" fillId="3" borderId="15" xfId="0" applyNumberFormat="1" applyFill="1" applyBorder="1" applyAlignment="1">
      <alignment horizontal="center" wrapText="1"/>
    </xf>
    <xf numFmtId="15" fontId="4" fillId="0" borderId="16" xfId="0" applyNumberFormat="1" applyFont="1" applyFill="1" applyBorder="1" applyAlignment="1">
      <alignment horizontal="left" vertical="center" wrapText="1"/>
    </xf>
    <xf numFmtId="166" fontId="4" fillId="0" borderId="17" xfId="0" applyNumberFormat="1" applyFont="1" applyFill="1" applyBorder="1" applyAlignment="1">
      <alignment horizontal="center" vertical="center" wrapText="1"/>
    </xf>
    <xf numFmtId="7" fontId="4" fillId="0" borderId="17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15" fontId="4" fillId="0" borderId="17" xfId="0" applyNumberFormat="1" applyFont="1" applyFill="1" applyBorder="1" applyAlignment="1">
      <alignment horizontal="left" vertical="center" wrapText="1"/>
    </xf>
    <xf numFmtId="1" fontId="4" fillId="0" borderId="17" xfId="1" applyNumberFormat="1" applyFont="1" applyFill="1" applyBorder="1" applyAlignment="1">
      <alignment horizontal="center" wrapText="1"/>
    </xf>
    <xf numFmtId="1" fontId="0" fillId="3" borderId="18" xfId="0" applyNumberFormat="1" applyFill="1" applyBorder="1" applyAlignment="1">
      <alignment horizontal="center" wrapText="1"/>
    </xf>
    <xf numFmtId="15" fontId="4" fillId="0" borderId="19" xfId="0" applyNumberFormat="1" applyFont="1" applyFill="1" applyBorder="1" applyAlignment="1">
      <alignment horizontal="left" vertical="center" wrapText="1"/>
    </xf>
    <xf numFmtId="7" fontId="4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1" fontId="4" fillId="0" borderId="10" xfId="1" applyNumberFormat="1" applyFont="1" applyFill="1" applyBorder="1" applyAlignment="1">
      <alignment horizontal="center" wrapText="1"/>
    </xf>
    <xf numFmtId="1" fontId="0" fillId="3" borderId="20" xfId="0" applyNumberFormat="1" applyFill="1" applyBorder="1" applyAlignment="1">
      <alignment horizontal="center" wrapText="1"/>
    </xf>
    <xf numFmtId="0" fontId="4" fillId="4" borderId="16" xfId="0" applyFont="1" applyFill="1" applyBorder="1" applyAlignment="1">
      <alignment horizontal="center" vertical="center" wrapText="1"/>
    </xf>
    <xf numFmtId="3" fontId="4" fillId="4" borderId="17" xfId="0" applyNumberFormat="1" applyFont="1" applyFill="1" applyBorder="1" applyAlignment="1">
      <alignment horizontal="center" vertical="center" wrapText="1"/>
    </xf>
    <xf numFmtId="3" fontId="4" fillId="4" borderId="17" xfId="0" applyNumberFormat="1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/>
    </xf>
    <xf numFmtId="167" fontId="6" fillId="3" borderId="22" xfId="2" applyNumberFormat="1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.olvera/Documents/SOPORTE/Fondos%20Federales%20%202023/Fondos%202do%20Trimestre/FISM%202do%20TRI%202023/AVANCE%20DE%20OBRAS%20FISM-2023-%203ER%20TR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.olvera/Documents/SOPORTE/Fondos%20Federales%20%202023/Fondos%202do%20Trimestre/FISM%202do%20TRI%202023/FISM-YURI.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M-2023"/>
    </sheetNames>
    <sheetDataSet>
      <sheetData sheetId="0">
        <row r="16">
          <cell r="K16">
            <v>18112834</v>
          </cell>
        </row>
        <row r="17">
          <cell r="K17">
            <v>3400000</v>
          </cell>
        </row>
        <row r="18">
          <cell r="K18">
            <v>6000000</v>
          </cell>
        </row>
        <row r="19">
          <cell r="K19">
            <v>26900000</v>
          </cell>
        </row>
        <row r="20">
          <cell r="K20">
            <v>19350000</v>
          </cell>
        </row>
        <row r="21">
          <cell r="K21">
            <v>1500000</v>
          </cell>
        </row>
        <row r="22">
          <cell r="K22">
            <v>5800000</v>
          </cell>
        </row>
        <row r="23">
          <cell r="K23">
            <v>1500000</v>
          </cell>
        </row>
        <row r="24">
          <cell r="K24">
            <v>2300000</v>
          </cell>
        </row>
        <row r="25">
          <cell r="K25">
            <v>3600000</v>
          </cell>
        </row>
        <row r="26">
          <cell r="K26">
            <v>2700000</v>
          </cell>
        </row>
        <row r="27">
          <cell r="K27">
            <v>4500000</v>
          </cell>
        </row>
        <row r="28">
          <cell r="K28">
            <v>7000000</v>
          </cell>
        </row>
        <row r="29">
          <cell r="K29">
            <v>8500000</v>
          </cell>
        </row>
        <row r="30">
          <cell r="K30">
            <v>5200000</v>
          </cell>
        </row>
        <row r="31">
          <cell r="K31">
            <v>4000000</v>
          </cell>
        </row>
        <row r="32">
          <cell r="K32">
            <v>11500000</v>
          </cell>
        </row>
        <row r="33">
          <cell r="K33">
            <v>7600000</v>
          </cell>
        </row>
        <row r="34">
          <cell r="K34">
            <v>7600000</v>
          </cell>
        </row>
        <row r="35">
          <cell r="K35">
            <v>7600000</v>
          </cell>
        </row>
        <row r="36">
          <cell r="K36">
            <v>11100000</v>
          </cell>
        </row>
        <row r="37">
          <cell r="K37">
            <v>9000000</v>
          </cell>
        </row>
        <row r="38">
          <cell r="K38">
            <v>18400000</v>
          </cell>
        </row>
        <row r="39">
          <cell r="K39">
            <v>1500000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M-2023"/>
    </sheetNames>
    <sheetDataSet>
      <sheetData sheetId="0">
        <row r="16">
          <cell r="K16">
            <v>18112834</v>
          </cell>
        </row>
        <row r="17">
          <cell r="K17">
            <v>3400000</v>
          </cell>
        </row>
        <row r="18">
          <cell r="K18">
            <v>6000000</v>
          </cell>
        </row>
        <row r="19">
          <cell r="K19">
            <v>26900000</v>
          </cell>
        </row>
        <row r="20">
          <cell r="K20">
            <v>19350000</v>
          </cell>
        </row>
        <row r="21">
          <cell r="K21">
            <v>1500000</v>
          </cell>
        </row>
        <row r="22">
          <cell r="K22">
            <v>5800000</v>
          </cell>
        </row>
        <row r="23">
          <cell r="K23">
            <v>1500000</v>
          </cell>
        </row>
        <row r="24">
          <cell r="K24">
            <v>2300000</v>
          </cell>
        </row>
        <row r="25">
          <cell r="K25">
            <v>3600000</v>
          </cell>
        </row>
        <row r="26">
          <cell r="K26">
            <v>2700000</v>
          </cell>
        </row>
        <row r="27">
          <cell r="K27">
            <v>4500000</v>
          </cell>
        </row>
        <row r="28">
          <cell r="K28">
            <v>7000000</v>
          </cell>
        </row>
        <row r="29">
          <cell r="K29">
            <v>8500000</v>
          </cell>
        </row>
        <row r="30">
          <cell r="K30">
            <v>5200000</v>
          </cell>
        </row>
        <row r="31">
          <cell r="K31">
            <v>4000000</v>
          </cell>
        </row>
        <row r="32">
          <cell r="K32">
            <v>11500000</v>
          </cell>
        </row>
        <row r="33">
          <cell r="K33">
            <v>7600000</v>
          </cell>
        </row>
        <row r="34">
          <cell r="K34">
            <v>7600000</v>
          </cell>
        </row>
        <row r="35">
          <cell r="K35">
            <v>7600000</v>
          </cell>
        </row>
        <row r="36">
          <cell r="K36">
            <v>11100000</v>
          </cell>
        </row>
        <row r="37">
          <cell r="K37">
            <v>9000000</v>
          </cell>
        </row>
        <row r="38">
          <cell r="K38">
            <v>18400000</v>
          </cell>
        </row>
        <row r="39">
          <cell r="K39">
            <v>1500000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42"/>
  <sheetViews>
    <sheetView tabSelected="1" topLeftCell="A28" zoomScale="85" zoomScaleNormal="85" workbookViewId="0">
      <selection activeCell="F42" sqref="F42"/>
    </sheetView>
  </sheetViews>
  <sheetFormatPr baseColWidth="10" defaultColWidth="11.42578125" defaultRowHeight="15" x14ac:dyDescent="0.25"/>
  <cols>
    <col min="1" max="1" width="11.42578125" style="4"/>
    <col min="2" max="2" width="83.28515625" style="4" customWidth="1"/>
    <col min="3" max="3" width="16.28515625" style="29" bestFit="1" customWidth="1"/>
    <col min="4" max="5" width="16.28515625" style="29" customWidth="1"/>
    <col min="6" max="7" width="24.7109375" style="4" customWidth="1"/>
    <col min="8" max="8" width="41.5703125" style="4" customWidth="1"/>
    <col min="9" max="9" width="16.7109375" style="30" customWidth="1"/>
    <col min="10" max="10" width="17.7109375" style="4" customWidth="1"/>
    <col min="11" max="11" width="15.140625" style="4" bestFit="1" customWidth="1"/>
    <col min="12" max="12" width="15.28515625" style="4" bestFit="1" customWidth="1"/>
    <col min="13" max="16384" width="11.42578125" style="4"/>
  </cols>
  <sheetData>
    <row r="3" spans="2:11" ht="24.75" customHeight="1" x14ac:dyDescent="0.25">
      <c r="B3" s="1" t="s">
        <v>0</v>
      </c>
      <c r="C3" s="2"/>
      <c r="D3" s="2"/>
      <c r="E3" s="2"/>
      <c r="F3" s="2"/>
      <c r="G3" s="2"/>
      <c r="H3" s="2"/>
      <c r="I3" s="2"/>
      <c r="J3" s="3"/>
    </row>
    <row r="4" spans="2:11" ht="15.75" customHeight="1" x14ac:dyDescent="0.25">
      <c r="B4" s="5" t="s">
        <v>1</v>
      </c>
      <c r="C4" s="6"/>
      <c r="D4" s="6"/>
      <c r="E4" s="6"/>
      <c r="F4" s="6"/>
      <c r="G4" s="6"/>
      <c r="H4" s="6"/>
      <c r="I4" s="6"/>
      <c r="J4" s="7"/>
    </row>
    <row r="5" spans="2:11" ht="29.25" customHeight="1" x14ac:dyDescent="0.25">
      <c r="B5" s="8" t="s">
        <v>2</v>
      </c>
      <c r="C5" s="9"/>
      <c r="D5" s="9"/>
      <c r="E5" s="9"/>
      <c r="F5" s="9"/>
      <c r="G5" s="9"/>
      <c r="H5" s="9"/>
      <c r="I5" s="9"/>
      <c r="J5" s="10"/>
    </row>
    <row r="6" spans="2:11" x14ac:dyDescent="0.25">
      <c r="B6" s="11"/>
      <c r="C6" s="12"/>
      <c r="D6" s="12"/>
      <c r="E6" s="12"/>
      <c r="F6" s="11"/>
      <c r="G6" s="11"/>
      <c r="H6" s="13"/>
      <c r="I6" s="11"/>
      <c r="J6" s="11"/>
    </row>
    <row r="7" spans="2:11" x14ac:dyDescent="0.25">
      <c r="B7" s="13"/>
      <c r="C7" s="14"/>
      <c r="D7" s="14"/>
      <c r="E7" s="14"/>
      <c r="F7" s="13"/>
      <c r="G7" s="13"/>
      <c r="H7" s="15" t="s">
        <v>3</v>
      </c>
      <c r="I7" s="15"/>
      <c r="J7" s="16">
        <v>175196550</v>
      </c>
      <c r="K7" s="17"/>
    </row>
    <row r="8" spans="2:11" ht="15.75" thickBot="1" x14ac:dyDescent="0.3">
      <c r="B8" s="13"/>
      <c r="C8" s="14"/>
      <c r="D8" s="14"/>
      <c r="E8" s="14"/>
      <c r="F8" s="13"/>
      <c r="G8" s="13"/>
      <c r="H8" s="13"/>
      <c r="I8" s="13"/>
      <c r="J8" s="13"/>
    </row>
    <row r="9" spans="2:11" ht="45" customHeight="1" x14ac:dyDescent="0.25">
      <c r="B9" s="36" t="s">
        <v>4</v>
      </c>
      <c r="C9" s="37" t="s">
        <v>5</v>
      </c>
      <c r="D9" s="38"/>
      <c r="E9" s="38"/>
      <c r="F9" s="39" t="s">
        <v>6</v>
      </c>
      <c r="G9" s="39"/>
      <c r="H9" s="39"/>
      <c r="I9" s="39" t="s">
        <v>7</v>
      </c>
      <c r="J9" s="40" t="s">
        <v>8</v>
      </c>
      <c r="K9" s="34"/>
    </row>
    <row r="10" spans="2:11" ht="21.75" customHeight="1" thickBot="1" x14ac:dyDescent="0.3">
      <c r="B10" s="56"/>
      <c r="C10" s="57"/>
      <c r="D10" s="58"/>
      <c r="E10" s="58"/>
      <c r="F10" s="59" t="s">
        <v>9</v>
      </c>
      <c r="G10" s="59" t="s">
        <v>10</v>
      </c>
      <c r="H10" s="59" t="s">
        <v>11</v>
      </c>
      <c r="I10" s="60"/>
      <c r="J10" s="61"/>
      <c r="K10" s="24"/>
    </row>
    <row r="11" spans="2:11" ht="25.5" x14ac:dyDescent="0.25">
      <c r="B11" s="50" t="s">
        <v>12</v>
      </c>
      <c r="C11" s="51">
        <v>18112834</v>
      </c>
      <c r="D11" s="51">
        <f>VLOOKUP(C11,'[1]FISM-2023'!$K$16:$K$39,1,0)</f>
        <v>18112834</v>
      </c>
      <c r="E11" s="51">
        <f>VLOOKUP(C11,'[2]FISM-2023'!$K$16:$K$39,1,0)</f>
        <v>18112834</v>
      </c>
      <c r="F11" s="52" t="s">
        <v>13</v>
      </c>
      <c r="G11" s="52" t="s">
        <v>14</v>
      </c>
      <c r="H11" s="53" t="s">
        <v>15</v>
      </c>
      <c r="I11" s="54">
        <v>50</v>
      </c>
      <c r="J11" s="55">
        <v>2434</v>
      </c>
      <c r="K11" s="35"/>
    </row>
    <row r="12" spans="2:11" ht="38.25" x14ac:dyDescent="0.25">
      <c r="B12" s="41" t="s">
        <v>16</v>
      </c>
      <c r="C12" s="23">
        <v>3400000</v>
      </c>
      <c r="D12" s="19">
        <f>VLOOKUP(C12,'[1]FISM-2023'!$K$16:$K$39,1,0)</f>
        <v>3400000</v>
      </c>
      <c r="E12" s="19">
        <f>VLOOKUP(C12,'[2]FISM-2023'!$K$16:$K$39,1,0)</f>
        <v>3400000</v>
      </c>
      <c r="F12" s="20" t="s">
        <v>13</v>
      </c>
      <c r="G12" s="20" t="s">
        <v>14</v>
      </c>
      <c r="H12" s="21" t="s">
        <v>17</v>
      </c>
      <c r="I12" s="22">
        <v>70</v>
      </c>
      <c r="J12" s="42">
        <v>14218</v>
      </c>
      <c r="K12" s="24"/>
    </row>
    <row r="13" spans="2:11" ht="38.25" x14ac:dyDescent="0.25">
      <c r="B13" s="41" t="s">
        <v>16</v>
      </c>
      <c r="C13" s="23">
        <v>6000000</v>
      </c>
      <c r="D13" s="19">
        <f>VLOOKUP(C13,'[1]FISM-2023'!$K$16:$K$39,1,0)</f>
        <v>6000000</v>
      </c>
      <c r="E13" s="19">
        <f>VLOOKUP(C13,'[2]FISM-2023'!$K$16:$K$39,1,0)</f>
        <v>6000000</v>
      </c>
      <c r="F13" s="20" t="s">
        <v>13</v>
      </c>
      <c r="G13" s="20" t="s">
        <v>14</v>
      </c>
      <c r="H13" s="21" t="s">
        <v>18</v>
      </c>
      <c r="I13" s="22">
        <v>135</v>
      </c>
      <c r="J13" s="42">
        <v>6847</v>
      </c>
      <c r="K13" s="24"/>
    </row>
    <row r="14" spans="2:11" ht="25.5" x14ac:dyDescent="0.25">
      <c r="B14" s="41" t="s">
        <v>19</v>
      </c>
      <c r="C14" s="23">
        <v>26900000</v>
      </c>
      <c r="D14" s="19">
        <f>VLOOKUP(C14,'[1]FISM-2023'!$K$16:$K$39,1,0)</f>
        <v>26900000</v>
      </c>
      <c r="E14" s="19">
        <f>VLOOKUP(C14,'[2]FISM-2023'!$K$16:$K$39,1,0)</f>
        <v>26900000</v>
      </c>
      <c r="F14" s="20" t="s">
        <v>13</v>
      </c>
      <c r="G14" s="20" t="s">
        <v>14</v>
      </c>
      <c r="H14" s="21" t="s">
        <v>20</v>
      </c>
      <c r="I14" s="22">
        <v>120</v>
      </c>
      <c r="J14" s="42">
        <v>16510</v>
      </c>
      <c r="K14" s="24"/>
    </row>
    <row r="15" spans="2:11" ht="25.5" x14ac:dyDescent="0.25">
      <c r="B15" s="41" t="s">
        <v>16</v>
      </c>
      <c r="C15" s="23">
        <v>19350000</v>
      </c>
      <c r="D15" s="19">
        <f>VLOOKUP(C15,'[1]FISM-2023'!$K$16:$K$39,1,0)</f>
        <v>19350000</v>
      </c>
      <c r="E15" s="19">
        <f>VLOOKUP(C15,'[2]FISM-2023'!$K$16:$K$39,1,0)</f>
        <v>19350000</v>
      </c>
      <c r="F15" s="20" t="s">
        <v>13</v>
      </c>
      <c r="G15" s="20" t="s">
        <v>14</v>
      </c>
      <c r="H15" s="21" t="s">
        <v>21</v>
      </c>
      <c r="I15" s="22">
        <v>215</v>
      </c>
      <c r="J15" s="42">
        <v>2262</v>
      </c>
      <c r="K15" s="24"/>
    </row>
    <row r="16" spans="2:11" ht="38.25" x14ac:dyDescent="0.25">
      <c r="B16" s="41" t="s">
        <v>22</v>
      </c>
      <c r="C16" s="23">
        <v>1500000</v>
      </c>
      <c r="D16" s="19">
        <f>VLOOKUP(C16,'[1]FISM-2023'!$K$16:$K$39,1,0)</f>
        <v>1500000</v>
      </c>
      <c r="E16" s="19">
        <f>VLOOKUP(C16,'[2]FISM-2023'!$K$16:$K$39,1,0)</f>
        <v>1500000</v>
      </c>
      <c r="F16" s="20" t="s">
        <v>13</v>
      </c>
      <c r="G16" s="20" t="s">
        <v>14</v>
      </c>
      <c r="H16" s="21" t="s">
        <v>23</v>
      </c>
      <c r="I16" s="22">
        <v>1</v>
      </c>
      <c r="J16" s="42">
        <v>10352</v>
      </c>
      <c r="K16" s="24"/>
    </row>
    <row r="17" spans="1:12" ht="38.25" x14ac:dyDescent="0.25">
      <c r="B17" s="41" t="s">
        <v>24</v>
      </c>
      <c r="C17" s="23">
        <v>5800000</v>
      </c>
      <c r="D17" s="19">
        <f>VLOOKUP(C17,'[1]FISM-2023'!$K$16:$K$39,1,0)</f>
        <v>5800000</v>
      </c>
      <c r="E17" s="19">
        <f>VLOOKUP(C17,'[2]FISM-2023'!$K$16:$K$39,1,0)</f>
        <v>5800000</v>
      </c>
      <c r="F17" s="20" t="s">
        <v>13</v>
      </c>
      <c r="G17" s="20" t="s">
        <v>14</v>
      </c>
      <c r="H17" s="21" t="s">
        <v>25</v>
      </c>
      <c r="I17" s="22">
        <v>40</v>
      </c>
      <c r="J17" s="42">
        <v>13586</v>
      </c>
      <c r="K17" s="24"/>
    </row>
    <row r="18" spans="1:12" ht="25.5" x14ac:dyDescent="0.25">
      <c r="B18" s="41" t="s">
        <v>26</v>
      </c>
      <c r="C18" s="23">
        <v>1500000</v>
      </c>
      <c r="D18" s="19">
        <f>VLOOKUP(C18,'[1]FISM-2023'!$K$16:$K$39,1,0)</f>
        <v>1500000</v>
      </c>
      <c r="E18" s="19">
        <f>VLOOKUP(C18,'[2]FISM-2023'!$K$16:$K$39,1,0)</f>
        <v>1500000</v>
      </c>
      <c r="F18" s="20" t="s">
        <v>13</v>
      </c>
      <c r="G18" s="20" t="s">
        <v>14</v>
      </c>
      <c r="H18" s="21" t="s">
        <v>27</v>
      </c>
      <c r="I18" s="22">
        <v>75</v>
      </c>
      <c r="J18" s="42">
        <v>7091</v>
      </c>
      <c r="K18" s="24"/>
    </row>
    <row r="19" spans="1:12" ht="38.25" x14ac:dyDescent="0.25">
      <c r="B19" s="41" t="s">
        <v>26</v>
      </c>
      <c r="C19" s="23">
        <v>2300000</v>
      </c>
      <c r="D19" s="19">
        <f>VLOOKUP(C19,'[1]FISM-2023'!$K$16:$K$39,1,0)</f>
        <v>2300000</v>
      </c>
      <c r="E19" s="19">
        <f>VLOOKUP(C19,'[2]FISM-2023'!$K$16:$K$39,1,0)</f>
        <v>2300000</v>
      </c>
      <c r="F19" s="20" t="s">
        <v>13</v>
      </c>
      <c r="G19" s="20" t="s">
        <v>14</v>
      </c>
      <c r="H19" s="21" t="s">
        <v>28</v>
      </c>
      <c r="I19" s="22">
        <v>130</v>
      </c>
      <c r="J19" s="42">
        <v>7011</v>
      </c>
      <c r="K19" s="24"/>
    </row>
    <row r="20" spans="1:12" ht="25.5" x14ac:dyDescent="0.25">
      <c r="B20" s="41" t="s">
        <v>29</v>
      </c>
      <c r="C20" s="23">
        <v>3600000</v>
      </c>
      <c r="D20" s="19">
        <f>VLOOKUP(C20,'[1]FISM-2023'!$K$16:$K$39,1,0)</f>
        <v>3600000</v>
      </c>
      <c r="E20" s="19">
        <f>VLOOKUP(C20,'[2]FISM-2023'!$K$16:$K$39,1,0)</f>
        <v>3600000</v>
      </c>
      <c r="F20" s="20" t="s">
        <v>13</v>
      </c>
      <c r="G20" s="20" t="s">
        <v>14</v>
      </c>
      <c r="H20" s="21" t="s">
        <v>30</v>
      </c>
      <c r="I20" s="22">
        <v>200</v>
      </c>
      <c r="J20" s="42">
        <v>15683</v>
      </c>
      <c r="K20" s="24"/>
    </row>
    <row r="21" spans="1:12" ht="38.25" x14ac:dyDescent="0.25">
      <c r="B21" s="41" t="s">
        <v>31</v>
      </c>
      <c r="C21" s="23">
        <v>2700000</v>
      </c>
      <c r="D21" s="19">
        <f>VLOOKUP(C21,'[1]FISM-2023'!$K$16:$K$39,1,0)</f>
        <v>2700000</v>
      </c>
      <c r="E21" s="19">
        <f>VLOOKUP(C21,'[2]FISM-2023'!$K$16:$K$39,1,0)</f>
        <v>2700000</v>
      </c>
      <c r="F21" s="20" t="s">
        <v>13</v>
      </c>
      <c r="G21" s="20" t="s">
        <v>14</v>
      </c>
      <c r="H21" s="21" t="s">
        <v>32</v>
      </c>
      <c r="I21" s="22">
        <v>150</v>
      </c>
      <c r="J21" s="42">
        <v>15683</v>
      </c>
      <c r="K21" s="24"/>
    </row>
    <row r="22" spans="1:12" ht="63.75" x14ac:dyDescent="0.25">
      <c r="B22" s="41" t="s">
        <v>31</v>
      </c>
      <c r="C22" s="23">
        <v>4500000</v>
      </c>
      <c r="D22" s="19">
        <f>VLOOKUP(C22,'[1]FISM-2023'!$K$16:$K$39,1,0)</f>
        <v>4500000</v>
      </c>
      <c r="E22" s="19">
        <f>VLOOKUP(C22,'[2]FISM-2023'!$K$16:$K$39,1,0)</f>
        <v>4500000</v>
      </c>
      <c r="F22" s="20" t="s">
        <v>13</v>
      </c>
      <c r="G22" s="20" t="s">
        <v>14</v>
      </c>
      <c r="H22" s="21" t="s">
        <v>33</v>
      </c>
      <c r="I22" s="22">
        <v>3600</v>
      </c>
      <c r="J22" s="42">
        <v>5885</v>
      </c>
      <c r="K22" s="24"/>
    </row>
    <row r="23" spans="1:12" ht="25.5" x14ac:dyDescent="0.25">
      <c r="B23" s="41" t="s">
        <v>34</v>
      </c>
      <c r="C23" s="23">
        <v>7000000</v>
      </c>
      <c r="D23" s="19">
        <f>VLOOKUP(C23,'[1]FISM-2023'!$K$16:$K$39,1,0)</f>
        <v>7000000</v>
      </c>
      <c r="E23" s="19">
        <f>VLOOKUP(C23,'[2]FISM-2023'!$K$16:$K$39,1,0)</f>
        <v>7000000</v>
      </c>
      <c r="F23" s="20" t="s">
        <v>13</v>
      </c>
      <c r="G23" s="20" t="s">
        <v>14</v>
      </c>
      <c r="H23" s="18" t="s">
        <v>35</v>
      </c>
      <c r="I23" s="22">
        <v>4500</v>
      </c>
      <c r="J23" s="42">
        <v>12162</v>
      </c>
      <c r="K23" s="24"/>
    </row>
    <row r="24" spans="1:12" ht="38.25" x14ac:dyDescent="0.25">
      <c r="A24" s="24"/>
      <c r="B24" s="41" t="s">
        <v>36</v>
      </c>
      <c r="C24" s="23">
        <v>8500000</v>
      </c>
      <c r="D24" s="19">
        <f>VLOOKUP(C24,'[1]FISM-2023'!$K$16:$K$39,1,0)</f>
        <v>8500000</v>
      </c>
      <c r="E24" s="19">
        <f>VLOOKUP(C24,'[2]FISM-2023'!$K$16:$K$39,1,0)</f>
        <v>8500000</v>
      </c>
      <c r="F24" s="20" t="s">
        <v>13</v>
      </c>
      <c r="G24" s="20" t="s">
        <v>14</v>
      </c>
      <c r="H24" s="18" t="s">
        <v>37</v>
      </c>
      <c r="I24" s="22">
        <v>3900</v>
      </c>
      <c r="J24" s="42">
        <v>1786</v>
      </c>
      <c r="K24" s="24"/>
      <c r="L24" s="24"/>
    </row>
    <row r="25" spans="1:12" s="24" customFormat="1" ht="25.5" x14ac:dyDescent="0.25">
      <c r="A25" s="25"/>
      <c r="B25" s="41" t="s">
        <v>38</v>
      </c>
      <c r="C25" s="23">
        <v>5200000</v>
      </c>
      <c r="D25" s="19">
        <f>VLOOKUP(C25,'[1]FISM-2023'!$K$16:$K$39,1,0)</f>
        <v>5200000</v>
      </c>
      <c r="E25" s="19">
        <f>VLOOKUP(C25,'[2]FISM-2023'!$K$16:$K$39,1,0)</f>
        <v>5200000</v>
      </c>
      <c r="F25" s="20" t="s">
        <v>13</v>
      </c>
      <c r="G25" s="20" t="s">
        <v>14</v>
      </c>
      <c r="H25" s="18" t="s">
        <v>39</v>
      </c>
      <c r="I25" s="22">
        <v>2450</v>
      </c>
      <c r="J25" s="42">
        <v>3833</v>
      </c>
    </row>
    <row r="26" spans="1:12" ht="38.25" x14ac:dyDescent="0.25">
      <c r="B26" s="41" t="s">
        <v>40</v>
      </c>
      <c r="C26" s="23">
        <v>4000000</v>
      </c>
      <c r="D26" s="19">
        <f>VLOOKUP(C26,'[1]FISM-2023'!$K$16:$K$39,1,0)</f>
        <v>4000000</v>
      </c>
      <c r="E26" s="19">
        <f>VLOOKUP(C26,'[2]FISM-2023'!$K$16:$K$39,1,0)</f>
        <v>4000000</v>
      </c>
      <c r="F26" s="20" t="s">
        <v>13</v>
      </c>
      <c r="G26" s="20" t="s">
        <v>14</v>
      </c>
      <c r="H26" s="18" t="s">
        <v>41</v>
      </c>
      <c r="I26" s="22">
        <v>1000</v>
      </c>
      <c r="J26" s="42">
        <v>1683</v>
      </c>
      <c r="K26" s="24"/>
    </row>
    <row r="27" spans="1:12" ht="25.5" x14ac:dyDescent="0.25">
      <c r="B27" s="41" t="s">
        <v>40</v>
      </c>
      <c r="C27" s="23">
        <v>11500000</v>
      </c>
      <c r="D27" s="19">
        <f>VLOOKUP(C27,'[1]FISM-2023'!$K$16:$K$39,1,0)</f>
        <v>11500000</v>
      </c>
      <c r="E27" s="19">
        <f>VLOOKUP(C27,'[2]FISM-2023'!$K$16:$K$39,1,0)</f>
        <v>11500000</v>
      </c>
      <c r="F27" s="20" t="s">
        <v>13</v>
      </c>
      <c r="G27" s="20" t="s">
        <v>14</v>
      </c>
      <c r="H27" s="18" t="s">
        <v>42</v>
      </c>
      <c r="I27" s="22">
        <v>3000</v>
      </c>
      <c r="J27" s="42">
        <v>760</v>
      </c>
      <c r="K27" s="24"/>
    </row>
    <row r="28" spans="1:12" ht="38.25" x14ac:dyDescent="0.25">
      <c r="B28" s="41" t="s">
        <v>40</v>
      </c>
      <c r="C28" s="23">
        <v>7600000</v>
      </c>
      <c r="D28" s="19">
        <f>VLOOKUP(C28,'[1]FISM-2023'!$K$16:$K$39,1,0)</f>
        <v>7600000</v>
      </c>
      <c r="E28" s="19">
        <f>VLOOKUP(C28,'[2]FISM-2023'!$K$16:$K$39,1,0)</f>
        <v>7600000</v>
      </c>
      <c r="F28" s="20" t="s">
        <v>13</v>
      </c>
      <c r="G28" s="20" t="s">
        <v>14</v>
      </c>
      <c r="H28" s="18" t="s">
        <v>43</v>
      </c>
      <c r="I28" s="22">
        <v>2000</v>
      </c>
      <c r="J28" s="42">
        <v>2651</v>
      </c>
      <c r="K28" s="24"/>
    </row>
    <row r="29" spans="1:12" ht="51" x14ac:dyDescent="0.25">
      <c r="B29" s="41" t="s">
        <v>40</v>
      </c>
      <c r="C29" s="23">
        <v>7600000</v>
      </c>
      <c r="D29" s="19">
        <f>VLOOKUP(C29,'[1]FISM-2023'!$K$16:$K$39,1,0)</f>
        <v>7600000</v>
      </c>
      <c r="E29" s="19">
        <f>VLOOKUP(C29,'[2]FISM-2023'!$K$16:$K$39,1,0)</f>
        <v>7600000</v>
      </c>
      <c r="F29" s="20" t="s">
        <v>13</v>
      </c>
      <c r="G29" s="20" t="s">
        <v>14</v>
      </c>
      <c r="H29" s="18" t="s">
        <v>44</v>
      </c>
      <c r="I29" s="22">
        <v>2000</v>
      </c>
      <c r="J29" s="42">
        <v>2744</v>
      </c>
      <c r="K29" s="24"/>
    </row>
    <row r="30" spans="1:12" ht="25.5" x14ac:dyDescent="0.25">
      <c r="B30" s="41" t="s">
        <v>40</v>
      </c>
      <c r="C30" s="23">
        <v>7600000</v>
      </c>
      <c r="D30" s="19">
        <f>VLOOKUP(C30,'[1]FISM-2023'!$K$16:$K$39,1,0)</f>
        <v>7600000</v>
      </c>
      <c r="E30" s="19">
        <f>VLOOKUP(C30,'[2]FISM-2023'!$K$16:$K$39,1,0)</f>
        <v>7600000</v>
      </c>
      <c r="F30" s="20" t="s">
        <v>13</v>
      </c>
      <c r="G30" s="20" t="s">
        <v>14</v>
      </c>
      <c r="H30" s="18" t="s">
        <v>45</v>
      </c>
      <c r="I30" s="22">
        <v>2000</v>
      </c>
      <c r="J30" s="42">
        <v>1846</v>
      </c>
      <c r="K30" s="24"/>
    </row>
    <row r="31" spans="1:12" ht="38.25" x14ac:dyDescent="0.25">
      <c r="B31" s="41" t="s">
        <v>40</v>
      </c>
      <c r="C31" s="23">
        <v>11100000</v>
      </c>
      <c r="D31" s="19">
        <f>VLOOKUP(C31,'[1]FISM-2023'!$K$16:$K$39,1,0)</f>
        <v>11100000</v>
      </c>
      <c r="E31" s="19">
        <f>VLOOKUP(C31,'[2]FISM-2023'!$K$16:$K$39,1,0)</f>
        <v>11100000</v>
      </c>
      <c r="F31" s="20" t="s">
        <v>13</v>
      </c>
      <c r="G31" s="20" t="s">
        <v>14</v>
      </c>
      <c r="H31" s="18" t="s">
        <v>46</v>
      </c>
      <c r="I31" s="22">
        <v>2900</v>
      </c>
      <c r="J31" s="42">
        <v>2628</v>
      </c>
      <c r="K31" s="24"/>
    </row>
    <row r="32" spans="1:12" ht="25.5" x14ac:dyDescent="0.25">
      <c r="B32" s="41" t="s">
        <v>47</v>
      </c>
      <c r="C32" s="23">
        <v>9000000</v>
      </c>
      <c r="D32" s="19">
        <f>VLOOKUP(C32,'[1]FISM-2023'!$K$16:$K$39,1,0)</f>
        <v>9000000</v>
      </c>
      <c r="E32" s="19">
        <f>VLOOKUP(C32,'[2]FISM-2023'!$K$16:$K$39,1,0)</f>
        <v>9000000</v>
      </c>
      <c r="F32" s="20" t="s">
        <v>13</v>
      </c>
      <c r="G32" s="20" t="s">
        <v>14</v>
      </c>
      <c r="H32" s="18" t="s">
        <v>48</v>
      </c>
      <c r="I32" s="22">
        <v>3000</v>
      </c>
      <c r="J32" s="42">
        <v>2260</v>
      </c>
      <c r="K32" s="24"/>
    </row>
    <row r="33" spans="2:12" ht="25.5" x14ac:dyDescent="0.25">
      <c r="B33" s="41" t="s">
        <v>49</v>
      </c>
      <c r="C33" s="23">
        <v>18400000</v>
      </c>
      <c r="D33" s="19">
        <f>VLOOKUP(C33,'[1]FISM-2023'!$K$16:$K$39,1,0)</f>
        <v>18400000</v>
      </c>
      <c r="E33" s="19">
        <f>VLOOKUP(C33,'[2]FISM-2023'!$K$16:$K$39,1,0)</f>
        <v>18400000</v>
      </c>
      <c r="F33" s="20" t="s">
        <v>13</v>
      </c>
      <c r="G33" s="20" t="s">
        <v>14</v>
      </c>
      <c r="H33" s="18" t="s">
        <v>50</v>
      </c>
      <c r="I33" s="22">
        <v>6120</v>
      </c>
      <c r="J33" s="42">
        <v>367</v>
      </c>
      <c r="K33" s="24"/>
    </row>
    <row r="34" spans="2:12" ht="39" thickBot="1" x14ac:dyDescent="0.3">
      <c r="B34" s="43" t="s">
        <v>40</v>
      </c>
      <c r="C34" s="44">
        <v>1500000</v>
      </c>
      <c r="D34" s="45">
        <f>VLOOKUP(C34,'[1]FISM-2023'!$K$16:$K$39,1,0)</f>
        <v>1500000</v>
      </c>
      <c r="E34" s="45">
        <f>VLOOKUP(C34,'[2]FISM-2023'!$K$16:$K$39,1,0)</f>
        <v>1500000</v>
      </c>
      <c r="F34" s="46" t="s">
        <v>13</v>
      </c>
      <c r="G34" s="46" t="s">
        <v>14</v>
      </c>
      <c r="H34" s="47" t="s">
        <v>51</v>
      </c>
      <c r="I34" s="48">
        <v>360</v>
      </c>
      <c r="J34" s="49">
        <v>3531</v>
      </c>
      <c r="K34" s="24"/>
    </row>
    <row r="35" spans="2:12" ht="25.15" customHeight="1" thickBot="1" x14ac:dyDescent="0.3">
      <c r="B35" s="62" t="s">
        <v>52</v>
      </c>
      <c r="C35" s="63">
        <f>SUM(C11:C34)</f>
        <v>194662834</v>
      </c>
      <c r="D35" s="26"/>
      <c r="E35" s="26"/>
      <c r="F35" s="27"/>
      <c r="G35" s="27"/>
      <c r="H35" s="27"/>
      <c r="I35" s="28"/>
      <c r="J35" s="27"/>
    </row>
    <row r="36" spans="2:12" x14ac:dyDescent="0.25">
      <c r="K36" s="31"/>
      <c r="L36" s="32"/>
    </row>
    <row r="42" spans="2:12" ht="61.5" x14ac:dyDescent="0.9">
      <c r="B42" s="33"/>
    </row>
  </sheetData>
  <mergeCells count="9">
    <mergeCell ref="B3:J3"/>
    <mergeCell ref="B4:J4"/>
    <mergeCell ref="B5:J5"/>
    <mergeCell ref="H7:I7"/>
    <mergeCell ref="B9:B10"/>
    <mergeCell ref="C9:C10"/>
    <mergeCell ref="F9:H9"/>
    <mergeCell ref="I9:I10"/>
    <mergeCell ref="J9:J10"/>
  </mergeCells>
  <pageMargins left="0.7" right="0.7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18-LCF art 33 (2)</vt:lpstr>
      <vt:lpstr>'18-LCF art 33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Olvera Medrano</dc:creator>
  <cp:lastModifiedBy>Eduardo Olvera Medrano</cp:lastModifiedBy>
  <dcterms:created xsi:type="dcterms:W3CDTF">2023-10-30T21:28:12Z</dcterms:created>
  <dcterms:modified xsi:type="dcterms:W3CDTF">2023-10-30T21:31:08Z</dcterms:modified>
</cp:coreProperties>
</file>