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F-EDGARSANZ\Compartidas\02.- Indicadores 2015-2018\01.- Estadísticas\1. Tablas de datos Estadísticos\2017\12. Diciembre\"/>
    </mc:Choice>
  </mc:AlternateContent>
  <bookViews>
    <workbookView xWindow="0" yWindow="0" windowWidth="20430" windowHeight="7500" firstSheet="2" activeTab="2"/>
  </bookViews>
  <sheets>
    <sheet name="Hoja2" sheetId="2" state="hidden" r:id="rId1"/>
    <sheet name="Hoja3" sheetId="3" state="hidden" r:id="rId2"/>
    <sheet name="01" sheetId="9" r:id="rId3"/>
    <sheet name="03" sheetId="11" r:id="rId4"/>
    <sheet name="04" sheetId="12" r:id="rId5"/>
  </sheets>
  <definedNames>
    <definedName name="_xlnm.Print_Area" localSheetId="2">'01'!$C$1:$Q$60</definedName>
    <definedName name="_xlnm.Print_Area" localSheetId="3">'03'!$A$1:$O$21</definedName>
    <definedName name="_xlnm.Print_Area" localSheetId="4">'04'!$A$1:$O$16</definedName>
    <definedName name="_xlnm.Print_Titles" localSheetId="2">'01'!$1:$4</definedName>
    <definedName name="_xlnm.Print_Titles" localSheetId="3">'03'!$1:$4</definedName>
    <definedName name="_xlnm.Print_Titles" localSheetId="4">'04'!$1:$4</definedName>
  </definedNames>
  <calcPr calcId="162913"/>
</workbook>
</file>

<file path=xl/calcChain.xml><?xml version="1.0" encoding="utf-8"?>
<calcChain xmlns="http://schemas.openxmlformats.org/spreadsheetml/2006/main">
  <c r="O12" i="11" l="1"/>
  <c r="O7" i="12"/>
  <c r="O8" i="12"/>
  <c r="O9" i="12"/>
  <c r="O13" i="11"/>
  <c r="O14" i="11"/>
  <c r="O16" i="12"/>
  <c r="O14" i="12"/>
  <c r="O13" i="12"/>
  <c r="O12" i="12"/>
  <c r="O10" i="12"/>
  <c r="O6" i="12"/>
  <c r="O21" i="11"/>
  <c r="O7" i="11"/>
  <c r="O8" i="11"/>
  <c r="O9" i="11"/>
  <c r="O11" i="11"/>
  <c r="O15" i="11"/>
  <c r="O17" i="11"/>
  <c r="O18" i="11"/>
  <c r="O19" i="11"/>
  <c r="O58" i="9" l="1"/>
  <c r="O52" i="9"/>
  <c r="O47" i="9"/>
  <c r="O41" i="9"/>
  <c r="O18" i="9"/>
  <c r="O6" i="9"/>
  <c r="N58" i="9" l="1"/>
  <c r="N52" i="9"/>
  <c r="N47" i="9"/>
  <c r="N41" i="9"/>
  <c r="N18" i="9"/>
  <c r="N6" i="9"/>
  <c r="O6" i="11" l="1"/>
  <c r="M58" i="9" l="1"/>
  <c r="M52" i="9"/>
  <c r="M47" i="9"/>
  <c r="M41" i="9"/>
  <c r="M18" i="9"/>
  <c r="M6" i="9"/>
  <c r="L52" i="9" l="1"/>
  <c r="L6" i="9" l="1"/>
  <c r="L58" i="9" l="1"/>
  <c r="L47" i="9"/>
  <c r="L41" i="9"/>
  <c r="L18" i="9"/>
  <c r="K6" i="9" l="1"/>
  <c r="K47" i="9"/>
  <c r="K58" i="9" l="1"/>
  <c r="K52" i="9"/>
  <c r="K45" i="9"/>
  <c r="K41" i="9"/>
  <c r="J45" i="9"/>
  <c r="K18" i="9"/>
  <c r="E52" i="9" l="1"/>
  <c r="F52" i="9"/>
  <c r="G52" i="9"/>
  <c r="H52" i="9"/>
  <c r="I52" i="9"/>
  <c r="J52" i="9"/>
  <c r="Q52" i="9" s="1"/>
  <c r="Q56" i="9" l="1"/>
  <c r="Q55" i="9"/>
  <c r="Q54" i="9"/>
  <c r="Q53" i="9"/>
  <c r="Q51" i="9"/>
  <c r="Q50" i="9"/>
  <c r="Q49" i="9"/>
  <c r="Q48" i="9"/>
  <c r="Q44" i="9"/>
  <c r="Q43" i="9"/>
  <c r="Q42" i="9"/>
  <c r="Q40" i="9"/>
  <c r="Q39" i="9"/>
  <c r="Q38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7" i="9"/>
  <c r="Q16" i="9"/>
  <c r="Q15" i="9"/>
  <c r="Q14" i="9"/>
  <c r="Q13" i="9"/>
  <c r="Q12" i="9"/>
  <c r="Q11" i="9"/>
  <c r="Q10" i="9"/>
  <c r="Q9" i="9"/>
  <c r="Q8" i="9"/>
  <c r="Q7" i="9"/>
  <c r="J6" i="9"/>
  <c r="I47" i="9"/>
  <c r="H47" i="9"/>
  <c r="J41" i="9"/>
  <c r="I41" i="9"/>
  <c r="I45" i="9" s="1"/>
  <c r="H41" i="9"/>
  <c r="I18" i="9"/>
  <c r="I6" i="9"/>
  <c r="I57" i="9" l="1"/>
  <c r="I35" i="9"/>
  <c r="H6" i="9"/>
  <c r="A12" i="12" l="1"/>
  <c r="A13" i="12" s="1"/>
  <c r="A14" i="12" s="1"/>
  <c r="A7" i="12"/>
  <c r="A8" i="12" s="1"/>
  <c r="A9" i="12" s="1"/>
  <c r="A10" i="12" s="1"/>
  <c r="A6" i="12"/>
  <c r="E6" i="9" l="1"/>
  <c r="H18" i="9"/>
  <c r="H37" i="9"/>
  <c r="G37" i="9"/>
  <c r="G41" i="9"/>
  <c r="G45" i="9" s="1"/>
  <c r="G6" i="9"/>
  <c r="G18" i="9"/>
  <c r="G47" i="9"/>
  <c r="F37" i="9"/>
  <c r="F41" i="9"/>
  <c r="J37" i="9"/>
  <c r="F6" i="9"/>
  <c r="F18" i="9"/>
  <c r="F47" i="9"/>
  <c r="F57" i="9"/>
  <c r="J18" i="9"/>
  <c r="J35" i="9" s="1"/>
  <c r="J47" i="9"/>
  <c r="E47" i="9"/>
  <c r="Q47" i="9" s="1"/>
  <c r="E41" i="9"/>
  <c r="E37" i="9"/>
  <c r="E18" i="9"/>
  <c r="E35" i="9" s="1"/>
  <c r="C54" i="9"/>
  <c r="C55" i="9" s="1"/>
  <c r="C56" i="9" s="1"/>
  <c r="C49" i="9"/>
  <c r="C50" i="9"/>
  <c r="C51" i="9" s="1"/>
  <c r="A17" i="11"/>
  <c r="A18" i="11"/>
  <c r="A19" i="11" s="1"/>
  <c r="A11" i="11"/>
  <c r="A12" i="11" s="1"/>
  <c r="A13" i="11" s="1"/>
  <c r="A14" i="11" s="1"/>
  <c r="A15" i="11" s="1"/>
  <c r="C39" i="9"/>
  <c r="C40" i="9"/>
  <c r="C20" i="9"/>
  <c r="C21" i="9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8" i="9"/>
  <c r="C9" i="9"/>
  <c r="C10" i="9" s="1"/>
  <c r="C11" i="9" s="1"/>
  <c r="C12" i="9" s="1"/>
  <c r="C13" i="9" s="1"/>
  <c r="C14" i="9" s="1"/>
  <c r="C15" i="9" s="1"/>
  <c r="C16" i="9" s="1"/>
  <c r="C17" i="9" s="1"/>
  <c r="A6" i="11"/>
  <c r="A7" i="11"/>
  <c r="A8" i="11" s="1"/>
  <c r="A9" i="11" s="1"/>
  <c r="Q6" i="9" l="1"/>
  <c r="Q37" i="9"/>
  <c r="J57" i="9"/>
  <c r="J58" i="9" s="1"/>
  <c r="G57" i="9"/>
  <c r="Q41" i="9"/>
  <c r="E57" i="9"/>
  <c r="Q18" i="9"/>
  <c r="F35" i="9"/>
  <c r="F58" i="9" s="1"/>
  <c r="G35" i="9"/>
  <c r="I58" i="9"/>
  <c r="H57" i="9"/>
  <c r="H45" i="9"/>
  <c r="H35" i="9"/>
  <c r="F45" i="9"/>
  <c r="E45" i="9"/>
  <c r="G58" i="9"/>
  <c r="Q35" i="9" l="1"/>
  <c r="E58" i="9"/>
  <c r="Q45" i="9"/>
  <c r="Q57" i="9"/>
  <c r="H58" i="9"/>
</calcChain>
</file>

<file path=xl/sharedStrings.xml><?xml version="1.0" encoding="utf-8"?>
<sst xmlns="http://schemas.openxmlformats.org/spreadsheetml/2006/main" count="267" uniqueCount="117">
  <si>
    <t>No.</t>
  </si>
  <si>
    <t>ESTADÍSTICA</t>
  </si>
  <si>
    <t>Nombre de Variable</t>
  </si>
  <si>
    <t>TESORERÍA MUNICIPAL</t>
  </si>
  <si>
    <t>Inmuebles propiedad del municipio registrados</t>
  </si>
  <si>
    <t>Muebles propiedad del municipio registrados</t>
  </si>
  <si>
    <t>Ingresos</t>
  </si>
  <si>
    <t>Ingresos fiscales liquidados</t>
  </si>
  <si>
    <t>Ingresos fiscales determinados</t>
  </si>
  <si>
    <t>Ingresos fiscales fiscalizados</t>
  </si>
  <si>
    <t>Sanciones</t>
  </si>
  <si>
    <t>Sanciones y  multas aplicadas</t>
  </si>
  <si>
    <t>Créditos fiscales cubiertos en especie</t>
  </si>
  <si>
    <t>Resoluciones administrativas de créditos fiscales notificadas</t>
  </si>
  <si>
    <t>Informes</t>
  </si>
  <si>
    <t>Informes financieros elaborados</t>
  </si>
  <si>
    <t>Inspecciones de bienes inmuebles realizadas</t>
  </si>
  <si>
    <t>Total del parque vehicular</t>
  </si>
  <si>
    <t>Ingresos municipales recaudados por concepto del impuesto predial</t>
  </si>
  <si>
    <t>Ingresos municipales recaudados por concepto del ISAI</t>
  </si>
  <si>
    <t>INVENTARIO DE BIENES</t>
  </si>
  <si>
    <t xml:space="preserve">Flujos de Efectivo de las Actividades de Operación </t>
  </si>
  <si>
    <t>Origen</t>
  </si>
  <si>
    <t xml:space="preserve">Impuestos </t>
  </si>
  <si>
    <t>Cuotas y aportaciones de Seguridad Social</t>
  </si>
  <si>
    <t>Contribuciones de mejora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</si>
  <si>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</si>
  <si>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</si>
  <si>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</si>
  <si>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</si>
  <si>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</si>
  <si>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</si>
  <si>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</si>
  <si>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</si>
  <si>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</si>
  <si>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</si>
  <si>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</si>
  <si>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</si>
  <si>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</si>
  <si>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</si>
  <si>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</si>
  <si>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</si>
  <si>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</si>
  <si>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</si>
  <si>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</si>
  <si>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</si>
  <si>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</si>
  <si>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</si>
  <si>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</si>
  <si>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</si>
  <si>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</si>
  <si>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</si>
  <si>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</si>
  <si>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</si>
  <si>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</si>
  <si>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</si>
  <si>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</si>
  <si>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</si>
  <si>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</si>
  <si>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</si>
  <si>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APORTACIONES</t>
  </si>
  <si>
    <t>IMPUESTOS</t>
  </si>
  <si>
    <t>CUOTAS Y APORTACIONES DE SEGURIDAD SOCIA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</si>
  <si>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</si>
  <si>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</si>
  <si>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</si>
  <si>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</si>
  <si>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</si>
  <si>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</t>
  </si>
  <si>
    <t>"PARTICIPACIONES, APORTACIONES, TRANSFER</t>
  </si>
  <si>
    <t>PARTICIPACIONES Y APORTACIONES</t>
  </si>
  <si>
    <t>"TRANSFERENCIAS, ASIGNACIONES, SUBSIDIOS</t>
  </si>
  <si>
    <t>OTROS INGRESOS Y BENEFICIOS</t>
  </si>
  <si>
    <t>SERVICIOS PERSONALES</t>
  </si>
  <si>
    <t>MATERIALES Y SUMINISTROS</t>
  </si>
  <si>
    <t>SERVICIOS GENERALES</t>
  </si>
  <si>
    <t>TRANSFERENCIAS, ASIGNACIONES, SUBSIDIOS</t>
  </si>
  <si>
    <t>TRANSFERENCIAS INTERNAS Y ASIGNACIONES A</t>
  </si>
  <si>
    <t>TRANSFERENCIAS AL RESTO DEL SECTOR PÚBLI</t>
  </si>
  <si>
    <t>SUBSIDIOS Y SUBVENCIONES</t>
  </si>
  <si>
    <t>AYUDAS SOCIALES</t>
  </si>
  <si>
    <t>PENSIONES Y JUBILACIONES</t>
  </si>
  <si>
    <t>TRANSFERENCIAS A FIDEICOMISOS, MANDATOS</t>
  </si>
  <si>
    <t>TRANSFERENCIAS A LA SEGURIDAD SOCIAL</t>
  </si>
  <si>
    <t>DONATIVOS</t>
  </si>
  <si>
    <t>TRANSFERENCIAS AL EXTERIOR</t>
  </si>
  <si>
    <t>PARTICIPACIONES</t>
  </si>
  <si>
    <t>CONVENIOS</t>
  </si>
  <si>
    <t>Otras Aplicaciones de Operación</t>
  </si>
  <si>
    <t>Flujos de Efectivo de las Actividades de Financiamiento</t>
  </si>
  <si>
    <t>Endeudamiento Neto</t>
  </si>
  <si>
    <t>Interno</t>
  </si>
  <si>
    <t>Externo</t>
  </si>
  <si>
    <t>Otros Origenes de Finaciamiento</t>
  </si>
  <si>
    <t>Flujos netos de Efectivo por Actividades de Inversion</t>
  </si>
  <si>
    <t>Enero 2017</t>
  </si>
  <si>
    <t>Febero 2017</t>
  </si>
  <si>
    <t>Total  2017</t>
  </si>
  <si>
    <t>Marzo 2017</t>
  </si>
  <si>
    <t>Abril 2017</t>
  </si>
  <si>
    <t>Mayo 2017</t>
  </si>
  <si>
    <t>Julio 2017</t>
  </si>
  <si>
    <t>Agosto 2017</t>
  </si>
  <si>
    <t>Septiembre 2017</t>
  </si>
  <si>
    <t>Octubre 2017</t>
  </si>
  <si>
    <t>Noviembre 2017</t>
  </si>
  <si>
    <t>Diciembre 2017</t>
  </si>
  <si>
    <t>Total 2017</t>
  </si>
  <si>
    <t>Febrero 2017</t>
  </si>
  <si>
    <t xml:space="preserve">Mayo 2017 </t>
  </si>
  <si>
    <t>Junio 2017</t>
  </si>
  <si>
    <t xml:space="preserve">Julio 2017 </t>
  </si>
  <si>
    <t xml:space="preserve">Septiembre 2017 </t>
  </si>
  <si>
    <t>-</t>
  </si>
  <si>
    <t>*</t>
  </si>
  <si>
    <t xml:space="preserve"> -</t>
  </si>
  <si>
    <t xml:space="preserve">* La información correspondiente al mes de Diciembre se presentará una vez que sean aprobados los informes por la Comisión de Hacienda.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</si>
</sst>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-[$€-2]* #,##0.00_-;\-[$€-2]* #,##0.00_-;_-[$€-2]* &quot;-&quot;??_-"/>
    <numFmt numFmtId="166" formatCode="_-* #,##0_-;\-* #,##0_-;_-* &quot;-&quot;??_-;_-@_-"/>
    <numFmt numFmtId="167" formatCode="General_)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12"/>
      <color theme="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indexed="8"/>
      <name val="Cambria"/>
      <family val="1"/>
      <scheme val="major"/>
    </font>
    <font>
      <sz val="6"/>
      <color indexed="8"/>
      <name val="Arial"/>
      <family val="2"/>
    </font>
    <font>
      <sz val="11"/>
      <color indexed="8"/>
      <name val="Cambria"/>
      <family val="1"/>
      <scheme val="major"/>
    </font>
    <font>
      <sz val="6"/>
      <color rgb="FFFF0000"/>
      <name val="Arial"/>
      <family val="2"/>
    </font>
    <font>
      <b/>
      <sz val="12"/>
      <color theme="1"/>
      <name val="Cambria"/>
      <family val="1"/>
      <scheme val="major"/>
    </font>
    <font>
      <sz val="9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2B88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5" applyNumberFormat="0" applyAlignment="0" applyProtection="0"/>
    <xf numFmtId="0" fontId="24" fillId="10" borderId="6" applyNumberFormat="0" applyAlignment="0" applyProtection="0"/>
    <xf numFmtId="0" fontId="25" fillId="10" borderId="5" applyNumberFormat="0" applyAlignment="0" applyProtection="0"/>
    <xf numFmtId="0" fontId="26" fillId="0" borderId="7" applyNumberFormat="0" applyFill="0" applyAlignment="0" applyProtection="0"/>
    <xf numFmtId="0" fontId="27" fillId="11" borderId="8" applyNumberFormat="0" applyAlignment="0" applyProtection="0"/>
    <xf numFmtId="0" fontId="28" fillId="0" borderId="0" applyNumberFormat="0" applyFill="0" applyBorder="0" applyAlignment="0" applyProtection="0"/>
    <xf numFmtId="0" fontId="2" fillId="12" borderId="9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2" fillId="0" borderId="0"/>
    <xf numFmtId="167" fontId="1" fillId="0" borderId="0"/>
    <xf numFmtId="164" fontId="3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2" fillId="0" borderId="0"/>
    <xf numFmtId="0" fontId="1" fillId="0" borderId="0"/>
    <xf numFmtId="164" fontId="3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4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left" vertical="center" wrapText="1"/>
    </xf>
    <xf numFmtId="0" fontId="8" fillId="4" borderId="1" xfId="4" applyFont="1" applyFill="1" applyBorder="1" applyAlignment="1">
      <alignment horizontal="left" vertical="center" wrapText="1"/>
    </xf>
    <xf numFmtId="2" fontId="9" fillId="4" borderId="1" xfId="0" applyNumberFormat="1" applyFont="1" applyFill="1" applyBorder="1" applyAlignment="1">
      <alignment horizontal="center" vertical="center"/>
    </xf>
    <xf numFmtId="0" fontId="9" fillId="4" borderId="1" xfId="4" applyFont="1" applyFill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2" fillId="0" borderId="1" xfId="4" applyFont="1" applyFill="1" applyBorder="1" applyAlignment="1">
      <alignment horizontal="left" vertical="center" wrapText="1"/>
    </xf>
    <xf numFmtId="0" fontId="13" fillId="5" borderId="0" xfId="0" applyFont="1" applyFill="1" applyAlignment="1">
      <alignment horizontal="left" vertical="top" wrapText="1"/>
    </xf>
    <xf numFmtId="0" fontId="4" fillId="0" borderId="0" xfId="0" applyFont="1" applyFill="1"/>
    <xf numFmtId="166" fontId="14" fillId="4" borderId="1" xfId="6" applyNumberFormat="1" applyFont="1" applyFill="1" applyBorder="1" applyAlignment="1">
      <alignment horizontal="left" vertical="center" wrapText="1"/>
    </xf>
    <xf numFmtId="166" fontId="4" fillId="0" borderId="1" xfId="6" applyNumberFormat="1" applyFont="1" applyFill="1" applyBorder="1" applyAlignment="1">
      <alignment horizontal="right" vertical="center" wrapText="1"/>
    </xf>
    <xf numFmtId="166" fontId="4" fillId="0" borderId="1" xfId="6" applyNumberFormat="1" applyFont="1" applyFill="1" applyBorder="1" applyAlignment="1">
      <alignment horizontal="center" vertical="center" wrapText="1"/>
    </xf>
    <xf numFmtId="166" fontId="14" fillId="3" borderId="1" xfId="6" applyNumberFormat="1" applyFont="1" applyFill="1" applyBorder="1" applyAlignment="1">
      <alignment horizontal="center" vertical="center" wrapText="1"/>
    </xf>
    <xf numFmtId="166" fontId="4" fillId="0" borderId="1" xfId="6" applyNumberFormat="1" applyFont="1" applyFill="1" applyBorder="1" applyAlignment="1">
      <alignment horizontal="left" vertical="center" wrapText="1"/>
    </xf>
    <xf numFmtId="166" fontId="14" fillId="0" borderId="1" xfId="6" applyNumberFormat="1" applyFont="1" applyFill="1" applyBorder="1" applyAlignment="1">
      <alignment horizontal="right" vertical="center" wrapText="1"/>
    </xf>
    <xf numFmtId="166" fontId="14" fillId="0" borderId="1" xfId="6" applyNumberFormat="1" applyFont="1" applyFill="1" applyBorder="1" applyAlignment="1">
      <alignment horizontal="center" vertical="center" wrapText="1"/>
    </xf>
    <xf numFmtId="166" fontId="4" fillId="4" borderId="1" xfId="6" applyNumberFormat="1" applyFont="1" applyFill="1" applyBorder="1" applyAlignment="1">
      <alignment horizontal="center" vertical="center"/>
    </xf>
    <xf numFmtId="166" fontId="14" fillId="4" borderId="1" xfId="6" applyNumberFormat="1" applyFont="1" applyFill="1" applyBorder="1" applyAlignment="1">
      <alignment horizontal="center" vertical="center"/>
    </xf>
    <xf numFmtId="166" fontId="14" fillId="0" borderId="1" xfId="6" applyNumberFormat="1" applyFont="1" applyFill="1" applyBorder="1" applyAlignment="1">
      <alignment horizontal="left" vertical="center" wrapText="1"/>
    </xf>
    <xf numFmtId="3" fontId="8" fillId="4" borderId="1" xfId="0" quotePrefix="1" applyNumberFormat="1" applyFont="1" applyFill="1" applyBorder="1" applyAlignment="1">
      <alignment horizontal="center" vertical="center"/>
    </xf>
    <xf numFmtId="3" fontId="8" fillId="4" borderId="1" xfId="0" quotePrefix="1" applyNumberFormat="1" applyFont="1" applyFill="1" applyBorder="1" applyAlignment="1">
      <alignment horizontal="center" vertical="center" wrapText="1"/>
    </xf>
    <xf numFmtId="4" fontId="15" fillId="0" borderId="0" xfId="7" applyNumberFormat="1" applyFont="1" applyFill="1" applyBorder="1" applyAlignment="1">
      <alignment horizontal="right" vertical="center"/>
    </xf>
    <xf numFmtId="164" fontId="5" fillId="0" borderId="1" xfId="6" applyFont="1" applyFill="1" applyBorder="1" applyAlignment="1">
      <alignment horizontal="left" vertical="center" wrapText="1"/>
    </xf>
    <xf numFmtId="164" fontId="8" fillId="4" borderId="1" xfId="6" applyFont="1" applyFill="1" applyBorder="1" applyAlignment="1">
      <alignment horizontal="center" vertical="center" wrapText="1"/>
    </xf>
    <xf numFmtId="166" fontId="14" fillId="4" borderId="1" xfId="6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5" fillId="0" borderId="1" xfId="4" applyFont="1" applyFill="1" applyBorder="1" applyAlignment="1">
      <alignment horizontal="center" vertical="center" wrapText="1"/>
    </xf>
    <xf numFmtId="164" fontId="6" fillId="0" borderId="1" xfId="6" applyFont="1" applyFill="1" applyBorder="1" applyAlignment="1">
      <alignment horizontal="center" vertical="center" wrapText="1"/>
    </xf>
    <xf numFmtId="164" fontId="5" fillId="0" borderId="1" xfId="6" applyFont="1" applyFill="1" applyBorder="1" applyAlignment="1">
      <alignment horizontal="center" vertical="center" wrapText="1"/>
    </xf>
    <xf numFmtId="166" fontId="5" fillId="0" borderId="1" xfId="6" applyNumberFormat="1" applyFont="1" applyFill="1" applyBorder="1" applyAlignment="1">
      <alignment horizontal="center" vertical="center" wrapText="1"/>
    </xf>
    <xf numFmtId="166" fontId="6" fillId="0" borderId="1" xfId="6" applyNumberFormat="1" applyFont="1" applyFill="1" applyBorder="1" applyAlignment="1">
      <alignment horizontal="center" vertical="center" wrapText="1"/>
    </xf>
    <xf numFmtId="164" fontId="5" fillId="0" borderId="1" xfId="6" applyFont="1" applyFill="1" applyBorder="1" applyAlignment="1">
      <alignment horizontal="right" vertical="center" wrapText="1"/>
    </xf>
    <xf numFmtId="164" fontId="6" fillId="0" borderId="1" xfId="6" applyFont="1" applyFill="1" applyBorder="1" applyAlignment="1">
      <alignment horizontal="right" vertical="center" wrapText="1"/>
    </xf>
    <xf numFmtId="164" fontId="9" fillId="4" borderId="1" xfId="6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164" fontId="9" fillId="4" borderId="1" xfId="6" applyFont="1" applyFill="1" applyBorder="1" applyAlignment="1">
      <alignment horizontal="center" vertical="center" wrapText="1"/>
    </xf>
    <xf numFmtId="164" fontId="6" fillId="4" borderId="1" xfId="6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</cellXfs>
  <cellStyles count="63">
    <cellStyle name="=C:\WINNT\SYSTEM32\COMMAND.COM" xfId="50"/>
    <cellStyle name="20% - Énfasis1" xfId="26" builtinId="30" customBuiltin="1"/>
    <cellStyle name="20% - Énfasis2" xfId="30" builtinId="34" customBuiltin="1"/>
    <cellStyle name="20% - Énfasis3" xfId="34" builtinId="38" customBuiltin="1"/>
    <cellStyle name="20% - Énfasis4" xfId="38" builtinId="42" customBuiltin="1"/>
    <cellStyle name="20% - Énfasis5" xfId="42" builtinId="46" customBuiltin="1"/>
    <cellStyle name="20% - Énfasis6" xfId="46" builtinId="50" customBuiltin="1"/>
    <cellStyle name="40% - Énfasis1" xfId="27" builtinId="31" customBuiltin="1"/>
    <cellStyle name="40% - Énfasis2" xfId="31" builtinId="35" customBuiltin="1"/>
    <cellStyle name="40% - Énfasis3" xfId="35" builtinId="39" customBuiltin="1"/>
    <cellStyle name="40% - Énfasis4" xfId="39" builtinId="43" customBuiltin="1"/>
    <cellStyle name="40% - Énfasis5" xfId="43" builtinId="47" customBuiltin="1"/>
    <cellStyle name="40% - Énfasis6" xfId="47" builtinId="51" customBuiltin="1"/>
    <cellStyle name="60% - Énfasis1" xfId="28" builtinId="32" customBuiltin="1"/>
    <cellStyle name="60% - Énfasis2" xfId="32" builtinId="36" customBuiltin="1"/>
    <cellStyle name="60% - Énfasis3" xfId="36" builtinId="40" customBuiltin="1"/>
    <cellStyle name="60% - Énfasis4" xfId="40" builtinId="44" customBuiltin="1"/>
    <cellStyle name="60% - Énfasis5" xfId="44" builtinId="48" customBuiltin="1"/>
    <cellStyle name="60% - Énfasis6" xfId="48" builtinId="52" customBuiltin="1"/>
    <cellStyle name="Bueno" xfId="13" builtinId="26" customBuiltin="1"/>
    <cellStyle name="Cálculo" xfId="18" builtinId="22" customBuiltin="1"/>
    <cellStyle name="Celda de comprobación" xfId="20" builtinId="23" customBuiltin="1"/>
    <cellStyle name="Celda vinculada" xfId="19" builtinId="24" customBuiltin="1"/>
    <cellStyle name="Encabezado 1" xfId="9" builtinId="16" customBuiltin="1"/>
    <cellStyle name="Encabezado 4" xfId="12" builtinId="19" customBuiltin="1"/>
    <cellStyle name="Énfasis1" xfId="25" builtinId="29" customBuiltin="1"/>
    <cellStyle name="Énfasis2" xfId="29" builtinId="33" customBuiltin="1"/>
    <cellStyle name="Énfasis3" xfId="33" builtinId="37" customBuiltin="1"/>
    <cellStyle name="Énfasis4" xfId="37" builtinId="41" customBuiltin="1"/>
    <cellStyle name="Énfasis5" xfId="41" builtinId="45" customBuiltin="1"/>
    <cellStyle name="Énfasis6" xfId="45" builtinId="49" customBuiltin="1"/>
    <cellStyle name="Entrada" xfId="16" builtinId="20" customBuiltin="1"/>
    <cellStyle name="Euro" xfId="2"/>
    <cellStyle name="Incorrecto" xfId="14" builtinId="27" customBuiltin="1"/>
    <cellStyle name="Millares" xfId="6" builtinId="3"/>
    <cellStyle name="Millares 2" xfId="3"/>
    <cellStyle name="Millares 2 2" xfId="57"/>
    <cellStyle name="Millares 2 3" xfId="60"/>
    <cellStyle name="Millares 2 4" xfId="51"/>
    <cellStyle name="Millares 3" xfId="54"/>
    <cellStyle name="Millares 5 2" xfId="58"/>
    <cellStyle name="Millares 7" xfId="62"/>
    <cellStyle name="Millares 8" xfId="7"/>
    <cellStyle name="Millares 8 2" xfId="53"/>
    <cellStyle name="Neutral" xfId="15" builtinId="28" customBuiltin="1"/>
    <cellStyle name="Normal" xfId="0" builtinId="0"/>
    <cellStyle name="Normal 2" xfId="4"/>
    <cellStyle name="Normal 2 2" xfId="56"/>
    <cellStyle name="Normal 2 3" xfId="49"/>
    <cellStyle name="Normal 3" xfId="1"/>
    <cellStyle name="Normal 3 2" xfId="55"/>
    <cellStyle name="Normal 3 3" xfId="59"/>
    <cellStyle name="Normal 7" xfId="61"/>
    <cellStyle name="Normal 8" xfId="52"/>
    <cellStyle name="Notas" xfId="22" builtinId="10" customBuiltin="1"/>
    <cellStyle name="Porcentaje" xfId="5" builtinId="5"/>
    <cellStyle name="Salida" xfId="17" builtinId="21" customBuiltin="1"/>
    <cellStyle name="Texto de advertencia" xfId="21" builtinId="11" customBuiltin="1"/>
    <cellStyle name="Texto explicativo" xfId="23" builtinId="53" customBuiltin="1"/>
    <cellStyle name="Título" xfId="8" builtinId="15" customBuiltin="1"/>
    <cellStyle name="Título 2" xfId="10" builtinId="17" customBuiltin="1"/>
    <cellStyle name="Título 3" xfId="11" builtinId="18" customBuiltin="1"/>
    <cellStyle name="Total" xfId="24" builtinId="25" customBuiltin="1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54429</xdr:rowOff>
    </xdr:from>
    <xdr:to>
      <xdr:col>3</xdr:col>
      <xdr:colOff>2558144</xdr:colOff>
      <xdr:row>2</xdr:row>
      <xdr:rowOff>451567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" t="8930" r="-119" b="864"/>
        <a:stretch/>
      </xdr:blipFill>
      <xdr:spPr>
        <a:xfrm>
          <a:off x="95250" y="54429"/>
          <a:ext cx="3256190" cy="1216288"/>
        </a:xfrm>
        <a:prstGeom prst="rect">
          <a:avLst/>
        </a:prstGeom>
      </xdr:spPr>
    </xdr:pic>
    <xdr:clientData/>
  </xdr:twoCellAnchor>
  <xdr:twoCellAnchor editAs="oneCell">
    <xdr:from>
      <xdr:col>14</xdr:col>
      <xdr:colOff>326570</xdr:colOff>
      <xdr:row>0</xdr:row>
      <xdr:rowOff>136070</xdr:rowOff>
    </xdr:from>
    <xdr:to>
      <xdr:col>16</xdr:col>
      <xdr:colOff>605676</xdr:colOff>
      <xdr:row>2</xdr:row>
      <xdr:rowOff>334374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298"/>
        <a:stretch/>
      </xdr:blipFill>
      <xdr:spPr>
        <a:xfrm>
          <a:off x="10382249" y="136070"/>
          <a:ext cx="2917371" cy="10147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54429</xdr:rowOff>
    </xdr:from>
    <xdr:to>
      <xdr:col>1</xdr:col>
      <xdr:colOff>2789465</xdr:colOff>
      <xdr:row>2</xdr:row>
      <xdr:rowOff>451567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" t="8930" r="-119" b="864"/>
        <a:stretch/>
      </xdr:blipFill>
      <xdr:spPr>
        <a:xfrm>
          <a:off x="95250" y="54429"/>
          <a:ext cx="3256190" cy="1216288"/>
        </a:xfrm>
        <a:prstGeom prst="rect">
          <a:avLst/>
        </a:prstGeom>
      </xdr:spPr>
    </xdr:pic>
    <xdr:clientData/>
  </xdr:twoCellAnchor>
  <xdr:twoCellAnchor editAs="oneCell">
    <xdr:from>
      <xdr:col>12</xdr:col>
      <xdr:colOff>340179</xdr:colOff>
      <xdr:row>0</xdr:row>
      <xdr:rowOff>108855</xdr:rowOff>
    </xdr:from>
    <xdr:to>
      <xdr:col>14</xdr:col>
      <xdr:colOff>699407</xdr:colOff>
      <xdr:row>2</xdr:row>
      <xdr:rowOff>307159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298"/>
        <a:stretch/>
      </xdr:blipFill>
      <xdr:spPr>
        <a:xfrm>
          <a:off x="10395858" y="108855"/>
          <a:ext cx="2917371" cy="10147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54429</xdr:rowOff>
    </xdr:from>
    <xdr:to>
      <xdr:col>1</xdr:col>
      <xdr:colOff>2789465</xdr:colOff>
      <xdr:row>2</xdr:row>
      <xdr:rowOff>451567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" t="8930" r="-119" b="864"/>
        <a:stretch/>
      </xdr:blipFill>
      <xdr:spPr>
        <a:xfrm>
          <a:off x="95250" y="54429"/>
          <a:ext cx="3256190" cy="1216288"/>
        </a:xfrm>
        <a:prstGeom prst="rect">
          <a:avLst/>
        </a:prstGeom>
      </xdr:spPr>
    </xdr:pic>
    <xdr:clientData/>
  </xdr:twoCellAnchor>
  <xdr:twoCellAnchor editAs="oneCell">
    <xdr:from>
      <xdr:col>12</xdr:col>
      <xdr:colOff>340179</xdr:colOff>
      <xdr:row>0</xdr:row>
      <xdr:rowOff>108855</xdr:rowOff>
    </xdr:from>
    <xdr:to>
      <xdr:col>14</xdr:col>
      <xdr:colOff>699407</xdr:colOff>
      <xdr:row>2</xdr:row>
      <xdr:rowOff>307159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298"/>
        <a:stretch/>
      </xdr:blipFill>
      <xdr:spPr>
        <a:xfrm>
          <a:off x="15246804" y="108855"/>
          <a:ext cx="2911928" cy="1017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tabSelected="1" view="pageBreakPreview" topLeftCell="C1" zoomScale="70" zoomScaleNormal="70" zoomScaleSheetLayoutView="70" workbookViewId="0">
      <pane ySplit="4" topLeftCell="A5" activePane="bottomLeft" state="frozen"/>
      <selection activeCell="C1" sqref="C1"/>
      <selection pane="bottomLeft"/>
    </sheetView>
  </sheetViews>
  <sheetFormatPr baseColWidth="10" defaultColWidth="0" defaultRowHeight="15.75" zeroHeight="1" x14ac:dyDescent="0.25"/>
  <cols>
    <col min="1" max="1" width="30.5703125" style="1" hidden="1" customWidth="1"/>
    <col min="2" max="2" width="14.7109375" style="1" hidden="1" customWidth="1"/>
    <col min="3" max="3" width="11.85546875" style="1" customWidth="1"/>
    <col min="4" max="4" width="49.28515625" style="1" customWidth="1"/>
    <col min="5" max="8" width="18.7109375" style="1" customWidth="1"/>
    <col min="9" max="9" width="20.28515625" style="38" customWidth="1"/>
    <col min="10" max="11" width="20.28515625" style="1" customWidth="1"/>
    <col min="12" max="12" width="20" style="38" customWidth="1"/>
    <col min="13" max="15" width="20" style="1" customWidth="1"/>
    <col min="16" max="16" width="19.5703125" style="1" customWidth="1"/>
    <col min="17" max="17" width="22" style="1" customWidth="1"/>
    <col min="18" max="19" width="0" style="1" hidden="1"/>
    <col min="20" max="16384" width="11.42578125" style="1" hidden="1"/>
  </cols>
  <sheetData>
    <row r="1" spans="1:19" ht="32.25" customHeight="1" x14ac:dyDescent="0.25"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9" ht="32.25" customHeight="1" x14ac:dyDescent="0.25">
      <c r="C2" s="50" t="s">
        <v>3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9" ht="39.75" customHeight="1" x14ac:dyDescent="0.25">
      <c r="C3" s="51" t="s">
        <v>1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9" ht="40.5" customHeight="1" x14ac:dyDescent="0.25">
      <c r="C4" s="9" t="s">
        <v>0</v>
      </c>
      <c r="D4" s="10" t="s">
        <v>2</v>
      </c>
      <c r="E4" s="17" t="s">
        <v>95</v>
      </c>
      <c r="F4" s="17" t="s">
        <v>96</v>
      </c>
      <c r="G4" s="17" t="s">
        <v>98</v>
      </c>
      <c r="H4" s="17" t="s">
        <v>99</v>
      </c>
      <c r="I4" s="17" t="s">
        <v>100</v>
      </c>
      <c r="J4" s="17" t="s">
        <v>110</v>
      </c>
      <c r="K4" s="17" t="s">
        <v>101</v>
      </c>
      <c r="L4" s="17" t="s">
        <v>102</v>
      </c>
      <c r="M4" s="17" t="s">
        <v>103</v>
      </c>
      <c r="N4" s="17" t="s">
        <v>104</v>
      </c>
      <c r="O4" s="17" t="s">
        <v>105</v>
      </c>
      <c r="P4" s="17" t="s">
        <v>106</v>
      </c>
      <c r="Q4" s="8" t="s">
        <v>107</v>
      </c>
      <c r="S4" s="2"/>
    </row>
    <row r="5" spans="1:19" ht="30.95" customHeight="1" x14ac:dyDescent="0.25">
      <c r="C5" s="11"/>
      <c r="D5" s="10" t="s">
        <v>21</v>
      </c>
      <c r="E5" s="10"/>
      <c r="F5" s="10"/>
      <c r="G5" s="10"/>
      <c r="H5" s="10"/>
      <c r="I5" s="7"/>
      <c r="J5" s="7"/>
      <c r="K5" s="7"/>
      <c r="L5" s="7"/>
      <c r="M5" s="7"/>
      <c r="N5" s="7"/>
      <c r="O5" s="7"/>
      <c r="P5" s="7"/>
      <c r="Q5" s="7"/>
    </row>
    <row r="6" spans="1:19" ht="36.75" customHeight="1" x14ac:dyDescent="0.25">
      <c r="C6" s="15">
        <v>1</v>
      </c>
      <c r="D6" s="16" t="s">
        <v>22</v>
      </c>
      <c r="E6" s="22">
        <f>SUM(E7:E17)</f>
        <v>867769448.47999978</v>
      </c>
      <c r="F6" s="22">
        <f>SUM(F7:F17)</f>
        <v>1482800429.3400002</v>
      </c>
      <c r="G6" s="22">
        <f t="shared" ref="G6" si="0">SUM(G7:G17)</f>
        <v>2085779991.04</v>
      </c>
      <c r="H6" s="22">
        <f t="shared" ref="H6:O6" si="1">SUM(H7:H17)</f>
        <v>2455584744.2199998</v>
      </c>
      <c r="I6" s="37">
        <f t="shared" si="1"/>
        <v>2886518696.2500005</v>
      </c>
      <c r="J6" s="22">
        <f t="shared" si="1"/>
        <v>3296828095.02</v>
      </c>
      <c r="K6" s="22">
        <f t="shared" si="1"/>
        <v>3778119349</v>
      </c>
      <c r="L6" s="22">
        <f t="shared" si="1"/>
        <v>4205878364.4999995</v>
      </c>
      <c r="M6" s="22">
        <f t="shared" si="1"/>
        <v>4596152893.4499998</v>
      </c>
      <c r="N6" s="22">
        <f t="shared" si="1"/>
        <v>5055704599.3400021</v>
      </c>
      <c r="O6" s="22">
        <f t="shared" si="1"/>
        <v>5711208235.3200006</v>
      </c>
      <c r="P6" s="37" t="s">
        <v>114</v>
      </c>
      <c r="Q6" s="22">
        <f t="shared" ref="Q6:Q35" si="2">SUM(E6:P6)</f>
        <v>36422344845.959999</v>
      </c>
    </row>
    <row r="7" spans="1:19" ht="36.75" customHeight="1" x14ac:dyDescent="0.25">
      <c r="A7" s="18" t="s">
        <v>61</v>
      </c>
      <c r="C7" s="3">
        <v>1.01</v>
      </c>
      <c r="D7" s="4" t="s">
        <v>23</v>
      </c>
      <c r="E7" s="23">
        <v>625253420.24000001</v>
      </c>
      <c r="F7" s="23">
        <v>819540176.99000001</v>
      </c>
      <c r="G7" s="23">
        <v>1002656552.33</v>
      </c>
      <c r="H7" s="23">
        <v>1080098951.8299999</v>
      </c>
      <c r="I7" s="23">
        <v>1174838743.9300001</v>
      </c>
      <c r="J7" s="23">
        <v>1265536550.1199999</v>
      </c>
      <c r="K7" s="24">
        <v>1352359522</v>
      </c>
      <c r="L7" s="24">
        <v>1466155709.3399999</v>
      </c>
      <c r="M7" s="24">
        <v>1551659908.0999999</v>
      </c>
      <c r="N7" s="24">
        <v>1650973672.4400001</v>
      </c>
      <c r="O7" s="24">
        <v>1744233691.8199999</v>
      </c>
      <c r="P7" s="24" t="s">
        <v>114</v>
      </c>
      <c r="Q7" s="25">
        <f t="shared" si="2"/>
        <v>13733306899.139999</v>
      </c>
    </row>
    <row r="8" spans="1:19" ht="36.75" customHeight="1" x14ac:dyDescent="0.25">
      <c r="A8" s="18" t="s">
        <v>62</v>
      </c>
      <c r="C8" s="3">
        <f>C7+0.01</f>
        <v>1.02</v>
      </c>
      <c r="D8" s="4" t="s">
        <v>24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 t="s">
        <v>114</v>
      </c>
      <c r="Q8" s="25">
        <f t="shared" si="2"/>
        <v>0</v>
      </c>
    </row>
    <row r="9" spans="1:19" ht="36.75" customHeight="1" x14ac:dyDescent="0.25">
      <c r="A9" s="18" t="s">
        <v>63</v>
      </c>
      <c r="C9" s="3">
        <f t="shared" ref="C9:C17" si="3">C8+0.01</f>
        <v>1.03</v>
      </c>
      <c r="D9" s="4" t="s">
        <v>25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 t="s">
        <v>114</v>
      </c>
      <c r="Q9" s="25">
        <f t="shared" si="2"/>
        <v>0</v>
      </c>
    </row>
    <row r="10" spans="1:19" ht="30" customHeight="1" x14ac:dyDescent="0.25">
      <c r="A10" s="18" t="s">
        <v>64</v>
      </c>
      <c r="C10" s="3">
        <f t="shared" si="3"/>
        <v>1.04</v>
      </c>
      <c r="D10" s="4" t="s">
        <v>26</v>
      </c>
      <c r="E10" s="23">
        <v>22730984.379999999</v>
      </c>
      <c r="F10" s="23">
        <v>56500719.189999998</v>
      </c>
      <c r="G10" s="23">
        <v>90803359.620000005</v>
      </c>
      <c r="H10" s="23">
        <v>116576186.09999999</v>
      </c>
      <c r="I10" s="23">
        <v>139737854.41</v>
      </c>
      <c r="J10" s="23">
        <v>159399943.71000001</v>
      </c>
      <c r="K10" s="24">
        <v>176964481</v>
      </c>
      <c r="L10" s="24">
        <v>195255592.53</v>
      </c>
      <c r="M10" s="24">
        <v>212738666.53</v>
      </c>
      <c r="N10" s="24">
        <v>227768975.90000001</v>
      </c>
      <c r="O10" s="24">
        <v>252078819.81</v>
      </c>
      <c r="P10" s="24" t="s">
        <v>114</v>
      </c>
      <c r="Q10" s="25">
        <f t="shared" si="2"/>
        <v>1650555583.1800001</v>
      </c>
    </row>
    <row r="11" spans="1:19" ht="30" customHeight="1" x14ac:dyDescent="0.25">
      <c r="A11" s="18" t="s">
        <v>65</v>
      </c>
      <c r="C11" s="3">
        <f t="shared" si="3"/>
        <v>1.05</v>
      </c>
      <c r="D11" s="4" t="s">
        <v>27</v>
      </c>
      <c r="E11" s="23">
        <v>12331988.880000001</v>
      </c>
      <c r="F11" s="23">
        <v>26500846.620000001</v>
      </c>
      <c r="G11" s="23">
        <v>42877121.880000003</v>
      </c>
      <c r="H11" s="23">
        <v>57558024.840000004</v>
      </c>
      <c r="I11" s="23">
        <v>72815462.280000001</v>
      </c>
      <c r="J11" s="23">
        <v>91978127.450000003</v>
      </c>
      <c r="K11" s="24">
        <v>108157486</v>
      </c>
      <c r="L11" s="24">
        <v>121783672.66</v>
      </c>
      <c r="M11" s="24">
        <v>135507609.00999999</v>
      </c>
      <c r="N11" s="24">
        <v>150284736.18000001</v>
      </c>
      <c r="O11" s="24">
        <v>163488435.03</v>
      </c>
      <c r="P11" s="24" t="s">
        <v>114</v>
      </c>
      <c r="Q11" s="25">
        <f t="shared" si="2"/>
        <v>983283510.82999992</v>
      </c>
    </row>
    <row r="12" spans="1:19" ht="30" customHeight="1" x14ac:dyDescent="0.25">
      <c r="A12" s="18" t="s">
        <v>66</v>
      </c>
      <c r="C12" s="3">
        <f t="shared" si="3"/>
        <v>1.06</v>
      </c>
      <c r="D12" s="4" t="s">
        <v>28</v>
      </c>
      <c r="E12" s="23">
        <v>12406421.859999999</v>
      </c>
      <c r="F12" s="23">
        <v>27003963.280000001</v>
      </c>
      <c r="G12" s="23">
        <v>43277991.950000003</v>
      </c>
      <c r="H12" s="23">
        <v>59271157.899999999</v>
      </c>
      <c r="I12" s="23">
        <v>79685794.140000001</v>
      </c>
      <c r="J12" s="23">
        <v>92766715.319999993</v>
      </c>
      <c r="K12" s="24">
        <v>105006353</v>
      </c>
      <c r="L12" s="24">
        <v>117166300.95</v>
      </c>
      <c r="M12" s="24">
        <v>133092501.44</v>
      </c>
      <c r="N12" s="24">
        <v>240823736.62</v>
      </c>
      <c r="O12" s="24">
        <v>266482653.22999999</v>
      </c>
      <c r="P12" s="24" t="s">
        <v>114</v>
      </c>
      <c r="Q12" s="25">
        <f t="shared" si="2"/>
        <v>1176983589.6899998</v>
      </c>
    </row>
    <row r="13" spans="1:19" ht="30" customHeight="1" x14ac:dyDescent="0.25">
      <c r="A13" s="18" t="s">
        <v>67</v>
      </c>
      <c r="C13" s="3">
        <f t="shared" si="3"/>
        <v>1.07</v>
      </c>
      <c r="D13" s="4" t="s">
        <v>29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 t="s">
        <v>114</v>
      </c>
      <c r="Q13" s="25">
        <f t="shared" si="2"/>
        <v>0</v>
      </c>
    </row>
    <row r="14" spans="1:19" ht="50.25" customHeight="1" x14ac:dyDescent="0.25">
      <c r="A14" s="18" t="s">
        <v>68</v>
      </c>
      <c r="C14" s="3">
        <f t="shared" si="3"/>
        <v>1.08</v>
      </c>
      <c r="D14" s="19" t="s">
        <v>30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 t="s">
        <v>114</v>
      </c>
      <c r="Q14" s="25">
        <f t="shared" si="2"/>
        <v>0</v>
      </c>
    </row>
    <row r="15" spans="1:19" ht="30" customHeight="1" x14ac:dyDescent="0.25">
      <c r="A15" s="18" t="s">
        <v>69</v>
      </c>
      <c r="C15" s="3">
        <f t="shared" si="3"/>
        <v>1.0900000000000001</v>
      </c>
      <c r="D15" s="4" t="s">
        <v>31</v>
      </c>
      <c r="E15" s="23">
        <v>155798590.81</v>
      </c>
      <c r="F15" s="23">
        <v>497007321.91000003</v>
      </c>
      <c r="G15" s="23">
        <v>721133772.15999997</v>
      </c>
      <c r="H15" s="23">
        <v>986567210.71000004</v>
      </c>
      <c r="I15" s="23">
        <v>1245157384.55</v>
      </c>
      <c r="J15" s="23">
        <v>1461148275.01</v>
      </c>
      <c r="K15" s="24">
        <v>1716686816</v>
      </c>
      <c r="L15" s="24">
        <v>1954676000.0899999</v>
      </c>
      <c r="M15" s="24">
        <v>2175195744.5</v>
      </c>
      <c r="N15" s="24">
        <v>2363235367.23</v>
      </c>
      <c r="O15" s="24">
        <v>2638471285.4499998</v>
      </c>
      <c r="P15" s="24" t="s">
        <v>114</v>
      </c>
      <c r="Q15" s="25">
        <f t="shared" si="2"/>
        <v>15915077768.419998</v>
      </c>
    </row>
    <row r="16" spans="1:19" ht="30" customHeight="1" x14ac:dyDescent="0.25">
      <c r="A16" s="18" t="s">
        <v>70</v>
      </c>
      <c r="C16" s="3">
        <f t="shared" si="3"/>
        <v>1.1000000000000001</v>
      </c>
      <c r="D16" s="4" t="s">
        <v>32</v>
      </c>
      <c r="E16" s="23">
        <v>17916970.09</v>
      </c>
      <c r="F16" s="23">
        <v>55545393.960000001</v>
      </c>
      <c r="G16" s="23">
        <v>96311966.719999999</v>
      </c>
      <c r="H16" s="23">
        <v>115495066.72</v>
      </c>
      <c r="I16" s="23">
        <v>133054249.06999999</v>
      </c>
      <c r="J16" s="23">
        <v>184729810.13</v>
      </c>
      <c r="K16" s="24">
        <v>277673588</v>
      </c>
      <c r="L16" s="24">
        <v>309422789.98000002</v>
      </c>
      <c r="M16" s="24">
        <v>346521876.48000002</v>
      </c>
      <c r="N16" s="24">
        <v>385085677.10000002</v>
      </c>
      <c r="O16" s="24">
        <v>443647336.32999998</v>
      </c>
      <c r="P16" s="24" t="s">
        <v>114</v>
      </c>
      <c r="Q16" s="25">
        <f t="shared" si="2"/>
        <v>2365404724.5799999</v>
      </c>
    </row>
    <row r="17" spans="1:17" ht="30" customHeight="1" x14ac:dyDescent="0.25">
      <c r="A17" s="18" t="s">
        <v>71</v>
      </c>
      <c r="C17" s="3">
        <f t="shared" si="3"/>
        <v>1.1100000000000001</v>
      </c>
      <c r="D17" s="4" t="s">
        <v>33</v>
      </c>
      <c r="E17" s="23">
        <v>21331072.219999615</v>
      </c>
      <c r="F17" s="23">
        <v>702007.3899999999</v>
      </c>
      <c r="G17" s="23">
        <v>88719226.379999921</v>
      </c>
      <c r="H17" s="23">
        <v>40018146.120000005</v>
      </c>
      <c r="I17" s="23">
        <v>41229207.870000005</v>
      </c>
      <c r="J17" s="23">
        <v>41268673.280000001</v>
      </c>
      <c r="K17" s="24">
        <v>41271103</v>
      </c>
      <c r="L17" s="24">
        <v>41418298.950000003</v>
      </c>
      <c r="M17" s="24">
        <v>41436587.390000001</v>
      </c>
      <c r="N17" s="24">
        <v>37532433.870000422</v>
      </c>
      <c r="O17" s="24">
        <v>202806013.65000045</v>
      </c>
      <c r="P17" s="24" t="s">
        <v>114</v>
      </c>
      <c r="Q17" s="25">
        <f t="shared" si="2"/>
        <v>597732770.12000036</v>
      </c>
    </row>
    <row r="18" spans="1:17" ht="30.95" customHeight="1" x14ac:dyDescent="0.25">
      <c r="A18" s="18" t="s">
        <v>72</v>
      </c>
      <c r="C18" s="15">
        <v>2</v>
      </c>
      <c r="D18" s="16" t="s">
        <v>34</v>
      </c>
      <c r="E18" s="22">
        <f>SUM(E19:E34)</f>
        <v>258870431.03000006</v>
      </c>
      <c r="F18" s="22">
        <f t="shared" ref="F18:J18" si="4">SUM(F19:F34)</f>
        <v>529531683.00000042</v>
      </c>
      <c r="G18" s="22">
        <f t="shared" si="4"/>
        <v>795953122.08000064</v>
      </c>
      <c r="H18" s="22">
        <f t="shared" si="4"/>
        <v>1338019590.1100008</v>
      </c>
      <c r="I18" s="37">
        <f>SUM(I19:I34)</f>
        <v>1608934669.0000005</v>
      </c>
      <c r="J18" s="22">
        <f t="shared" si="4"/>
        <v>2028382571.6700015</v>
      </c>
      <c r="K18" s="22">
        <f>SUM(K19:K34)</f>
        <v>2377127835</v>
      </c>
      <c r="L18" s="22">
        <f>SUM(L19:L34)</f>
        <v>2720944168.6800013</v>
      </c>
      <c r="M18" s="22">
        <f>SUM(M19:M34)</f>
        <v>3077849030.7800021</v>
      </c>
      <c r="N18" s="22">
        <f>SUM(N19:N34)</f>
        <v>3441931491.7400012</v>
      </c>
      <c r="O18" s="22">
        <f>SUM(O19:O34)</f>
        <v>4116050133.380002</v>
      </c>
      <c r="P18" s="37" t="s">
        <v>114</v>
      </c>
      <c r="Q18" s="22">
        <f t="shared" si="2"/>
        <v>22293594726.470013</v>
      </c>
    </row>
    <row r="19" spans="1:17" ht="30" customHeight="1" x14ac:dyDescent="0.25">
      <c r="A19" s="18" t="s">
        <v>73</v>
      </c>
      <c r="C19" s="3">
        <v>2.0099999999999998</v>
      </c>
      <c r="D19" s="4" t="s">
        <v>35</v>
      </c>
      <c r="E19" s="23">
        <v>85287847.569999993</v>
      </c>
      <c r="F19" s="23">
        <v>264773418.13</v>
      </c>
      <c r="G19" s="23">
        <v>395198005.14999998</v>
      </c>
      <c r="H19" s="23">
        <v>588911819.34000003</v>
      </c>
      <c r="I19" s="23">
        <v>676133095.29999995</v>
      </c>
      <c r="J19" s="23">
        <v>797723150.13</v>
      </c>
      <c r="K19" s="24">
        <v>956417204</v>
      </c>
      <c r="L19" s="24">
        <v>1084933555.3599999</v>
      </c>
      <c r="M19" s="24">
        <v>1205374949.03</v>
      </c>
      <c r="N19" s="24">
        <v>1331266649.5799999</v>
      </c>
      <c r="O19" s="24">
        <v>1453987522.04</v>
      </c>
      <c r="P19" s="24" t="s">
        <v>114</v>
      </c>
      <c r="Q19" s="25">
        <f t="shared" si="2"/>
        <v>8840007215.6299992</v>
      </c>
    </row>
    <row r="20" spans="1:17" ht="30" customHeight="1" x14ac:dyDescent="0.25">
      <c r="A20" s="18" t="s">
        <v>74</v>
      </c>
      <c r="C20" s="3">
        <f>C19+0.01</f>
        <v>2.0199999999999996</v>
      </c>
      <c r="D20" s="4" t="s">
        <v>36</v>
      </c>
      <c r="E20" s="23">
        <v>1638073.63</v>
      </c>
      <c r="F20" s="23">
        <v>14826895.27</v>
      </c>
      <c r="G20" s="23">
        <v>50574951.219999999</v>
      </c>
      <c r="H20" s="23">
        <v>85073979.25</v>
      </c>
      <c r="I20" s="23">
        <v>136563195.24000001</v>
      </c>
      <c r="J20" s="23">
        <v>212884940.46000001</v>
      </c>
      <c r="K20" s="24">
        <v>252249792</v>
      </c>
      <c r="L20" s="24">
        <v>318031424.74000001</v>
      </c>
      <c r="M20" s="24">
        <v>377196173.20999998</v>
      </c>
      <c r="N20" s="24">
        <v>462256851.74000001</v>
      </c>
      <c r="O20" s="24">
        <v>565616822.07000005</v>
      </c>
      <c r="P20" s="24" t="s">
        <v>114</v>
      </c>
      <c r="Q20" s="25">
        <f t="shared" si="2"/>
        <v>2476913098.8299999</v>
      </c>
    </row>
    <row r="21" spans="1:17" ht="30" customHeight="1" x14ac:dyDescent="0.25">
      <c r="A21" s="18" t="s">
        <v>75</v>
      </c>
      <c r="C21" s="3">
        <f t="shared" ref="C21:C33" si="5">C20+0.01</f>
        <v>2.0299999999999994</v>
      </c>
      <c r="D21" s="4" t="s">
        <v>37</v>
      </c>
      <c r="E21" s="23">
        <v>26168440.27</v>
      </c>
      <c r="F21" s="23">
        <v>68628812.560000002</v>
      </c>
      <c r="G21" s="23">
        <v>202382278.53999999</v>
      </c>
      <c r="H21" s="23">
        <v>309483169.75</v>
      </c>
      <c r="I21" s="23">
        <v>438308311.62</v>
      </c>
      <c r="J21" s="23">
        <v>591894277.62</v>
      </c>
      <c r="K21" s="24">
        <v>713794850</v>
      </c>
      <c r="L21" s="24">
        <v>847951461.12</v>
      </c>
      <c r="M21" s="24">
        <v>970168865.92999995</v>
      </c>
      <c r="N21" s="24">
        <v>1079243273.1500001</v>
      </c>
      <c r="O21" s="24">
        <v>1306818824.77</v>
      </c>
      <c r="P21" s="24" t="s">
        <v>114</v>
      </c>
      <c r="Q21" s="25">
        <f t="shared" si="2"/>
        <v>6554842565.3299999</v>
      </c>
    </row>
    <row r="22" spans="1:17" ht="30" customHeight="1" x14ac:dyDescent="0.25">
      <c r="A22" s="20" t="s">
        <v>76</v>
      </c>
      <c r="C22" s="3">
        <f t="shared" si="5"/>
        <v>2.0399999999999991</v>
      </c>
      <c r="D22" s="4" t="s">
        <v>38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 t="s">
        <v>114</v>
      </c>
      <c r="Q22" s="25">
        <f t="shared" si="2"/>
        <v>0</v>
      </c>
    </row>
    <row r="23" spans="1:17" ht="30" customHeight="1" x14ac:dyDescent="0.25">
      <c r="A23" s="18" t="s">
        <v>77</v>
      </c>
      <c r="C23" s="3">
        <f t="shared" si="5"/>
        <v>2.0499999999999989</v>
      </c>
      <c r="D23" s="4" t="s">
        <v>39</v>
      </c>
      <c r="E23" s="23">
        <v>1729166.66</v>
      </c>
      <c r="F23" s="23">
        <v>3458333.32</v>
      </c>
      <c r="G23" s="23">
        <v>5770833.3099999996</v>
      </c>
      <c r="H23" s="23">
        <v>6916666.6399999997</v>
      </c>
      <c r="I23" s="23">
        <v>8645833.3000000007</v>
      </c>
      <c r="J23" s="23">
        <v>10937499.960000001</v>
      </c>
      <c r="K23" s="24">
        <v>13833333</v>
      </c>
      <c r="L23" s="24">
        <v>15562499.939999999</v>
      </c>
      <c r="M23" s="24">
        <v>16124999.939999999</v>
      </c>
      <c r="N23" s="24">
        <v>18741384.600000001</v>
      </c>
      <c r="O23" s="24">
        <v>20470551.260000002</v>
      </c>
      <c r="P23" s="24" t="s">
        <v>114</v>
      </c>
      <c r="Q23" s="25">
        <f t="shared" si="2"/>
        <v>122191101.92999999</v>
      </c>
    </row>
    <row r="24" spans="1:17" ht="30" customHeight="1" x14ac:dyDescent="0.25">
      <c r="A24" s="18" t="s">
        <v>78</v>
      </c>
      <c r="C24" s="3">
        <f t="shared" si="5"/>
        <v>2.0599999999999987</v>
      </c>
      <c r="D24" s="4" t="s">
        <v>40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 t="s">
        <v>114</v>
      </c>
      <c r="Q24" s="25">
        <f t="shared" si="2"/>
        <v>0</v>
      </c>
    </row>
    <row r="25" spans="1:17" ht="30" customHeight="1" x14ac:dyDescent="0.25">
      <c r="A25" s="18" t="s">
        <v>79</v>
      </c>
      <c r="C25" s="3">
        <f t="shared" si="5"/>
        <v>2.0699999999999985</v>
      </c>
      <c r="D25" s="4" t="s">
        <v>41</v>
      </c>
      <c r="E25" s="23">
        <v>17500</v>
      </c>
      <c r="F25" s="23">
        <v>2032144.99</v>
      </c>
      <c r="G25" s="23">
        <v>2177523.15</v>
      </c>
      <c r="H25" s="23">
        <v>3825845.43</v>
      </c>
      <c r="I25" s="23">
        <v>7231147.71</v>
      </c>
      <c r="J25" s="23">
        <v>9608940.0199999996</v>
      </c>
      <c r="K25" s="24">
        <v>14543509</v>
      </c>
      <c r="L25" s="24">
        <v>32783996.120000001</v>
      </c>
      <c r="M25" s="24">
        <v>33975022.399999999</v>
      </c>
      <c r="N25" s="24">
        <v>39225979.420000002</v>
      </c>
      <c r="O25" s="24">
        <v>51076840.579999998</v>
      </c>
      <c r="P25" s="24" t="s">
        <v>114</v>
      </c>
      <c r="Q25" s="25">
        <f t="shared" si="2"/>
        <v>196498448.81999999</v>
      </c>
    </row>
    <row r="26" spans="1:17" ht="30" customHeight="1" x14ac:dyDescent="0.25">
      <c r="A26" s="18" t="s">
        <v>80</v>
      </c>
      <c r="C26" s="3">
        <f t="shared" si="5"/>
        <v>2.0799999999999983</v>
      </c>
      <c r="D26" s="4" t="s">
        <v>42</v>
      </c>
      <c r="E26" s="23">
        <v>25591745.350000001</v>
      </c>
      <c r="F26" s="23">
        <v>70070560.379999995</v>
      </c>
      <c r="G26" s="23">
        <v>104729986.95</v>
      </c>
      <c r="H26" s="23">
        <v>109661005.58</v>
      </c>
      <c r="I26" s="23">
        <v>174489935.86000001</v>
      </c>
      <c r="J26" s="23">
        <v>207245563.43000001</v>
      </c>
      <c r="K26" s="24">
        <v>257782081</v>
      </c>
      <c r="L26" s="24">
        <v>296282023.49000001</v>
      </c>
      <c r="M26" s="24">
        <v>327135995.80000001</v>
      </c>
      <c r="N26" s="24">
        <v>358372538.50999999</v>
      </c>
      <c r="O26" s="24">
        <v>391362693.73000002</v>
      </c>
      <c r="P26" s="24" t="s">
        <v>114</v>
      </c>
      <c r="Q26" s="25">
        <f t="shared" si="2"/>
        <v>2322724130.0799999</v>
      </c>
    </row>
    <row r="27" spans="1:17" ht="30" customHeight="1" x14ac:dyDescent="0.25">
      <c r="A27" s="18" t="s">
        <v>81</v>
      </c>
      <c r="C27" s="3">
        <f t="shared" si="5"/>
        <v>2.0899999999999981</v>
      </c>
      <c r="D27" s="4" t="s">
        <v>43</v>
      </c>
      <c r="E27" s="23">
        <v>0</v>
      </c>
      <c r="F27" s="23">
        <v>0</v>
      </c>
      <c r="G27" s="23">
        <v>30000000</v>
      </c>
      <c r="H27" s="23">
        <v>30000000</v>
      </c>
      <c r="I27" s="23">
        <v>30000000</v>
      </c>
      <c r="J27" s="23">
        <v>30000000</v>
      </c>
      <c r="K27" s="24">
        <v>30000000</v>
      </c>
      <c r="L27" s="24">
        <v>30000000</v>
      </c>
      <c r="M27" s="24">
        <v>30000000</v>
      </c>
      <c r="N27" s="24">
        <v>30000000</v>
      </c>
      <c r="O27" s="24">
        <v>120000000</v>
      </c>
      <c r="P27" s="24" t="s">
        <v>114</v>
      </c>
      <c r="Q27" s="25">
        <f t="shared" si="2"/>
        <v>360000000</v>
      </c>
    </row>
    <row r="28" spans="1:17" ht="30" customHeight="1" x14ac:dyDescent="0.25">
      <c r="A28" s="18" t="s">
        <v>82</v>
      </c>
      <c r="C28" s="3">
        <f t="shared" si="5"/>
        <v>2.0999999999999979</v>
      </c>
      <c r="D28" s="4" t="s">
        <v>44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 t="s">
        <v>114</v>
      </c>
      <c r="Q28" s="25">
        <f t="shared" si="2"/>
        <v>0</v>
      </c>
    </row>
    <row r="29" spans="1:17" ht="30" customHeight="1" x14ac:dyDescent="0.25">
      <c r="A29" s="18" t="s">
        <v>83</v>
      </c>
      <c r="C29" s="3">
        <f t="shared" si="5"/>
        <v>2.1099999999999977</v>
      </c>
      <c r="D29" s="4" t="s">
        <v>45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 t="s">
        <v>114</v>
      </c>
      <c r="Q29" s="25">
        <f t="shared" si="2"/>
        <v>0</v>
      </c>
    </row>
    <row r="30" spans="1:17" ht="30" customHeight="1" x14ac:dyDescent="0.25">
      <c r="A30" s="18" t="s">
        <v>84</v>
      </c>
      <c r="C30" s="3">
        <f t="shared" si="5"/>
        <v>2.1199999999999974</v>
      </c>
      <c r="D30" s="4" t="s">
        <v>46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 t="s">
        <v>114</v>
      </c>
      <c r="Q30" s="25">
        <f t="shared" si="2"/>
        <v>0</v>
      </c>
    </row>
    <row r="31" spans="1:17" ht="30" customHeight="1" x14ac:dyDescent="0.25">
      <c r="A31" s="18" t="s">
        <v>85</v>
      </c>
      <c r="C31" s="3">
        <f t="shared" si="5"/>
        <v>2.1299999999999972</v>
      </c>
      <c r="D31" s="4" t="s">
        <v>47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 t="s">
        <v>114</v>
      </c>
      <c r="Q31" s="25">
        <f t="shared" si="2"/>
        <v>0</v>
      </c>
    </row>
    <row r="32" spans="1:17" ht="30" customHeight="1" x14ac:dyDescent="0.25">
      <c r="A32" s="20" t="s">
        <v>70</v>
      </c>
      <c r="C32" s="3">
        <f t="shared" si="5"/>
        <v>2.139999999999997</v>
      </c>
      <c r="D32" s="4" t="s">
        <v>48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 t="s">
        <v>114</v>
      </c>
      <c r="Q32" s="25">
        <f t="shared" si="2"/>
        <v>0</v>
      </c>
    </row>
    <row r="33" spans="1:17" ht="30" customHeight="1" x14ac:dyDescent="0.25">
      <c r="A33" s="18" t="s">
        <v>86</v>
      </c>
      <c r="C33" s="3">
        <f t="shared" si="5"/>
        <v>2.1499999999999968</v>
      </c>
      <c r="D33" s="4" t="s">
        <v>49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4">
        <v>0</v>
      </c>
      <c r="L33" s="24">
        <v>0</v>
      </c>
      <c r="M33" s="24">
        <v>0</v>
      </c>
      <c r="N33" s="24">
        <v>0</v>
      </c>
      <c r="O33" s="24">
        <v>17525535.920000002</v>
      </c>
      <c r="P33" s="24" t="s">
        <v>114</v>
      </c>
      <c r="Q33" s="25">
        <f t="shared" si="2"/>
        <v>17525535.920000002</v>
      </c>
    </row>
    <row r="34" spans="1:17" ht="30" customHeight="1" x14ac:dyDescent="0.25">
      <c r="A34" s="18" t="s">
        <v>60</v>
      </c>
      <c r="C34" s="3">
        <v>2.16</v>
      </c>
      <c r="D34" s="4" t="s">
        <v>88</v>
      </c>
      <c r="E34" s="23">
        <v>118437657.55000007</v>
      </c>
      <c r="F34" s="23">
        <v>105741518.35000043</v>
      </c>
      <c r="G34" s="23">
        <v>5119543.760000743</v>
      </c>
      <c r="H34" s="23">
        <v>204147104.12000084</v>
      </c>
      <c r="I34" s="23">
        <v>137563149.97000083</v>
      </c>
      <c r="J34" s="23">
        <v>168088200.0500015</v>
      </c>
      <c r="K34" s="24">
        <v>138507066</v>
      </c>
      <c r="L34" s="24">
        <v>95399207.910001561</v>
      </c>
      <c r="M34" s="24">
        <v>117873024.47000153</v>
      </c>
      <c r="N34" s="24">
        <v>122824814.74000143</v>
      </c>
      <c r="O34" s="24">
        <v>189191343.01000142</v>
      </c>
      <c r="P34" s="24" t="s">
        <v>114</v>
      </c>
      <c r="Q34" s="25">
        <f t="shared" si="2"/>
        <v>1402892629.9300103</v>
      </c>
    </row>
    <row r="35" spans="1:17" ht="30" customHeight="1" x14ac:dyDescent="0.25">
      <c r="A35" s="18" t="s">
        <v>87</v>
      </c>
      <c r="C35" s="3">
        <v>2.17</v>
      </c>
      <c r="D35" s="13" t="s">
        <v>50</v>
      </c>
      <c r="E35" s="27">
        <f>E6-E18</f>
        <v>608899017.44999969</v>
      </c>
      <c r="F35" s="27">
        <f t="shared" ref="F35:J35" si="6">F6-F18</f>
        <v>953268746.33999968</v>
      </c>
      <c r="G35" s="27">
        <f t="shared" si="6"/>
        <v>1289826868.9599993</v>
      </c>
      <c r="H35" s="27">
        <f t="shared" si="6"/>
        <v>1117565154.1099989</v>
      </c>
      <c r="I35" s="28">
        <f>I6-I18</f>
        <v>1277584027.25</v>
      </c>
      <c r="J35" s="27">
        <f t="shared" si="6"/>
        <v>1268445523.3499985</v>
      </c>
      <c r="K35" s="27">
        <v>1400991514</v>
      </c>
      <c r="L35" s="28">
        <v>1484934195.8199983</v>
      </c>
      <c r="M35" s="28">
        <v>1518303862.6699977</v>
      </c>
      <c r="N35" s="28">
        <v>1613773107.6000009</v>
      </c>
      <c r="O35" s="28">
        <v>1595158101.9399986</v>
      </c>
      <c r="P35" s="28" t="s">
        <v>114</v>
      </c>
      <c r="Q35" s="25">
        <f t="shared" si="2"/>
        <v>14128750119.489992</v>
      </c>
    </row>
    <row r="36" spans="1:17" ht="30.95" customHeight="1" x14ac:dyDescent="0.25">
      <c r="C36" s="11"/>
      <c r="D36" s="14" t="s">
        <v>51</v>
      </c>
      <c r="E36" s="22"/>
      <c r="F36" s="22"/>
      <c r="G36" s="22"/>
      <c r="H36" s="22"/>
      <c r="I36" s="37"/>
      <c r="J36" s="22"/>
      <c r="K36" s="22"/>
      <c r="L36" s="37"/>
      <c r="M36" s="37"/>
      <c r="N36" s="37"/>
      <c r="O36" s="37"/>
      <c r="P36" s="37" t="s">
        <v>114</v>
      </c>
      <c r="Q36" s="22"/>
    </row>
    <row r="37" spans="1:17" ht="30" customHeight="1" x14ac:dyDescent="0.25">
      <c r="C37" s="15">
        <v>3</v>
      </c>
      <c r="D37" s="16" t="s">
        <v>22</v>
      </c>
      <c r="E37" s="22">
        <f>E38+E39+E40</f>
        <v>0</v>
      </c>
      <c r="F37" s="22">
        <f t="shared" ref="F37:J37" si="7">F38+F39+F40</f>
        <v>0</v>
      </c>
      <c r="G37" s="22">
        <f>G38+G39+G40</f>
        <v>0</v>
      </c>
      <c r="H37" s="22">
        <f t="shared" si="7"/>
        <v>0</v>
      </c>
      <c r="I37" s="37">
        <v>0</v>
      </c>
      <c r="J37" s="22">
        <f t="shared" si="7"/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29" t="s">
        <v>114</v>
      </c>
      <c r="Q37" s="22">
        <f t="shared" ref="Q37:Q45" si="8">SUM(E37:P37)</f>
        <v>0</v>
      </c>
    </row>
    <row r="38" spans="1:17" ht="30" customHeight="1" x14ac:dyDescent="0.25">
      <c r="C38" s="3">
        <v>3.01</v>
      </c>
      <c r="D38" s="4" t="s">
        <v>52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 t="s">
        <v>114</v>
      </c>
      <c r="Q38" s="25">
        <f t="shared" si="8"/>
        <v>0</v>
      </c>
    </row>
    <row r="39" spans="1:17" ht="30" customHeight="1" x14ac:dyDescent="0.25">
      <c r="C39" s="3">
        <f>C38+0.01</f>
        <v>3.0199999999999996</v>
      </c>
      <c r="D39" s="4" t="s">
        <v>53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 t="s">
        <v>114</v>
      </c>
      <c r="Q39" s="25">
        <f t="shared" si="8"/>
        <v>0</v>
      </c>
    </row>
    <row r="40" spans="1:17" ht="30" customHeight="1" x14ac:dyDescent="0.25">
      <c r="C40" s="3">
        <f>C39+0.01</f>
        <v>3.0299999999999994</v>
      </c>
      <c r="D40" s="4" t="s">
        <v>54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 t="s">
        <v>114</v>
      </c>
      <c r="Q40" s="25">
        <f t="shared" si="8"/>
        <v>0</v>
      </c>
    </row>
    <row r="41" spans="1:17" ht="30" customHeight="1" x14ac:dyDescent="0.25">
      <c r="C41" s="15">
        <v>4</v>
      </c>
      <c r="D41" s="16" t="s">
        <v>34</v>
      </c>
      <c r="E41" s="22">
        <f>E42+E43+E44</f>
        <v>109552235.69</v>
      </c>
      <c r="F41" s="22">
        <f t="shared" ref="F41" si="9">F42+F43+F44</f>
        <v>104461897.30000106</v>
      </c>
      <c r="G41" s="22">
        <f t="shared" ref="G41:O41" si="10">G42+G43+G44</f>
        <v>375842071.2200017</v>
      </c>
      <c r="H41" s="22">
        <f t="shared" si="10"/>
        <v>538954871.11000109</v>
      </c>
      <c r="I41" s="22">
        <f t="shared" si="10"/>
        <v>674282394.81999993</v>
      </c>
      <c r="J41" s="22">
        <f t="shared" si="10"/>
        <v>724256603.04000115</v>
      </c>
      <c r="K41" s="22">
        <f t="shared" si="10"/>
        <v>509935507</v>
      </c>
      <c r="L41" s="22">
        <f t="shared" si="10"/>
        <v>925589116.32000184</v>
      </c>
      <c r="M41" s="22">
        <f t="shared" si="10"/>
        <v>976234812.73000062</v>
      </c>
      <c r="N41" s="22">
        <f t="shared" si="10"/>
        <v>664906362.25000095</v>
      </c>
      <c r="O41" s="22">
        <f t="shared" si="10"/>
        <v>789709248.2900002</v>
      </c>
      <c r="P41" s="37" t="s">
        <v>114</v>
      </c>
      <c r="Q41" s="22">
        <f t="shared" si="8"/>
        <v>6393725119.7700081</v>
      </c>
    </row>
    <row r="42" spans="1:17" ht="30" customHeight="1" x14ac:dyDescent="0.25">
      <c r="C42" s="3">
        <v>4.01</v>
      </c>
      <c r="D42" s="4" t="s">
        <v>52</v>
      </c>
      <c r="E42" s="26">
        <v>582500</v>
      </c>
      <c r="F42" s="26">
        <v>25251998.130001068</v>
      </c>
      <c r="G42" s="26">
        <v>57105434.410001755</v>
      </c>
      <c r="H42" s="26">
        <v>87146111.880001068</v>
      </c>
      <c r="I42" s="26">
        <v>117929406.75</v>
      </c>
      <c r="J42" s="26">
        <v>135024924.38000113</v>
      </c>
      <c r="K42" s="24">
        <v>148880114</v>
      </c>
      <c r="L42" s="24">
        <v>156127521.24000174</v>
      </c>
      <c r="M42" s="24">
        <v>218958797.53000075</v>
      </c>
      <c r="N42" s="24">
        <v>243607123.46000105</v>
      </c>
      <c r="O42" s="24">
        <v>281528571.92000014</v>
      </c>
      <c r="P42" s="24" t="s">
        <v>114</v>
      </c>
      <c r="Q42" s="25">
        <f t="shared" si="8"/>
        <v>1472142503.7000084</v>
      </c>
    </row>
    <row r="43" spans="1:17" ht="30" customHeight="1" x14ac:dyDescent="0.25">
      <c r="C43" s="3">
        <v>4.0199999999999996</v>
      </c>
      <c r="D43" s="4" t="s">
        <v>53</v>
      </c>
      <c r="E43" s="26">
        <v>0</v>
      </c>
      <c r="F43" s="26">
        <v>0</v>
      </c>
      <c r="G43" s="26">
        <v>172080543.44999999</v>
      </c>
      <c r="H43" s="26">
        <v>184073333.10000002</v>
      </c>
      <c r="I43" s="26">
        <v>189989800.13999999</v>
      </c>
      <c r="J43" s="26">
        <v>197996049.55000001</v>
      </c>
      <c r="K43" s="24">
        <v>218959178</v>
      </c>
      <c r="L43" s="24">
        <v>236067450.57999998</v>
      </c>
      <c r="M43" s="24">
        <v>253941315.37999994</v>
      </c>
      <c r="N43" s="24">
        <v>276448649.70999998</v>
      </c>
      <c r="O43" s="24">
        <v>302941436.79000002</v>
      </c>
      <c r="P43" s="24" t="s">
        <v>114</v>
      </c>
      <c r="Q43" s="25">
        <f t="shared" si="8"/>
        <v>2032497756.6999998</v>
      </c>
    </row>
    <row r="44" spans="1:17" ht="30" customHeight="1" x14ac:dyDescent="0.25">
      <c r="C44" s="3">
        <v>4.03</v>
      </c>
      <c r="D44" s="4" t="s">
        <v>55</v>
      </c>
      <c r="E44" s="26">
        <v>108969735.69</v>
      </c>
      <c r="F44" s="26">
        <v>79209899.169999987</v>
      </c>
      <c r="G44" s="26">
        <v>146656093.35999995</v>
      </c>
      <c r="H44" s="26">
        <v>267735426.12999997</v>
      </c>
      <c r="I44" s="26">
        <v>366363187.93000001</v>
      </c>
      <c r="J44" s="26">
        <v>391235629.10999995</v>
      </c>
      <c r="K44" s="24">
        <v>142096215</v>
      </c>
      <c r="L44" s="24">
        <v>533394144.50000006</v>
      </c>
      <c r="M44" s="24">
        <v>503334699.81999993</v>
      </c>
      <c r="N44" s="24">
        <v>144850589.07999998</v>
      </c>
      <c r="O44" s="24">
        <v>205239239.58000004</v>
      </c>
      <c r="P44" s="24" t="s">
        <v>114</v>
      </c>
      <c r="Q44" s="25">
        <f t="shared" si="8"/>
        <v>2889084859.3699999</v>
      </c>
    </row>
    <row r="45" spans="1:17" ht="30" customHeight="1" x14ac:dyDescent="0.25">
      <c r="C45" s="3">
        <v>4.04</v>
      </c>
      <c r="D45" s="13" t="s">
        <v>56</v>
      </c>
      <c r="E45" s="31">
        <f>E37-E41</f>
        <v>-109552235.69</v>
      </c>
      <c r="F45" s="31">
        <f t="shared" ref="F45:H45" si="11">F37-F41</f>
        <v>-104461897.30000106</v>
      </c>
      <c r="G45" s="31">
        <f t="shared" si="11"/>
        <v>-375842071.2200017</v>
      </c>
      <c r="H45" s="31">
        <f t="shared" si="11"/>
        <v>-538954871.11000109</v>
      </c>
      <c r="I45" s="28">
        <f>I37-I41</f>
        <v>-674282394.81999993</v>
      </c>
      <c r="J45" s="31">
        <f>J37-J41</f>
        <v>-724256603.04000115</v>
      </c>
      <c r="K45" s="31">
        <f>K37-K41</f>
        <v>-509935507</v>
      </c>
      <c r="L45" s="28">
        <v>-925589116.32000184</v>
      </c>
      <c r="M45" s="28">
        <v>-976234812.73000062</v>
      </c>
      <c r="N45" s="28">
        <v>-664906362.25000095</v>
      </c>
      <c r="O45" s="28">
        <v>-789709248.2900002</v>
      </c>
      <c r="P45" s="24" t="s">
        <v>114</v>
      </c>
      <c r="Q45" s="25">
        <f t="shared" si="8"/>
        <v>-6393725119.7700081</v>
      </c>
    </row>
    <row r="46" spans="1:17" ht="30.95" customHeight="1" x14ac:dyDescent="0.25">
      <c r="C46" s="11"/>
      <c r="D46" s="14" t="s">
        <v>89</v>
      </c>
      <c r="E46" s="22"/>
      <c r="F46" s="22"/>
      <c r="G46" s="22"/>
      <c r="H46" s="22"/>
      <c r="I46" s="37"/>
      <c r="J46" s="22"/>
      <c r="K46" s="22"/>
      <c r="L46" s="22"/>
      <c r="M46" s="22"/>
      <c r="N46" s="37"/>
      <c r="O46" s="37"/>
      <c r="P46" s="37" t="s">
        <v>114</v>
      </c>
      <c r="Q46" s="22"/>
    </row>
    <row r="47" spans="1:17" s="21" customFormat="1" ht="30.95" customHeight="1" x14ac:dyDescent="0.25">
      <c r="C47" s="15">
        <v>5</v>
      </c>
      <c r="D47" s="16" t="s">
        <v>22</v>
      </c>
      <c r="E47" s="22">
        <f>E48+E50+E49+E51</f>
        <v>260514.25</v>
      </c>
      <c r="F47" s="22">
        <f t="shared" ref="F47:J47" si="12">F48+F50+F49+F51</f>
        <v>188960220.02000001</v>
      </c>
      <c r="G47" s="22">
        <f t="shared" si="12"/>
        <v>188960220.02000001</v>
      </c>
      <c r="H47" s="22">
        <f>H48+H50+H49+H51</f>
        <v>188960220.02000001</v>
      </c>
      <c r="I47" s="22">
        <f>I48+I50+I49+I51</f>
        <v>188960220.02000001</v>
      </c>
      <c r="J47" s="22">
        <f t="shared" si="12"/>
        <v>188960220.02000001</v>
      </c>
      <c r="K47" s="22">
        <f>K48+K50+K49+K51</f>
        <v>188960220.02000001</v>
      </c>
      <c r="L47" s="22">
        <f>L48+L50+L49+L51</f>
        <v>188960220.02000001</v>
      </c>
      <c r="M47" s="22">
        <f>M48+M50+M49+M51</f>
        <v>188960220.02000001</v>
      </c>
      <c r="N47" s="22">
        <f>N48+N50+N49+N51</f>
        <v>188960220.02000001</v>
      </c>
      <c r="O47" s="22">
        <f>O48+O50+O49+O51</f>
        <v>188960220.02000001</v>
      </c>
      <c r="P47" s="37" t="s">
        <v>114</v>
      </c>
      <c r="Q47" s="22">
        <f t="shared" ref="Q47:Q57" si="13">SUM(E47:P47)</f>
        <v>1889862714.45</v>
      </c>
    </row>
    <row r="48" spans="1:17" s="21" customFormat="1" ht="30.95" customHeight="1" x14ac:dyDescent="0.25">
      <c r="C48" s="3">
        <v>5.01</v>
      </c>
      <c r="D48" s="4" t="s">
        <v>90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24">
        <v>0</v>
      </c>
      <c r="L48" s="28">
        <v>0</v>
      </c>
      <c r="M48" s="28">
        <v>0</v>
      </c>
      <c r="N48" s="28">
        <v>0</v>
      </c>
      <c r="O48" s="28">
        <v>0</v>
      </c>
      <c r="P48" s="28" t="s">
        <v>114</v>
      </c>
      <c r="Q48" s="25">
        <f t="shared" si="13"/>
        <v>0</v>
      </c>
    </row>
    <row r="49" spans="3:17" s="21" customFormat="1" ht="30.95" customHeight="1" x14ac:dyDescent="0.25">
      <c r="C49" s="3">
        <f>C48+0.01</f>
        <v>5.0199999999999996</v>
      </c>
      <c r="D49" s="4" t="s">
        <v>91</v>
      </c>
      <c r="E49" s="31">
        <v>260514.25</v>
      </c>
      <c r="F49" s="31">
        <v>188960220.02000001</v>
      </c>
      <c r="G49" s="31">
        <v>188960220.02000001</v>
      </c>
      <c r="H49" s="31">
        <v>188960220.02000001</v>
      </c>
      <c r="I49" s="31">
        <v>188960220.02000001</v>
      </c>
      <c r="J49" s="31">
        <v>188960220.02000001</v>
      </c>
      <c r="K49" s="31">
        <v>188960220.02000001</v>
      </c>
      <c r="L49" s="28">
        <v>188960220.02000001</v>
      </c>
      <c r="M49" s="28">
        <v>188960220.02000001</v>
      </c>
      <c r="N49" s="28">
        <v>188960220.02000001</v>
      </c>
      <c r="O49" s="28">
        <v>188960220.02000001</v>
      </c>
      <c r="P49" s="28" t="s">
        <v>114</v>
      </c>
      <c r="Q49" s="25">
        <f t="shared" si="13"/>
        <v>1889862714.45</v>
      </c>
    </row>
    <row r="50" spans="3:17" s="21" customFormat="1" ht="30.95" customHeight="1" x14ac:dyDescent="0.25">
      <c r="C50" s="3">
        <f>C49+0.01</f>
        <v>5.0299999999999994</v>
      </c>
      <c r="D50" s="4" t="s">
        <v>92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24">
        <v>0</v>
      </c>
      <c r="L50" s="28">
        <v>0</v>
      </c>
      <c r="M50" s="28">
        <v>0</v>
      </c>
      <c r="N50" s="28">
        <v>0</v>
      </c>
      <c r="O50" s="28">
        <v>0</v>
      </c>
      <c r="P50" s="28" t="s">
        <v>114</v>
      </c>
      <c r="Q50" s="25">
        <f t="shared" si="13"/>
        <v>0</v>
      </c>
    </row>
    <row r="51" spans="3:17" s="21" customFormat="1" ht="30.95" customHeight="1" x14ac:dyDescent="0.25">
      <c r="C51" s="3">
        <f>C50+0.01</f>
        <v>5.0399999999999991</v>
      </c>
      <c r="D51" s="4" t="s">
        <v>93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24">
        <v>0</v>
      </c>
      <c r="L51" s="28">
        <v>0</v>
      </c>
      <c r="M51" s="28">
        <v>0</v>
      </c>
      <c r="N51" s="28">
        <v>0</v>
      </c>
      <c r="O51" s="28">
        <v>0</v>
      </c>
      <c r="P51" s="28" t="s">
        <v>114</v>
      </c>
      <c r="Q51" s="25">
        <f t="shared" si="13"/>
        <v>0</v>
      </c>
    </row>
    <row r="52" spans="3:17" s="21" customFormat="1" ht="30.95" customHeight="1" x14ac:dyDescent="0.25">
      <c r="C52" s="15">
        <v>6</v>
      </c>
      <c r="D52" s="16" t="s">
        <v>34</v>
      </c>
      <c r="E52" s="46">
        <f>E53+E55+E54+E56</f>
        <v>55846852.369999997</v>
      </c>
      <c r="F52" s="46">
        <f t="shared" ref="F52:O52" si="14">F53+F55+F54+F56</f>
        <v>67941477.969999999</v>
      </c>
      <c r="G52" s="46">
        <f t="shared" si="14"/>
        <v>80862590.010000005</v>
      </c>
      <c r="H52" s="46">
        <f>H53+H55+H54+H56</f>
        <v>99728718.969999999</v>
      </c>
      <c r="I52" s="46">
        <f>I53+I55+I54+I56</f>
        <v>115240162.75</v>
      </c>
      <c r="J52" s="46">
        <f t="shared" si="14"/>
        <v>131670320.22</v>
      </c>
      <c r="K52" s="46">
        <f t="shared" si="14"/>
        <v>146461033</v>
      </c>
      <c r="L52" s="46">
        <f t="shared" si="14"/>
        <v>162078874.29999998</v>
      </c>
      <c r="M52" s="46">
        <f t="shared" si="14"/>
        <v>178022164.09999999</v>
      </c>
      <c r="N52" s="46">
        <f t="shared" si="14"/>
        <v>193207165.44</v>
      </c>
      <c r="O52" s="46">
        <f t="shared" si="14"/>
        <v>209875500.18000001</v>
      </c>
      <c r="P52" s="48" t="s">
        <v>114</v>
      </c>
      <c r="Q52" s="46">
        <f t="shared" si="13"/>
        <v>1440934859.3100002</v>
      </c>
    </row>
    <row r="53" spans="3:17" s="21" customFormat="1" ht="30.95" customHeight="1" x14ac:dyDescent="0.25">
      <c r="C53" s="3">
        <v>6.01</v>
      </c>
      <c r="D53" s="4" t="s">
        <v>90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24">
        <v>0</v>
      </c>
      <c r="L53" s="28">
        <v>0</v>
      </c>
      <c r="M53" s="28">
        <v>0</v>
      </c>
      <c r="N53" s="28"/>
      <c r="O53" s="28">
        <v>0</v>
      </c>
      <c r="P53" s="28" t="s">
        <v>114</v>
      </c>
      <c r="Q53" s="25">
        <f t="shared" si="13"/>
        <v>0</v>
      </c>
    </row>
    <row r="54" spans="3:17" s="21" customFormat="1" ht="30.95" customHeight="1" x14ac:dyDescent="0.25">
      <c r="C54" s="3">
        <f>C53+0.01</f>
        <v>6.02</v>
      </c>
      <c r="D54" s="4" t="s">
        <v>91</v>
      </c>
      <c r="E54" s="34">
        <v>12954614.25</v>
      </c>
      <c r="F54" s="31">
        <v>14187902.060000001</v>
      </c>
      <c r="G54" s="31">
        <v>15437222.59</v>
      </c>
      <c r="H54" s="31">
        <v>16702784.310000001</v>
      </c>
      <c r="I54" s="31">
        <v>17984798.32</v>
      </c>
      <c r="J54" s="31">
        <v>19283478.52</v>
      </c>
      <c r="K54" s="31">
        <v>20599042</v>
      </c>
      <c r="L54" s="31">
        <v>21931706.919999998</v>
      </c>
      <c r="M54" s="28">
        <v>23281696.939999998</v>
      </c>
      <c r="N54" s="28">
        <v>24649236.809999999</v>
      </c>
      <c r="O54" s="28">
        <v>26034554.709999997</v>
      </c>
      <c r="P54" s="28" t="s">
        <v>114</v>
      </c>
      <c r="Q54" s="25">
        <f t="shared" si="13"/>
        <v>213047037.43000001</v>
      </c>
    </row>
    <row r="55" spans="3:17" s="21" customFormat="1" ht="30.95" customHeight="1" x14ac:dyDescent="0.25">
      <c r="C55" s="3">
        <f>C54+0.01</f>
        <v>6.0299999999999994</v>
      </c>
      <c r="D55" s="4" t="s">
        <v>92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28">
        <v>0</v>
      </c>
      <c r="M55" s="28">
        <v>0</v>
      </c>
      <c r="N55" s="28"/>
      <c r="O55" s="28">
        <v>0</v>
      </c>
      <c r="P55" s="28" t="s">
        <v>114</v>
      </c>
      <c r="Q55" s="25">
        <f t="shared" si="13"/>
        <v>0</v>
      </c>
    </row>
    <row r="56" spans="3:17" ht="30" customHeight="1" x14ac:dyDescent="0.25">
      <c r="C56" s="3">
        <f>C55+0.01</f>
        <v>6.0399999999999991</v>
      </c>
      <c r="D56" s="4" t="s">
        <v>93</v>
      </c>
      <c r="E56" s="31">
        <v>42892238.119999997</v>
      </c>
      <c r="F56" s="31">
        <v>53753575.909999996</v>
      </c>
      <c r="G56" s="31">
        <v>65425367.420000002</v>
      </c>
      <c r="H56" s="31">
        <v>83025934.659999996</v>
      </c>
      <c r="I56" s="31">
        <v>97255364.430000007</v>
      </c>
      <c r="J56" s="31">
        <v>112386841.7</v>
      </c>
      <c r="K56" s="31">
        <v>125861991</v>
      </c>
      <c r="L56" s="28">
        <v>140147167.38</v>
      </c>
      <c r="M56" s="28">
        <v>154740467.16</v>
      </c>
      <c r="N56" s="28">
        <v>168557928.63</v>
      </c>
      <c r="O56" s="28">
        <v>183840945.47</v>
      </c>
      <c r="P56" s="24" t="s">
        <v>114</v>
      </c>
      <c r="Q56" s="25">
        <f t="shared" si="13"/>
        <v>1227887821.8799999</v>
      </c>
    </row>
    <row r="57" spans="3:17" ht="30" customHeight="1" x14ac:dyDescent="0.25">
      <c r="C57" s="3">
        <v>4.04</v>
      </c>
      <c r="D57" s="13" t="s">
        <v>94</v>
      </c>
      <c r="E57" s="31">
        <f>E47-E52</f>
        <v>-55586338.119999997</v>
      </c>
      <c r="F57" s="31">
        <f t="shared" ref="F57:J57" si="15">F47-F52</f>
        <v>121018742.05000001</v>
      </c>
      <c r="G57" s="31">
        <f t="shared" si="15"/>
        <v>108097630.01000001</v>
      </c>
      <c r="H57" s="31">
        <f t="shared" si="15"/>
        <v>89231501.050000012</v>
      </c>
      <c r="I57" s="28">
        <f>I47-I52</f>
        <v>73720057.270000011</v>
      </c>
      <c r="J57" s="28">
        <f t="shared" si="15"/>
        <v>57289899.800000012</v>
      </c>
      <c r="K57" s="28">
        <v>42499187</v>
      </c>
      <c r="L57" s="28">
        <v>26881345.720000029</v>
      </c>
      <c r="M57" s="28">
        <v>10938055.920000017</v>
      </c>
      <c r="N57" s="28">
        <v>-4246945.4199999869</v>
      </c>
      <c r="O57" s="28">
        <v>-20915280.159999996</v>
      </c>
      <c r="P57" s="28" t="s">
        <v>114</v>
      </c>
      <c r="Q57" s="25">
        <f t="shared" si="13"/>
        <v>448927855.12000012</v>
      </c>
    </row>
    <row r="58" spans="3:17" ht="30" customHeight="1" x14ac:dyDescent="0.25">
      <c r="C58" s="15">
        <v>7</v>
      </c>
      <c r="D58" s="16" t="s">
        <v>57</v>
      </c>
      <c r="E58" s="22">
        <f>E35+E45+E57</f>
        <v>443760443.63999969</v>
      </c>
      <c r="F58" s="22">
        <f t="shared" ref="F58:J58" si="16">F35+F45+F57</f>
        <v>969825591.08999872</v>
      </c>
      <c r="G58" s="22">
        <f>G35+G45+G57</f>
        <v>1022082427.7499976</v>
      </c>
      <c r="H58" s="22">
        <f t="shared" si="16"/>
        <v>667841784.04999781</v>
      </c>
      <c r="I58" s="37">
        <f t="shared" si="16"/>
        <v>677021689.70000005</v>
      </c>
      <c r="J58" s="22">
        <f t="shared" si="16"/>
        <v>601478820.10999727</v>
      </c>
      <c r="K58" s="22">
        <f t="shared" ref="K58:O58" si="17">K35+K45+K57</f>
        <v>933555194</v>
      </c>
      <c r="L58" s="22">
        <f t="shared" si="17"/>
        <v>586226425.21999645</v>
      </c>
      <c r="M58" s="22">
        <f t="shared" si="17"/>
        <v>553007105.85999703</v>
      </c>
      <c r="N58" s="22">
        <f t="shared" si="17"/>
        <v>944619799.92999995</v>
      </c>
      <c r="O58" s="22">
        <f t="shared" si="17"/>
        <v>784533573.48999846</v>
      </c>
      <c r="P58" s="37" t="s">
        <v>114</v>
      </c>
      <c r="Q58" s="30"/>
    </row>
    <row r="59" spans="3:17" ht="30" customHeight="1" x14ac:dyDescent="0.25">
      <c r="C59" s="15">
        <v>8</v>
      </c>
      <c r="D59" s="16" t="s">
        <v>58</v>
      </c>
      <c r="E59" s="22">
        <v>672348096.17999995</v>
      </c>
      <c r="F59" s="22">
        <v>672348096.17999995</v>
      </c>
      <c r="G59" s="22">
        <v>672348096.17999995</v>
      </c>
      <c r="H59" s="22">
        <v>672348096.17999995</v>
      </c>
      <c r="I59" s="22">
        <v>672348096.17999995</v>
      </c>
      <c r="J59" s="22">
        <v>672348096.17999995</v>
      </c>
      <c r="K59" s="22">
        <v>672348096.17999995</v>
      </c>
      <c r="L59" s="30">
        <v>672348096.17999995</v>
      </c>
      <c r="M59" s="30">
        <v>672348096.17999995</v>
      </c>
      <c r="N59" s="30">
        <v>672348096.17999995</v>
      </c>
      <c r="O59" s="30">
        <v>672348096.17999995</v>
      </c>
      <c r="P59" s="29" t="s">
        <v>114</v>
      </c>
      <c r="Q59" s="30"/>
    </row>
    <row r="60" spans="3:17" ht="30" customHeight="1" x14ac:dyDescent="0.25">
      <c r="C60" s="15">
        <v>9</v>
      </c>
      <c r="D60" s="16" t="s">
        <v>59</v>
      </c>
      <c r="E60" s="22">
        <v>1116108539.8199999</v>
      </c>
      <c r="F60" s="22">
        <v>1642173687.27</v>
      </c>
      <c r="G60" s="22">
        <v>1694430523.9300001</v>
      </c>
      <c r="H60" s="22">
        <v>1340189880.23</v>
      </c>
      <c r="I60" s="22">
        <v>1349369785.8800001</v>
      </c>
      <c r="J60" s="22">
        <v>1273826916.29</v>
      </c>
      <c r="K60" s="22">
        <v>1605903291</v>
      </c>
      <c r="L60" s="30">
        <v>1258574521.4000001</v>
      </c>
      <c r="M60" s="30">
        <v>1225355202.04</v>
      </c>
      <c r="N60" s="30">
        <v>1616967896.1099999</v>
      </c>
      <c r="O60" s="30">
        <v>1456881669.6600001</v>
      </c>
      <c r="P60" s="29" t="s">
        <v>114</v>
      </c>
      <c r="Q60" s="30"/>
    </row>
    <row r="61" spans="3:17" x14ac:dyDescent="0.25">
      <c r="C61" s="1" t="s">
        <v>116</v>
      </c>
    </row>
  </sheetData>
  <mergeCells count="3">
    <mergeCell ref="C1:Q1"/>
    <mergeCell ref="C2:Q2"/>
    <mergeCell ref="C3:Q3"/>
  </mergeCells>
  <pageMargins left="0.7" right="0.7" top="0.75" bottom="0.75" header="0.3" footer="0.3"/>
  <pageSetup paperSize="5"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="70" zoomScaleNormal="70" zoomScaleSheetLayoutView="70" workbookViewId="0">
      <selection sqref="A1:O1"/>
    </sheetView>
  </sheetViews>
  <sheetFormatPr baseColWidth="10" defaultColWidth="0" defaultRowHeight="15.75" zeroHeight="1" x14ac:dyDescent="0.25"/>
  <cols>
    <col min="1" max="1" width="8.42578125" style="1" customWidth="1"/>
    <col min="2" max="2" width="49.28515625" style="1" customWidth="1"/>
    <col min="3" max="9" width="16.5703125" style="1" customWidth="1"/>
    <col min="10" max="10" width="16.42578125" style="1" customWidth="1"/>
    <col min="11" max="11" width="19.85546875" style="1" customWidth="1"/>
    <col min="12" max="12" width="17.140625" style="1" customWidth="1"/>
    <col min="13" max="13" width="19.5703125" style="1" customWidth="1"/>
    <col min="14" max="14" width="18.7109375" style="1" customWidth="1"/>
    <col min="15" max="15" width="19" style="1" customWidth="1"/>
    <col min="16" max="17" width="0" style="1" hidden="1"/>
    <col min="18" max="16384" width="11.42578125" style="1" hidden="1"/>
  </cols>
  <sheetData>
    <row r="1" spans="1:17" ht="32.25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7" ht="32.25" customHeight="1" x14ac:dyDescent="0.25">
      <c r="A2" s="50" t="s">
        <v>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7" ht="39.75" customHeight="1" x14ac:dyDescent="0.2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7" ht="40.5" customHeight="1" x14ac:dyDescent="0.25">
      <c r="A4" s="9" t="s">
        <v>0</v>
      </c>
      <c r="B4" s="10" t="s">
        <v>2</v>
      </c>
      <c r="C4" s="32" t="s">
        <v>95</v>
      </c>
      <c r="D4" s="32" t="s">
        <v>108</v>
      </c>
      <c r="E4" s="32" t="s">
        <v>98</v>
      </c>
      <c r="F4" s="32" t="s">
        <v>99</v>
      </c>
      <c r="G4" s="32" t="s">
        <v>109</v>
      </c>
      <c r="H4" s="32" t="s">
        <v>110</v>
      </c>
      <c r="I4" s="32" t="s">
        <v>111</v>
      </c>
      <c r="J4" s="32" t="s">
        <v>102</v>
      </c>
      <c r="K4" s="32" t="s">
        <v>112</v>
      </c>
      <c r="L4" s="32" t="s">
        <v>104</v>
      </c>
      <c r="M4" s="32" t="s">
        <v>105</v>
      </c>
      <c r="N4" s="32" t="s">
        <v>106</v>
      </c>
      <c r="O4" s="33" t="s">
        <v>97</v>
      </c>
      <c r="Q4" s="2"/>
    </row>
    <row r="5" spans="1:17" ht="30.95" customHeight="1" x14ac:dyDescent="0.25">
      <c r="A5" s="11">
        <v>1</v>
      </c>
      <c r="B5" s="9" t="s">
        <v>20</v>
      </c>
      <c r="C5" s="9"/>
      <c r="D5" s="9"/>
      <c r="E5" s="9"/>
      <c r="F5" s="9"/>
      <c r="G5" s="12"/>
      <c r="H5" s="12"/>
      <c r="I5" s="12"/>
      <c r="J5" s="12"/>
      <c r="K5" s="12"/>
      <c r="L5" s="12"/>
      <c r="M5" s="12"/>
      <c r="N5" s="12"/>
      <c r="O5" s="12"/>
    </row>
    <row r="6" spans="1:17" ht="36.75" customHeight="1" x14ac:dyDescent="0.25">
      <c r="A6" s="3">
        <f>+A5+0.01</f>
        <v>1.01</v>
      </c>
      <c r="B6" s="4" t="s">
        <v>4</v>
      </c>
      <c r="C6" s="42">
        <v>3694</v>
      </c>
      <c r="D6" s="42">
        <v>3702</v>
      </c>
      <c r="E6" s="42">
        <v>3709</v>
      </c>
      <c r="F6" s="42">
        <v>3711</v>
      </c>
      <c r="G6" s="43">
        <v>3771</v>
      </c>
      <c r="H6" s="43">
        <v>3884</v>
      </c>
      <c r="I6" s="43">
        <v>3886</v>
      </c>
      <c r="J6" s="47">
        <v>3886</v>
      </c>
      <c r="K6" s="43">
        <v>3896</v>
      </c>
      <c r="L6" s="43">
        <v>3900</v>
      </c>
      <c r="M6" s="43">
        <v>3906</v>
      </c>
      <c r="N6" s="43">
        <v>3914</v>
      </c>
      <c r="O6" s="6">
        <f>SUM(C6:N6)</f>
        <v>45859</v>
      </c>
    </row>
    <row r="7" spans="1:17" ht="36.75" customHeight="1" x14ac:dyDescent="0.25">
      <c r="A7" s="3">
        <f t="shared" ref="A7:A9" si="0">+A6+0.01</f>
        <v>1.02</v>
      </c>
      <c r="B7" s="4" t="s">
        <v>5</v>
      </c>
      <c r="C7" s="42">
        <v>49438</v>
      </c>
      <c r="D7" s="42">
        <v>49586</v>
      </c>
      <c r="E7" s="42">
        <v>49805</v>
      </c>
      <c r="F7" s="42">
        <v>50078</v>
      </c>
      <c r="G7" s="43">
        <v>50386</v>
      </c>
      <c r="H7" s="43">
        <v>51923</v>
      </c>
      <c r="I7" s="43">
        <v>52070</v>
      </c>
      <c r="J7" s="47">
        <v>52829</v>
      </c>
      <c r="K7" s="43">
        <v>55187</v>
      </c>
      <c r="L7" s="43">
        <v>56323</v>
      </c>
      <c r="M7" s="43">
        <v>58382</v>
      </c>
      <c r="N7" s="43">
        <v>61801</v>
      </c>
      <c r="O7" s="6">
        <f t="shared" ref="O7:O19" si="1">SUM(C7:N7)</f>
        <v>637808</v>
      </c>
    </row>
    <row r="8" spans="1:17" ht="36.75" customHeight="1" x14ac:dyDescent="0.25">
      <c r="A8" s="3">
        <f t="shared" si="0"/>
        <v>1.03</v>
      </c>
      <c r="B8" s="4" t="s">
        <v>16</v>
      </c>
      <c r="C8" s="42">
        <v>14</v>
      </c>
      <c r="D8" s="42">
        <v>17</v>
      </c>
      <c r="E8" s="42">
        <v>30</v>
      </c>
      <c r="F8" s="42">
        <v>23</v>
      </c>
      <c r="G8" s="43">
        <v>24</v>
      </c>
      <c r="H8" s="43">
        <v>28</v>
      </c>
      <c r="I8" s="43">
        <v>20</v>
      </c>
      <c r="J8" s="47">
        <v>40</v>
      </c>
      <c r="K8" s="43">
        <v>26</v>
      </c>
      <c r="L8" s="43">
        <v>28</v>
      </c>
      <c r="M8" s="43">
        <v>28</v>
      </c>
      <c r="N8" s="43">
        <v>25</v>
      </c>
      <c r="O8" s="6">
        <f t="shared" si="1"/>
        <v>303</v>
      </c>
    </row>
    <row r="9" spans="1:17" ht="36.75" customHeight="1" x14ac:dyDescent="0.25">
      <c r="A9" s="3">
        <f t="shared" si="0"/>
        <v>1.04</v>
      </c>
      <c r="B9" s="4" t="s">
        <v>17</v>
      </c>
      <c r="C9" s="42">
        <v>2155</v>
      </c>
      <c r="D9" s="42">
        <v>2255</v>
      </c>
      <c r="E9" s="42">
        <v>2255</v>
      </c>
      <c r="F9" s="42">
        <v>2255</v>
      </c>
      <c r="G9" s="43">
        <v>2250</v>
      </c>
      <c r="H9" s="43">
        <v>2247</v>
      </c>
      <c r="I9" s="43">
        <v>2243</v>
      </c>
      <c r="J9" s="47">
        <v>2260</v>
      </c>
      <c r="K9" s="43">
        <v>2268</v>
      </c>
      <c r="L9" s="43">
        <v>2270</v>
      </c>
      <c r="M9" s="43">
        <v>2312</v>
      </c>
      <c r="N9" s="43">
        <v>2378</v>
      </c>
      <c r="O9" s="6">
        <f t="shared" si="1"/>
        <v>27148</v>
      </c>
    </row>
    <row r="10" spans="1:17" ht="30.95" customHeight="1" x14ac:dyDescent="0.25">
      <c r="A10" s="11">
        <v>2</v>
      </c>
      <c r="B10" s="10" t="s">
        <v>6</v>
      </c>
      <c r="C10" s="10"/>
      <c r="D10" s="10"/>
      <c r="E10" s="10"/>
      <c r="F10" s="10"/>
      <c r="G10" s="7"/>
      <c r="H10" s="7"/>
      <c r="I10" s="7"/>
      <c r="J10" s="7"/>
      <c r="K10" s="7"/>
      <c r="L10" s="7"/>
      <c r="M10" s="7"/>
      <c r="N10" s="7"/>
      <c r="O10" s="7"/>
    </row>
    <row r="11" spans="1:17" ht="30.95" customHeight="1" x14ac:dyDescent="0.25">
      <c r="A11" s="3">
        <f>+A10+0.01</f>
        <v>2.0099999999999998</v>
      </c>
      <c r="B11" s="4" t="s">
        <v>18</v>
      </c>
      <c r="C11" s="44">
        <v>578071397.82000005</v>
      </c>
      <c r="D11" s="44">
        <v>151441268.56</v>
      </c>
      <c r="E11" s="44">
        <v>118540408.09999999</v>
      </c>
      <c r="F11" s="45">
        <v>32476481</v>
      </c>
      <c r="G11" s="45">
        <v>35321299</v>
      </c>
      <c r="H11" s="45">
        <v>26656630</v>
      </c>
      <c r="I11" s="45">
        <v>24287010</v>
      </c>
      <c r="J11" s="40">
        <v>42374932.299999997</v>
      </c>
      <c r="K11" s="40">
        <v>25222443.309999999</v>
      </c>
      <c r="L11" s="40">
        <v>36865651.729999997</v>
      </c>
      <c r="M11" s="40">
        <v>28944562</v>
      </c>
      <c r="N11" s="40">
        <v>58656460.840000004</v>
      </c>
      <c r="O11" s="6">
        <f t="shared" si="1"/>
        <v>1158858544.6600001</v>
      </c>
    </row>
    <row r="12" spans="1:17" ht="30.95" customHeight="1" x14ac:dyDescent="0.25">
      <c r="A12" s="3">
        <f t="shared" ref="A12:A15" si="2">+A11+0.01</f>
        <v>2.0199999999999996</v>
      </c>
      <c r="B12" s="4" t="s">
        <v>19</v>
      </c>
      <c r="C12" s="44">
        <v>46207231.950000003</v>
      </c>
      <c r="D12" s="44">
        <v>41634732.229999997</v>
      </c>
      <c r="E12" s="44">
        <v>61967975.969999999</v>
      </c>
      <c r="F12" s="45">
        <v>42234458</v>
      </c>
      <c r="G12" s="45">
        <v>54441114</v>
      </c>
      <c r="H12" s="45">
        <v>61455636</v>
      </c>
      <c r="I12" s="45">
        <v>60957888</v>
      </c>
      <c r="J12" s="40">
        <v>71022490.480000004</v>
      </c>
      <c r="K12" s="40">
        <v>59444778.57</v>
      </c>
      <c r="L12" s="40">
        <v>61247663.18</v>
      </c>
      <c r="M12" s="40">
        <v>60849486.960000001</v>
      </c>
      <c r="N12" s="40">
        <v>78581345.829999998</v>
      </c>
      <c r="O12" s="6">
        <f>SUM(C12:N12)</f>
        <v>700044801.17000008</v>
      </c>
    </row>
    <row r="13" spans="1:17" ht="30.95" customHeight="1" x14ac:dyDescent="0.25">
      <c r="A13" s="3">
        <f t="shared" si="2"/>
        <v>2.0299999999999994</v>
      </c>
      <c r="B13" s="4" t="s">
        <v>8</v>
      </c>
      <c r="C13" s="44">
        <v>52191555</v>
      </c>
      <c r="D13" s="44">
        <v>15110967</v>
      </c>
      <c r="E13" s="44">
        <v>9194014</v>
      </c>
      <c r="F13" s="45">
        <v>20801883</v>
      </c>
      <c r="G13" s="45">
        <v>336179390</v>
      </c>
      <c r="H13" s="45">
        <v>6647889</v>
      </c>
      <c r="I13" s="45">
        <v>2670650</v>
      </c>
      <c r="J13" s="40">
        <v>97333848.230000004</v>
      </c>
      <c r="K13" s="40">
        <v>130163832.95</v>
      </c>
      <c r="L13" s="40">
        <v>56416795.189999998</v>
      </c>
      <c r="M13" s="40" t="s">
        <v>115</v>
      </c>
      <c r="N13" s="40" t="s">
        <v>113</v>
      </c>
      <c r="O13" s="6">
        <f t="shared" si="1"/>
        <v>726710824.37000012</v>
      </c>
    </row>
    <row r="14" spans="1:17" ht="30.95" customHeight="1" x14ac:dyDescent="0.25">
      <c r="A14" s="3">
        <f t="shared" si="2"/>
        <v>2.0399999999999991</v>
      </c>
      <c r="B14" s="4" t="s">
        <v>7</v>
      </c>
      <c r="C14" s="44">
        <v>19967680</v>
      </c>
      <c r="D14" s="44">
        <v>13601528</v>
      </c>
      <c r="E14" s="44">
        <v>25236526</v>
      </c>
      <c r="F14" s="45">
        <v>15391540</v>
      </c>
      <c r="G14" s="45">
        <v>17358499</v>
      </c>
      <c r="H14" s="45">
        <v>9928502</v>
      </c>
      <c r="I14" s="45">
        <v>10561289</v>
      </c>
      <c r="J14" s="40">
        <v>16149030.99</v>
      </c>
      <c r="K14" s="40">
        <v>20975845.760000002</v>
      </c>
      <c r="L14" s="40">
        <v>42060522.859999999</v>
      </c>
      <c r="M14" s="40">
        <v>38931218.25</v>
      </c>
      <c r="N14" s="40">
        <v>83933712.450000003</v>
      </c>
      <c r="O14" s="6">
        <f t="shared" si="1"/>
        <v>314095894.31</v>
      </c>
    </row>
    <row r="15" spans="1:17" ht="30.95" customHeight="1" x14ac:dyDescent="0.25">
      <c r="A15" s="3">
        <f t="shared" si="2"/>
        <v>2.0499999999999989</v>
      </c>
      <c r="B15" s="4" t="s">
        <v>9</v>
      </c>
      <c r="C15" s="44" t="s">
        <v>113</v>
      </c>
      <c r="D15" s="44" t="s">
        <v>113</v>
      </c>
      <c r="E15" s="44" t="s">
        <v>113</v>
      </c>
      <c r="F15" s="44" t="s">
        <v>113</v>
      </c>
      <c r="G15" s="44" t="s">
        <v>113</v>
      </c>
      <c r="H15" s="44" t="s">
        <v>113</v>
      </c>
      <c r="I15" s="44" t="s">
        <v>113</v>
      </c>
      <c r="J15" s="40">
        <v>0</v>
      </c>
      <c r="K15" s="40" t="s">
        <v>113</v>
      </c>
      <c r="L15" s="40" t="s">
        <v>113</v>
      </c>
      <c r="M15" s="40" t="s">
        <v>113</v>
      </c>
      <c r="N15" s="40" t="s">
        <v>113</v>
      </c>
      <c r="O15" s="6">
        <f t="shared" si="1"/>
        <v>0</v>
      </c>
    </row>
    <row r="16" spans="1:17" ht="30.95" customHeight="1" x14ac:dyDescent="0.25">
      <c r="A16" s="11">
        <v>3</v>
      </c>
      <c r="B16" s="10" t="s">
        <v>10</v>
      </c>
      <c r="C16" s="10"/>
      <c r="D16" s="10"/>
      <c r="E16" s="10"/>
      <c r="F16" s="10"/>
      <c r="G16" s="7"/>
      <c r="H16" s="7"/>
      <c r="I16" s="7"/>
      <c r="J16" s="7"/>
      <c r="K16" s="7"/>
      <c r="L16" s="7"/>
      <c r="M16" s="49"/>
      <c r="N16" s="49"/>
      <c r="O16" s="49"/>
    </row>
    <row r="17" spans="1:15" ht="30.95" customHeight="1" x14ac:dyDescent="0.25">
      <c r="A17" s="3">
        <f>+A16+0.01</f>
        <v>3.01</v>
      </c>
      <c r="B17" s="4" t="s">
        <v>11</v>
      </c>
      <c r="C17" s="35">
        <v>63568104</v>
      </c>
      <c r="D17" s="35">
        <v>6855121</v>
      </c>
      <c r="E17" s="35">
        <v>7207019</v>
      </c>
      <c r="F17" s="40">
        <v>20836474</v>
      </c>
      <c r="G17" s="40">
        <v>205130817</v>
      </c>
      <c r="H17" s="40">
        <v>6647889</v>
      </c>
      <c r="I17" s="40">
        <v>2670649</v>
      </c>
      <c r="J17" s="40">
        <v>49368494.200000003</v>
      </c>
      <c r="K17" s="40">
        <v>63035557.68</v>
      </c>
      <c r="L17" s="40">
        <v>29765094.190000001</v>
      </c>
      <c r="M17" s="40" t="s">
        <v>115</v>
      </c>
      <c r="N17" s="40" t="s">
        <v>113</v>
      </c>
      <c r="O17" s="6">
        <f t="shared" si="1"/>
        <v>455085219.06999999</v>
      </c>
    </row>
    <row r="18" spans="1:15" ht="30.95" customHeight="1" x14ac:dyDescent="0.25">
      <c r="A18" s="3">
        <f>+A17+0.01</f>
        <v>3.0199999999999996</v>
      </c>
      <c r="B18" s="4" t="s">
        <v>12</v>
      </c>
      <c r="C18" s="44" t="s">
        <v>113</v>
      </c>
      <c r="D18" s="44" t="s">
        <v>113</v>
      </c>
      <c r="E18" s="44" t="s">
        <v>113</v>
      </c>
      <c r="F18" s="44" t="s">
        <v>113</v>
      </c>
      <c r="G18" s="45">
        <v>0</v>
      </c>
      <c r="H18" s="45">
        <v>0</v>
      </c>
      <c r="I18" s="45">
        <v>0</v>
      </c>
      <c r="J18" s="40">
        <v>0</v>
      </c>
      <c r="K18" s="40" t="s">
        <v>113</v>
      </c>
      <c r="L18" s="40" t="s">
        <v>113</v>
      </c>
      <c r="M18" s="40" t="s">
        <v>113</v>
      </c>
      <c r="N18" s="40" t="s">
        <v>113</v>
      </c>
      <c r="O18" s="6">
        <f t="shared" si="1"/>
        <v>0</v>
      </c>
    </row>
    <row r="19" spans="1:15" ht="30.95" customHeight="1" x14ac:dyDescent="0.25">
      <c r="A19" s="3">
        <f>+A18+0.01</f>
        <v>3.0299999999999994</v>
      </c>
      <c r="B19" s="4" t="s">
        <v>13</v>
      </c>
      <c r="C19" s="35">
        <v>78390665</v>
      </c>
      <c r="D19" s="35">
        <v>65991988</v>
      </c>
      <c r="E19" s="35">
        <v>64646778</v>
      </c>
      <c r="F19" s="40">
        <v>37923979</v>
      </c>
      <c r="G19" s="40">
        <v>78982204</v>
      </c>
      <c r="H19" s="40">
        <v>122258118</v>
      </c>
      <c r="I19" s="40">
        <v>178633097</v>
      </c>
      <c r="J19" s="40">
        <v>74349389.900000006</v>
      </c>
      <c r="K19" s="40">
        <v>50452202.810000002</v>
      </c>
      <c r="L19" s="40">
        <v>57551460.670000002</v>
      </c>
      <c r="M19" s="40">
        <v>101115489.42</v>
      </c>
      <c r="N19" s="40">
        <v>33460360.190000001</v>
      </c>
      <c r="O19" s="6">
        <f t="shared" si="1"/>
        <v>943755731.99000001</v>
      </c>
    </row>
    <row r="20" spans="1:15" ht="30.95" customHeight="1" x14ac:dyDescent="0.25">
      <c r="A20" s="11">
        <v>4</v>
      </c>
      <c r="B20" s="10" t="s">
        <v>14</v>
      </c>
      <c r="C20" s="10"/>
      <c r="D20" s="10"/>
      <c r="E20" s="10"/>
      <c r="F20" s="10"/>
      <c r="G20" s="7"/>
      <c r="H20" s="7"/>
      <c r="I20" s="7"/>
      <c r="J20" s="7"/>
      <c r="K20" s="7"/>
      <c r="L20" s="7"/>
      <c r="M20" s="7"/>
      <c r="N20" s="7"/>
      <c r="O20" s="7"/>
    </row>
    <row r="21" spans="1:15" ht="30.95" customHeight="1" x14ac:dyDescent="0.25">
      <c r="A21" s="3">
        <v>4.01</v>
      </c>
      <c r="B21" s="4" t="s">
        <v>15</v>
      </c>
      <c r="C21" s="39">
        <v>1</v>
      </c>
      <c r="D21" s="39">
        <v>0</v>
      </c>
      <c r="E21" s="39">
        <v>0</v>
      </c>
      <c r="F21" s="39">
        <v>2</v>
      </c>
      <c r="G21" s="5">
        <v>1</v>
      </c>
      <c r="H21" s="5">
        <v>1</v>
      </c>
      <c r="I21" s="5">
        <v>2</v>
      </c>
      <c r="J21" s="5">
        <v>1</v>
      </c>
      <c r="K21" s="5">
        <v>1</v>
      </c>
      <c r="L21" s="5">
        <v>2</v>
      </c>
      <c r="M21" s="5">
        <v>1</v>
      </c>
      <c r="N21" s="5">
        <v>0</v>
      </c>
      <c r="O21" s="6">
        <f>SUM(C21:N21)</f>
        <v>12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view="pageBreakPreview" zoomScale="70" zoomScaleNormal="70" zoomScaleSheetLayoutView="70" workbookViewId="0">
      <selection sqref="A1:O1"/>
    </sheetView>
  </sheetViews>
  <sheetFormatPr baseColWidth="10" defaultColWidth="0" defaultRowHeight="15.75" zeroHeight="1" x14ac:dyDescent="0.25"/>
  <cols>
    <col min="1" max="1" width="8.42578125" style="1" customWidth="1"/>
    <col min="2" max="2" width="49.28515625" style="1" customWidth="1"/>
    <col min="3" max="9" width="19.5703125" style="1" customWidth="1"/>
    <col min="10" max="10" width="20.5703125" style="1" customWidth="1"/>
    <col min="11" max="11" width="19.85546875" style="1" customWidth="1"/>
    <col min="12" max="12" width="17.140625" style="1" customWidth="1"/>
    <col min="13" max="13" width="19.5703125" style="1" customWidth="1"/>
    <col min="14" max="14" width="18.7109375" style="1" customWidth="1"/>
    <col min="15" max="15" width="19" style="1" customWidth="1"/>
    <col min="16" max="17" width="0" style="1" hidden="1"/>
    <col min="18" max="16384" width="11.42578125" style="1" hidden="1"/>
  </cols>
  <sheetData>
    <row r="1" spans="1:17" ht="32.25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7" ht="32.25" customHeight="1" x14ac:dyDescent="0.25">
      <c r="A2" s="50" t="s">
        <v>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7" ht="39.75" customHeight="1" x14ac:dyDescent="0.2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7" ht="40.5" customHeight="1" x14ac:dyDescent="0.25">
      <c r="A4" s="9" t="s">
        <v>0</v>
      </c>
      <c r="B4" s="10" t="s">
        <v>2</v>
      </c>
      <c r="C4" s="32" t="s">
        <v>95</v>
      </c>
      <c r="D4" s="32" t="s">
        <v>108</v>
      </c>
      <c r="E4" s="32" t="s">
        <v>98</v>
      </c>
      <c r="F4" s="32" t="s">
        <v>99</v>
      </c>
      <c r="G4" s="32" t="s">
        <v>109</v>
      </c>
      <c r="H4" s="32" t="s">
        <v>110</v>
      </c>
      <c r="I4" s="32" t="s">
        <v>111</v>
      </c>
      <c r="J4" s="32" t="s">
        <v>102</v>
      </c>
      <c r="K4" s="32" t="s">
        <v>112</v>
      </c>
      <c r="L4" s="32" t="s">
        <v>104</v>
      </c>
      <c r="M4" s="32" t="s">
        <v>105</v>
      </c>
      <c r="N4" s="32" t="s">
        <v>106</v>
      </c>
      <c r="O4" s="33" t="s">
        <v>97</v>
      </c>
      <c r="Q4" s="2"/>
    </row>
    <row r="5" spans="1:17" ht="30.95" customHeight="1" x14ac:dyDescent="0.25">
      <c r="A5" s="11">
        <v>2</v>
      </c>
      <c r="B5" s="10" t="s">
        <v>6</v>
      </c>
      <c r="C5" s="10"/>
      <c r="D5" s="10"/>
      <c r="E5" s="10"/>
      <c r="F5" s="10"/>
      <c r="G5" s="7"/>
      <c r="H5" s="7"/>
      <c r="I5" s="7"/>
      <c r="J5" s="7"/>
      <c r="K5" s="7"/>
      <c r="L5" s="7"/>
      <c r="M5" s="7"/>
      <c r="N5" s="7"/>
      <c r="O5" s="7"/>
    </row>
    <row r="6" spans="1:17" ht="30.95" customHeight="1" x14ac:dyDescent="0.25">
      <c r="A6" s="3">
        <f>+A5+0.01</f>
        <v>2.0099999999999998</v>
      </c>
      <c r="B6" s="4" t="s">
        <v>18</v>
      </c>
      <c r="C6" s="35">
        <v>578071397.82000005</v>
      </c>
      <c r="D6" s="35">
        <v>151441268.56</v>
      </c>
      <c r="E6" s="35">
        <v>118540408.09999999</v>
      </c>
      <c r="F6" s="35">
        <v>32476481</v>
      </c>
      <c r="G6" s="40">
        <v>35321299</v>
      </c>
      <c r="H6" s="40">
        <v>26656630</v>
      </c>
      <c r="I6" s="40">
        <v>24287010</v>
      </c>
      <c r="J6" s="40">
        <v>42374932.299999997</v>
      </c>
      <c r="K6" s="40">
        <v>25222443.309999999</v>
      </c>
      <c r="L6" s="40">
        <v>36865651.729999997</v>
      </c>
      <c r="M6" s="40">
        <v>28944562</v>
      </c>
      <c r="N6" s="40">
        <v>58656460.840000004</v>
      </c>
      <c r="O6" s="6">
        <f t="shared" ref="O6:O14" si="0">SUM(C6:N6)</f>
        <v>1158858544.6600001</v>
      </c>
    </row>
    <row r="7" spans="1:17" ht="30.95" customHeight="1" x14ac:dyDescent="0.25">
      <c r="A7" s="3">
        <f t="shared" ref="A7:A10" si="1">+A6+0.01</f>
        <v>2.0199999999999996</v>
      </c>
      <c r="B7" s="4" t="s">
        <v>19</v>
      </c>
      <c r="C7" s="35">
        <v>46207231.950000003</v>
      </c>
      <c r="D7" s="35">
        <v>41634732.229999997</v>
      </c>
      <c r="E7" s="35">
        <v>61967975.969999999</v>
      </c>
      <c r="F7" s="35">
        <v>42234458</v>
      </c>
      <c r="G7" s="40">
        <v>54441114</v>
      </c>
      <c r="H7" s="40">
        <v>61455636</v>
      </c>
      <c r="I7" s="40">
        <v>60957888</v>
      </c>
      <c r="J7" s="40">
        <v>71022490.480000004</v>
      </c>
      <c r="K7" s="40">
        <v>59444778.57</v>
      </c>
      <c r="L7" s="40">
        <v>61247663.18</v>
      </c>
      <c r="M7" s="40">
        <v>60849486.960000001</v>
      </c>
      <c r="N7" s="40">
        <v>78581345.829999998</v>
      </c>
      <c r="O7" s="6">
        <f t="shared" si="0"/>
        <v>700044801.17000008</v>
      </c>
    </row>
    <row r="8" spans="1:17" ht="30.95" customHeight="1" x14ac:dyDescent="0.25">
      <c r="A8" s="3">
        <f t="shared" si="1"/>
        <v>2.0299999999999994</v>
      </c>
      <c r="B8" s="4" t="s">
        <v>8</v>
      </c>
      <c r="C8" s="35">
        <v>52191555</v>
      </c>
      <c r="D8" s="35">
        <v>15110967</v>
      </c>
      <c r="E8" s="35">
        <v>9194014</v>
      </c>
      <c r="F8" s="35">
        <v>20801883</v>
      </c>
      <c r="G8" s="40">
        <v>336179390</v>
      </c>
      <c r="H8" s="40">
        <v>6647889</v>
      </c>
      <c r="I8" s="40">
        <v>2670650</v>
      </c>
      <c r="J8" s="40">
        <v>97333848.230000004</v>
      </c>
      <c r="K8" s="40">
        <v>130163832.95</v>
      </c>
      <c r="L8" s="40">
        <v>56416795.189999998</v>
      </c>
      <c r="M8" s="40" t="s">
        <v>115</v>
      </c>
      <c r="N8" s="40" t="s">
        <v>113</v>
      </c>
      <c r="O8" s="6">
        <f t="shared" si="0"/>
        <v>726710824.37000012</v>
      </c>
    </row>
    <row r="9" spans="1:17" ht="30.95" customHeight="1" x14ac:dyDescent="0.25">
      <c r="A9" s="3">
        <f t="shared" si="1"/>
        <v>2.0399999999999991</v>
      </c>
      <c r="B9" s="4" t="s">
        <v>7</v>
      </c>
      <c r="C9" s="35">
        <v>19967680</v>
      </c>
      <c r="D9" s="35">
        <v>13601528</v>
      </c>
      <c r="E9" s="35">
        <v>25236526</v>
      </c>
      <c r="F9" s="35">
        <v>15391540</v>
      </c>
      <c r="G9" s="40">
        <v>17358499</v>
      </c>
      <c r="H9" s="40">
        <v>9928502</v>
      </c>
      <c r="I9" s="40">
        <v>10561289</v>
      </c>
      <c r="J9" s="40">
        <v>16149030.99</v>
      </c>
      <c r="K9" s="40">
        <v>20975845.760000002</v>
      </c>
      <c r="L9" s="40">
        <v>42060522.859999999</v>
      </c>
      <c r="M9" s="40">
        <v>38931218.25</v>
      </c>
      <c r="N9" s="40">
        <v>83933712.450000003</v>
      </c>
      <c r="O9" s="6">
        <f t="shared" si="0"/>
        <v>314095894.31</v>
      </c>
    </row>
    <row r="10" spans="1:17" ht="30.95" customHeight="1" x14ac:dyDescent="0.25">
      <c r="A10" s="3">
        <f t="shared" si="1"/>
        <v>2.0499999999999989</v>
      </c>
      <c r="B10" s="4" t="s">
        <v>9</v>
      </c>
      <c r="C10" s="35" t="s">
        <v>113</v>
      </c>
      <c r="D10" s="35" t="s">
        <v>113</v>
      </c>
      <c r="E10" s="35" t="s">
        <v>113</v>
      </c>
      <c r="F10" s="35" t="s">
        <v>113</v>
      </c>
      <c r="G10" s="40" t="s">
        <v>113</v>
      </c>
      <c r="H10" s="40" t="s">
        <v>113</v>
      </c>
      <c r="I10" s="40" t="s">
        <v>113</v>
      </c>
      <c r="J10" s="40"/>
      <c r="K10" s="40" t="s">
        <v>113</v>
      </c>
      <c r="L10" s="40" t="s">
        <v>113</v>
      </c>
      <c r="M10" s="40" t="s">
        <v>113</v>
      </c>
      <c r="N10" s="40" t="s">
        <v>113</v>
      </c>
      <c r="O10" s="6">
        <f t="shared" si="0"/>
        <v>0</v>
      </c>
    </row>
    <row r="11" spans="1:17" ht="30.95" customHeight="1" x14ac:dyDescent="0.25">
      <c r="A11" s="11">
        <v>3</v>
      </c>
      <c r="B11" s="10" t="s">
        <v>10</v>
      </c>
      <c r="C11" s="10"/>
      <c r="D11" s="10"/>
      <c r="E11" s="10"/>
      <c r="F11" s="36"/>
      <c r="G11" s="7"/>
      <c r="H11" s="7"/>
      <c r="I11" s="7"/>
      <c r="J11" s="49"/>
      <c r="K11" s="49"/>
      <c r="L11" s="7"/>
      <c r="M11" s="49"/>
      <c r="N11" s="49"/>
      <c r="O11" s="49"/>
    </row>
    <row r="12" spans="1:17" ht="30.95" customHeight="1" x14ac:dyDescent="0.25">
      <c r="A12" s="3">
        <f>+A11+0.01</f>
        <v>3.01</v>
      </c>
      <c r="B12" s="4" t="s">
        <v>11</v>
      </c>
      <c r="C12" s="35">
        <v>63568104</v>
      </c>
      <c r="D12" s="35">
        <v>6855121</v>
      </c>
      <c r="E12" s="35">
        <v>7207019</v>
      </c>
      <c r="F12" s="35">
        <v>20836474</v>
      </c>
      <c r="G12" s="40">
        <v>205130817</v>
      </c>
      <c r="H12" s="40">
        <v>6647889</v>
      </c>
      <c r="I12" s="40">
        <v>2670649</v>
      </c>
      <c r="J12" s="40">
        <v>49368494.200000003</v>
      </c>
      <c r="K12" s="40">
        <v>63035557.68</v>
      </c>
      <c r="L12" s="40">
        <v>29765094.190000001</v>
      </c>
      <c r="M12" s="40" t="s">
        <v>115</v>
      </c>
      <c r="N12" s="40" t="s">
        <v>113</v>
      </c>
      <c r="O12" s="6">
        <f t="shared" si="0"/>
        <v>455085219.06999999</v>
      </c>
    </row>
    <row r="13" spans="1:17" ht="30.95" customHeight="1" x14ac:dyDescent="0.25">
      <c r="A13" s="3">
        <f>+A12+0.01</f>
        <v>3.0199999999999996</v>
      </c>
      <c r="B13" s="4" t="s">
        <v>12</v>
      </c>
      <c r="C13" s="41" t="s">
        <v>113</v>
      </c>
      <c r="D13" s="41" t="s">
        <v>113</v>
      </c>
      <c r="E13" s="41" t="s">
        <v>113</v>
      </c>
      <c r="F13" s="41" t="s">
        <v>113</v>
      </c>
      <c r="G13" s="40">
        <v>0</v>
      </c>
      <c r="H13" s="40">
        <v>0</v>
      </c>
      <c r="I13" s="40">
        <v>0</v>
      </c>
      <c r="J13" s="40">
        <v>0</v>
      </c>
      <c r="K13" s="40" t="s">
        <v>113</v>
      </c>
      <c r="L13" s="40" t="s">
        <v>113</v>
      </c>
      <c r="M13" s="40" t="s">
        <v>113</v>
      </c>
      <c r="N13" s="40" t="s">
        <v>113</v>
      </c>
      <c r="O13" s="6">
        <f t="shared" si="0"/>
        <v>0</v>
      </c>
    </row>
    <row r="14" spans="1:17" ht="30.95" customHeight="1" x14ac:dyDescent="0.25">
      <c r="A14" s="3">
        <f>+A13+0.01</f>
        <v>3.0299999999999994</v>
      </c>
      <c r="B14" s="4" t="s">
        <v>13</v>
      </c>
      <c r="C14" s="35">
        <v>78390665</v>
      </c>
      <c r="D14" s="35">
        <v>65991988</v>
      </c>
      <c r="E14" s="35">
        <v>64646778</v>
      </c>
      <c r="F14" s="35">
        <v>37923979</v>
      </c>
      <c r="G14" s="40">
        <v>78982204</v>
      </c>
      <c r="H14" s="40">
        <v>122258118</v>
      </c>
      <c r="I14" s="40">
        <v>178633097</v>
      </c>
      <c r="J14" s="40">
        <v>74349389.900000006</v>
      </c>
      <c r="K14" s="40">
        <v>50452202.810000002</v>
      </c>
      <c r="L14" s="40">
        <v>57551460.670000002</v>
      </c>
      <c r="M14" s="40">
        <v>101115489.42</v>
      </c>
      <c r="N14" s="40">
        <v>33460360.190000001</v>
      </c>
      <c r="O14" s="6">
        <f t="shared" si="0"/>
        <v>943755731.99000001</v>
      </c>
    </row>
    <row r="15" spans="1:17" ht="30.95" customHeight="1" x14ac:dyDescent="0.25">
      <c r="A15" s="11">
        <v>4</v>
      </c>
      <c r="B15" s="10" t="s">
        <v>14</v>
      </c>
      <c r="C15" s="10"/>
      <c r="D15" s="10"/>
      <c r="E15" s="10"/>
      <c r="F15" s="10"/>
      <c r="G15" s="7"/>
      <c r="H15" s="7"/>
      <c r="I15" s="7"/>
      <c r="J15" s="7"/>
      <c r="K15" s="7"/>
      <c r="L15" s="7"/>
      <c r="M15" s="7"/>
      <c r="N15" s="7"/>
      <c r="O15" s="7"/>
    </row>
    <row r="16" spans="1:17" ht="30.95" customHeight="1" x14ac:dyDescent="0.25">
      <c r="A16" s="3">
        <v>4.01</v>
      </c>
      <c r="B16" s="4" t="s">
        <v>15</v>
      </c>
      <c r="C16" s="39">
        <v>1</v>
      </c>
      <c r="D16" s="39">
        <v>0</v>
      </c>
      <c r="E16" s="39">
        <v>0</v>
      </c>
      <c r="F16" s="39">
        <v>2</v>
      </c>
      <c r="G16" s="5">
        <v>1</v>
      </c>
      <c r="H16" s="5">
        <v>1</v>
      </c>
      <c r="I16" s="5">
        <v>2</v>
      </c>
      <c r="J16" s="5">
        <v>1</v>
      </c>
      <c r="K16" s="5">
        <v>1</v>
      </c>
      <c r="L16" s="5">
        <v>2</v>
      </c>
      <c r="M16" s="5">
        <v>1</v>
      </c>
      <c r="N16" s="5">
        <v>0</v>
      </c>
      <c r="O16" s="6">
        <f>SUM(C16:N16)</f>
        <v>12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Hoja2</vt:lpstr>
      <vt:lpstr>Hoja3</vt:lpstr>
      <vt:lpstr>01</vt:lpstr>
      <vt:lpstr>03</vt:lpstr>
      <vt:lpstr>04</vt:lpstr>
      <vt:lpstr>'01'!Área_de_impresión</vt:lpstr>
      <vt:lpstr>'03'!Área_de_impresión</vt:lpstr>
      <vt:lpstr>'04'!Área_de_impresión</vt:lpstr>
      <vt:lpstr>'01'!Títulos_a_imprimir</vt:lpstr>
      <vt:lpstr>'03'!Títulos_a_imprimir</vt:lpstr>
      <vt:lpstr>'04'!Títulos_a_imprimir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Jose Rafael Salinas Vidal</cp:lastModifiedBy>
  <cp:lastPrinted>2016-12-13T23:55:32Z</cp:lastPrinted>
  <dcterms:created xsi:type="dcterms:W3CDTF">2013-01-10T16:37:33Z</dcterms:created>
  <dcterms:modified xsi:type="dcterms:W3CDTF">2018-01-15T15:51:24Z</dcterms:modified>
</cp:coreProperties>
</file>