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19\11\"/>
    </mc:Choice>
  </mc:AlternateContent>
  <bookViews>
    <workbookView xWindow="60" yWindow="-30" windowWidth="14010" windowHeight="11640" tabRatio="736"/>
  </bookViews>
  <sheets>
    <sheet name="Inicio" sheetId="39" r:id="rId1"/>
    <sheet name="Situación Financiera" sheetId="3" r:id="rId2"/>
    <sheet name="Actividades" sheetId="4" r:id="rId3"/>
    <sheet name="Cambios" sheetId="7" r:id="rId4"/>
    <sheet name="Analitico Activo" sheetId="15" r:id="rId5"/>
    <sheet name="Flujo" sheetId="18" r:id="rId6"/>
    <sheet name="Variaciones" sheetId="34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Actividades!$B$2:$G$67</definedName>
    <definedName name="_xlnm.Print_Area" localSheetId="4">'Analitico Activo'!$B$2:$I$34</definedName>
    <definedName name="_xlnm.Print_Area" localSheetId="3">Cambios!$B$2:$D$63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5">Flujo!$B$2:$F$68</definedName>
    <definedName name="_xlnm.Print_Area" localSheetId="8">'SIT. FIN. MAR 2017 (TRIMESTRE)'!$C$2:$K$53</definedName>
    <definedName name="_xlnm.Print_Area" localSheetId="1">'Situación Financiera'!$B$2:$J$55</definedName>
    <definedName name="_xlnm.Print_Area" localSheetId="6">Variaciones!$B$2:$H$47</definedName>
  </definedNames>
  <calcPr calcId="152511"/>
</workbook>
</file>

<file path=xl/calcChain.xml><?xml version="1.0" encoding="utf-8"?>
<calcChain xmlns="http://schemas.openxmlformats.org/spreadsheetml/2006/main">
  <c r="K81" i="13" l="1"/>
  <c r="J81" i="13"/>
  <c r="K47" i="13"/>
  <c r="K87" i="13" s="1"/>
  <c r="J47" i="13"/>
  <c r="J87" i="13" s="1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/>
  <c r="F18" i="16"/>
  <c r="E10" i="16"/>
  <c r="E18" i="16" s="1"/>
  <c r="E34" i="16" s="1"/>
  <c r="J33" i="16"/>
  <c r="H62" i="17"/>
  <c r="F34" i="16" l="1"/>
  <c r="H25" i="17"/>
  <c r="H64" i="17" s="1"/>
  <c r="G25" i="17"/>
  <c r="J30" i="16"/>
  <c r="G62" i="17"/>
  <c r="G64" i="17"/>
  <c r="K50" i="16"/>
  <c r="K52" i="16" s="1"/>
  <c r="K56" i="16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<sst xmlns="http://schemas.openxmlformats.org/spreadsheetml/2006/main" count="650" uniqueCount="325">
  <si>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</si>
  <si>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</si>
  <si>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</si>
  <si>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</si>
  <si>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</si>
  <si>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</si>
  <si>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</si>
  <si>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</si>
  <si>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</si>
  <si>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</si>
  <si>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</si>
  <si>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</si>
  <si>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</si>
  <si>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</si>
  <si>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</si>
  <si>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</si>
  <si>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</si>
  <si>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</si>
  <si>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</si>
  <si>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</si>
  <si>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</si>
  <si>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</si>
  <si>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</si>
  <si>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</si>
  <si>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</si>
  <si>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</si>
  <si>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</si>
  <si>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</si>
  <si>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</si>
  <si>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</si>
  <si>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</si>
  <si>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</si>
  <si>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</si>
  <si>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</si>
  <si>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</si>
  <si>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</si>
  <si>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</si>
  <si>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</si>
  <si>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</si>
  <si>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</si>
  <si>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</si>
  <si>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</si>
  <si>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</si>
  <si>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</si>
  <si>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</si>
  <si>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</si>
  <si>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</si>
  <si>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</si>
  <si>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</si>
  <si>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</si>
  <si>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</si>
  <si>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</si>
  <si>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</si>
  <si>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</si>
  <si>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</si>
  <si>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</si>
  <si>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</si>
  <si>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</si>
  <si>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</si>
  <si>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</si>
  <si>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</si>
  <si>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</si>
  <si>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</si>
  <si>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</si>
  <si>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</si>
  <si>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</si>
  <si>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</si>
  <si>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</si>
  <si>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</si>
  <si>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</si>
  <si>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</si>
  <si>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</si>
  <si>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</si>
  <si>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</si>
  <si>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</si>
  <si>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</si>
  <si>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</si>
  <si>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</si>
  <si>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</si>
  <si>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</si>
  <si>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</si>
  <si>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</si>
  <si>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</si>
  <si>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</si>
  <si>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</si>
  <si>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</si>
  <si>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</si>
  <si>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</si>
  <si>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</si>
  <si>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</si>
  <si>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</si>
  <si>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</si>
  <si>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</si>
  <si>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</si>
  <si>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</si>
  <si>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</si>
  <si>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</si>
  <si>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</si>
  <si>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</si>
  <si>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</si>
  <si>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</si>
  <si>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</si>
  <si>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</si>
  <si>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</si>
  <si>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</si>
  <si>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</si>
  <si>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</si>
  <si>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</si>
  <si>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</si>
  <si>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</si>
  <si>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</si>
  <si>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</si>
  <si>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</si>
  <si>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</si>
  <si>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</si>
  <si>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</si>
  <si>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</si>
  <si>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</si>
  <si>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</si>
  <si>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</si>
  <si>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</si>
  <si>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</si>
  <si>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</si>
  <si>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</si>
  <si>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</si>
  <si>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</si>
  <si>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</si>
  <si>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</si>
  <si>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</si>
  <si>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</si>
  <si>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</si>
  <si>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</si>
  <si>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</si>
  <si>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</si>
  <si>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</si>
  <si>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</si>
  <si>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</si>
  <si>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</si>
  <si>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</si>
  <si>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</si>
  <si>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</si>
  <si>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</si>
  <si>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</si>
  <si>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</si>
  <si>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</si>
  <si>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</si>
  <si>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</si>
  <si>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</si>
  <si>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</si>
  <si>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</si>
  <si>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</si>
  <si>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</si>
  <si>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</si>
  <si>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</si>
  <si>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</si>
  <si>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</si>
  <si>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</si>
  <si>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</si>
  <si>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</si>
  <si>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</si>
  <si>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</si>
  <si>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</si>
  <si>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</si>
  <si>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</si>
  <si>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</si>
  <si>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</si>
  <si>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</si>
  <si>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</si>
  <si>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</si>
  <si>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</si>
  <si>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</si>
  <si>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</si>
  <si>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</si>
  <si>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</si>
  <si>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</si>
  <si>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</si>
  <si>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</si>
  <si>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</si>
  <si>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</si>
  <si>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</si>
  <si>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</si>
  <si>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</si>
  <si>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</si>
  <si>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</si>
  <si>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</si>
  <si>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</si>
  <si>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</si>
  <si>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</si>
  <si>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</si>
  <si>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</si>
  <si>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</si>
  <si>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</si>
  <si>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</si>
  <si>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</si>
  <si>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</si>
  <si>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</si>
  <si>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</si>
  <si>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</si>
  <si>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</si>
  <si>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</si>
  <si>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</si>
  <si>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</si>
  <si>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</si>
  <si>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</si>
  <si>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</si>
  <si>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</si>
  <si>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</si>
  <si>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</si>
  <si>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</si>
  <si>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</si>
  <si>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</si>
  <si>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</si>
  <si>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</si>
  <si>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</si>
  <si>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</si>
  <si>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</si>
  <si>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</si>
  <si>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</si>
  <si>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</si>
  <si>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</si>
  <si>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</si>
  <si>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</si>
  <si>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</si>
  <si>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</si>
  <si>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</si>
  <si>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</si>
  <si>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</si>
  <si>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</si>
  <si>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</si>
  <si>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</si>
  <si>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</si>
  <si>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</si>
  <si>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</si>
  <si>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</si>
  <si>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</si>
  <si>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</si>
  <si>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</si>
  <si>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</si>
  <si>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</si>
  <si>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</si>
  <si>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</si>
  <si>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</si>
  <si>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</si>
  <si>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</si>
  <si>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</si>
  <si>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</si>
  <si>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</si>
  <si>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</si>
  <si>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</si>
  <si>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</si>
  <si>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</si>
  <si>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</si>
  <si>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</si>
  <si>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</si>
  <si>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</si>
  <si>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</si>
  <si>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</si>
  <si>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</si>
  <si>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</si>
  <si>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</si>
  <si>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</si>
  <si>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</si>
  <si>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</si>
  <si>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</si>
  <si>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</si>
  <si>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</si>
  <si>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</si>
  <si>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</si>
  <si>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</si>
  <si>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</si>
  <si>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</si>
  <si>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</si>
  <si>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</si>
  <si>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</si>
  <si>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</si>
  <si>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</si>
  <si>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</si>
  <si>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</si>
  <si>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</si>
  <si>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</si>
  <si>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</si>
  <si>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</si>
  <si>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</si>
  <si>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</si>
  <si>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2019</t>
  </si>
  <si>
    <t>Bajo protesta de decir verdad declaramos que los Estados Financieros y sus Notas son razonablemente correctos y responsabiliadad del emisor.</t>
  </si>
  <si>
    <t>Productos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</si>
  <si>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</si>
  <si>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</si>
  <si>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</si>
  <si>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</si>
  <si>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</si>
  <si>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</si>
  <si>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</si>
  <si>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</si>
  <si>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</si>
  <si>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 xml:space="preserve">Resultados por Posición Monetaria </t>
  </si>
  <si>
    <t>Resultados por Tenencia de Activos no Monetarios</t>
  </si>
  <si>
    <t>Bajo protesta de decir verdad declaramos que los Estados Financieros y sus Notas son razonablemente correctos y responsabilidad del emisor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</si>
  <si>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</si>
  <si>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</si>
  <si>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</si>
  <si>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Hacienda Pública/Patrimonio Neto Final de 2018</t>
  </si>
  <si>
    <t>Cambios en la Hacienda Pública/Patrimonio Contribuido Neto de 2019</t>
  </si>
  <si>
    <t>Variaciones de la Hacienda Pública/Patrimonio Neto de 2019</t>
  </si>
  <si>
    <t>Cambios en el Exceso o Insuficiencia en la Actualización de la Hacienda Pública / Patrimonio Neto de 2019</t>
  </si>
  <si>
    <t>Hacienda Pública / Patrimonio Neto Final de 2019</t>
  </si>
  <si>
    <t>MUNICIPIO DE LA CIUDAD DE MONTERREY</t>
  </si>
  <si>
    <t>TESORERÍA MUNICIPAL</t>
  </si>
  <si>
    <t>∙ Estado de Situación Financiera</t>
  </si>
  <si>
    <t>∙ Estado de Actividades</t>
  </si>
  <si>
    <t>∙ Estado de Cambios en la Situación Financiera</t>
  </si>
  <si>
    <t>∙ Estado Analítico del Activo</t>
  </si>
  <si>
    <t>∙ Estado de Flujos de Efectivo</t>
  </si>
  <si>
    <t>∙ Estado de Variación en la Hacienda Pública</t>
  </si>
  <si>
    <t>* La información se encuentra publicada en el portal de Transparencia del Municipio de Monterrey</t>
  </si>
  <si>
    <t>CONSULTAR INFORMACIÓN</t>
  </si>
  <si>
    <t>ESTADOS FINANCIEROS AL MES DE NOVIEMBRE 2019</t>
  </si>
  <si>
    <t>Al 30 de Noviembre 2019 y al 31 de Diciembre 2018</t>
  </si>
  <si>
    <t>Total de Activos No Circulantes</t>
  </si>
  <si>
    <t>Al 30 de Noviembre de 2019 y al 31 de Diciembre 2018</t>
  </si>
  <si>
    <t>Del 1 de Enero al 30 de Noviembre 2019</t>
  </si>
  <si>
    <t>Del 1 de Enero al 30 de Noviembre 2019 y 2018</t>
  </si>
  <si>
    <t>Flujos Netos de Efectivo por Actividades de Financiamiento</t>
  </si>
  <si>
    <t>Del 1 de enero al 30 de Noviembre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</si>
</sst>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6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sz val="7"/>
      <name val="Arial"/>
      <family val="2"/>
    </font>
    <font>
      <b/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4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164" fontId="25" fillId="0" borderId="0"/>
    <xf numFmtId="43" fontId="2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0" borderId="0"/>
    <xf numFmtId="0" fontId="25" fillId="0" borderId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62" fillId="0" borderId="0">
      <alignment vertical="top"/>
    </xf>
    <xf numFmtId="0" fontId="36" fillId="0" borderId="0" applyNumberFormat="0" applyFill="0" applyBorder="0" applyAlignment="0" applyProtection="0"/>
  </cellStyleXfs>
  <cellXfs count="515">
    <xf numFmtId="0" fontId="0" fillId="0" borderId="0" xfId="0"/>
    <xf numFmtId="0" fontId="22" fillId="0" borderId="0" xfId="42" applyFont="1" applyProtection="1"/>
    <xf numFmtId="0" fontId="24" fillId="0" borderId="0" xfId="42" applyFont="1" applyAlignment="1" applyProtection="1">
      <alignment vertical="center"/>
    </xf>
    <xf numFmtId="0" fontId="26" fillId="33" borderId="10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horizontal="right" vertical="top"/>
    </xf>
    <xf numFmtId="0" fontId="26" fillId="33" borderId="12" xfId="43" applyNumberFormat="1" applyFont="1" applyFill="1" applyBorder="1" applyAlignment="1" applyProtection="1">
      <alignment vertical="center"/>
    </xf>
    <xf numFmtId="0" fontId="22" fillId="0" borderId="0" xfId="42" applyFont="1" applyBorder="1" applyProtection="1"/>
    <xf numFmtId="49" fontId="26" fillId="33" borderId="0" xfId="44" applyNumberFormat="1" applyFont="1" applyFill="1" applyBorder="1" applyAlignment="1" applyProtection="1">
      <alignment horizontal="center" vertical="top"/>
    </xf>
    <xf numFmtId="0" fontId="22" fillId="33" borderId="0" xfId="42" applyFont="1" applyFill="1" applyBorder="1" applyAlignment="1" applyProtection="1">
      <alignment horizontal="right" vertical="top"/>
    </xf>
    <xf numFmtId="0" fontId="26" fillId="33" borderId="13" xfId="42" applyFont="1" applyFill="1" applyBorder="1" applyAlignment="1" applyProtection="1">
      <alignment vertical="top" wrapText="1"/>
    </xf>
    <xf numFmtId="0" fontId="26" fillId="33" borderId="0" xfId="42" applyFont="1" applyFill="1" applyBorder="1" applyAlignment="1" applyProtection="1">
      <alignment vertical="top"/>
    </xf>
    <xf numFmtId="3" fontId="27" fillId="33" borderId="0" xfId="42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top" wrapText="1"/>
    </xf>
    <xf numFmtId="0" fontId="22" fillId="0" borderId="14" xfId="42" applyFont="1" applyBorder="1" applyProtection="1"/>
    <xf numFmtId="4" fontId="26" fillId="33" borderId="0" xfId="42" applyNumberFormat="1" applyFont="1" applyFill="1" applyBorder="1" applyAlignment="1" applyProtection="1">
      <alignment vertical="top"/>
    </xf>
    <xf numFmtId="3" fontId="26" fillId="33" borderId="14" xfId="42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top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3" fontId="27" fillId="33" borderId="14" xfId="42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  <protection locked="0"/>
    </xf>
    <xf numFmtId="4" fontId="27" fillId="33" borderId="14" xfId="42" applyNumberFormat="1" applyFont="1" applyFill="1" applyBorder="1" applyAlignment="1" applyProtection="1">
      <alignment vertical="top"/>
      <protection locked="0"/>
    </xf>
    <xf numFmtId="0" fontId="27" fillId="33" borderId="13" xfId="42" applyFont="1" applyFill="1" applyBorder="1" applyAlignment="1" applyProtection="1">
      <alignment vertical="top" wrapText="1"/>
    </xf>
    <xf numFmtId="4" fontId="27" fillId="33" borderId="0" xfId="44" applyNumberFormat="1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horizontal="right" vertical="top"/>
    </xf>
    <xf numFmtId="4" fontId="26" fillId="33" borderId="14" xfId="42" applyNumberFormat="1" applyFont="1" applyFill="1" applyBorder="1" applyAlignment="1" applyProtection="1">
      <alignment vertical="top"/>
    </xf>
    <xf numFmtId="4" fontId="26" fillId="33" borderId="0" xfId="44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</xf>
    <xf numFmtId="4" fontId="27" fillId="33" borderId="14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13" xfId="42" applyFont="1" applyFill="1" applyBorder="1" applyAlignment="1" applyProtection="1">
      <alignment vertical="center" wrapText="1"/>
    </xf>
    <xf numFmtId="4" fontId="27" fillId="33" borderId="0" xfId="44" applyNumberFormat="1" applyFont="1" applyFill="1" applyBorder="1" applyAlignment="1" applyProtection="1">
      <alignment vertical="center"/>
    </xf>
    <xf numFmtId="4" fontId="26" fillId="33" borderId="0" xfId="42" applyNumberFormat="1" applyFont="1" applyFill="1" applyBorder="1" applyAlignment="1" applyProtection="1">
      <alignment vertical="center"/>
    </xf>
    <xf numFmtId="4" fontId="26" fillId="33" borderId="14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center" wrapText="1"/>
    </xf>
    <xf numFmtId="3" fontId="27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vertical="center" wrapText="1"/>
    </xf>
    <xf numFmtId="0" fontId="27" fillId="33" borderId="0" xfId="42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horizontal="left" vertical="top"/>
    </xf>
    <xf numFmtId="0" fontId="22" fillId="33" borderId="15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horizontal="right" vertical="top"/>
    </xf>
    <xf numFmtId="0" fontId="22" fillId="33" borderId="17" xfId="42" applyFont="1" applyFill="1" applyBorder="1" applyAlignment="1" applyProtection="1">
      <alignment vertical="top"/>
    </xf>
    <xf numFmtId="0" fontId="27" fillId="33" borderId="0" xfId="42" applyFont="1" applyFill="1" applyBorder="1" applyProtection="1"/>
    <xf numFmtId="43" fontId="27" fillId="33" borderId="0" xfId="44" applyFont="1" applyFill="1" applyBorder="1" applyProtection="1"/>
    <xf numFmtId="0" fontId="27" fillId="33" borderId="0" xfId="42" applyFont="1" applyFill="1" applyBorder="1" applyAlignment="1" applyProtection="1">
      <alignment vertical="center"/>
    </xf>
    <xf numFmtId="4" fontId="22" fillId="0" borderId="0" xfId="42" applyNumberFormat="1" applyFont="1" applyProtection="1"/>
    <xf numFmtId="165" fontId="22" fillId="0" borderId="0" xfId="42" applyNumberFormat="1" applyFont="1" applyProtection="1"/>
    <xf numFmtId="0" fontId="31" fillId="0" borderId="0" xfId="42" applyFont="1"/>
    <xf numFmtId="0" fontId="26" fillId="0" borderId="10" xfId="42" applyFont="1" applyFill="1" applyBorder="1" applyAlignment="1" applyProtection="1">
      <alignment horizontal="center"/>
    </xf>
    <xf numFmtId="0" fontId="26" fillId="0" borderId="11" xfId="42" applyFont="1" applyFill="1" applyBorder="1" applyAlignment="1" applyProtection="1">
      <alignment horizontal="center"/>
    </xf>
    <xf numFmtId="0" fontId="31" fillId="0" borderId="0" xfId="42" applyFont="1" applyFill="1"/>
    <xf numFmtId="0" fontId="22" fillId="0" borderId="14" xfId="42" applyFont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center"/>
      <protection locked="0"/>
    </xf>
    <xf numFmtId="165" fontId="26" fillId="33" borderId="14" xfId="44" applyNumberFormat="1" applyFont="1" applyFill="1" applyBorder="1" applyAlignment="1" applyProtection="1">
      <alignment vertical="center"/>
      <protection locked="0"/>
    </xf>
    <xf numFmtId="0" fontId="31" fillId="0" borderId="0" xfId="42" applyFont="1" applyAlignment="1">
      <alignment vertical="center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6" fillId="0" borderId="0" xfId="44" applyNumberFormat="1" applyFont="1" applyFill="1" applyBorder="1" applyAlignment="1" applyProtection="1">
      <protection locked="0"/>
    </xf>
    <xf numFmtId="165" fontId="26" fillId="0" borderId="14" xfId="44" applyNumberFormat="1" applyFont="1" applyFill="1" applyBorder="1" applyAlignment="1" applyProtection="1">
      <protection locked="0"/>
    </xf>
    <xf numFmtId="165" fontId="26" fillId="0" borderId="0" xfId="44" applyNumberFormat="1" applyFont="1" applyFill="1" applyBorder="1" applyAlignment="1" applyProtection="1">
      <alignment vertical="top"/>
      <protection locked="0"/>
    </xf>
    <xf numFmtId="165" fontId="26" fillId="0" borderId="14" xfId="44" applyNumberFormat="1" applyFont="1" applyFill="1" applyBorder="1" applyAlignment="1" applyProtection="1">
      <alignment vertical="top"/>
      <protection locked="0"/>
    </xf>
    <xf numFmtId="165" fontId="26" fillId="33" borderId="0" xfId="44" applyNumberFormat="1" applyFont="1" applyFill="1" applyBorder="1" applyAlignment="1" applyProtection="1">
      <protection locked="0"/>
    </xf>
    <xf numFmtId="165" fontId="26" fillId="33" borderId="14" xfId="44" applyNumberFormat="1" applyFont="1" applyFill="1" applyBorder="1" applyAlignment="1" applyProtection="1">
      <protection locked="0"/>
    </xf>
    <xf numFmtId="0" fontId="22" fillId="0" borderId="13" xfId="42" applyFont="1" applyFill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top"/>
      <protection locked="0"/>
    </xf>
    <xf numFmtId="165" fontId="26" fillId="33" borderId="14" xfId="44" applyNumberFormat="1" applyFont="1" applyFill="1" applyBorder="1" applyAlignment="1" applyProtection="1">
      <alignment vertical="top"/>
      <protection locked="0"/>
    </xf>
    <xf numFmtId="43" fontId="22" fillId="0" borderId="14" xfId="44" applyFont="1" applyBorder="1" applyAlignment="1">
      <alignment horizontal="justify" vertical="center" wrapText="1"/>
    </xf>
    <xf numFmtId="0" fontId="31" fillId="0" borderId="15" xfId="42" applyFont="1" applyBorder="1"/>
    <xf numFmtId="0" fontId="31" fillId="0" borderId="16" xfId="42" applyFont="1" applyBorder="1"/>
    <xf numFmtId="0" fontId="31" fillId="0" borderId="17" xfId="42" applyFont="1" applyBorder="1"/>
    <xf numFmtId="0" fontId="31" fillId="0" borderId="0" xfId="42" applyFont="1" applyBorder="1"/>
    <xf numFmtId="4" fontId="31" fillId="0" borderId="0" xfId="42" applyNumberFormat="1" applyFont="1" applyBorder="1"/>
    <xf numFmtId="4" fontId="31" fillId="0" borderId="0" xfId="42" applyNumberFormat="1" applyFont="1"/>
    <xf numFmtId="0" fontId="34" fillId="0" borderId="0" xfId="0" applyFont="1"/>
    <xf numFmtId="165" fontId="31" fillId="0" borderId="0" xfId="42" applyNumberFormat="1" applyFont="1"/>
    <xf numFmtId="0" fontId="21" fillId="0" borderId="0" xfId="120"/>
    <xf numFmtId="4" fontId="40" fillId="35" borderId="0" xfId="120" applyNumberFormat="1" applyFont="1" applyFill="1" applyBorder="1" applyAlignment="1">
      <alignment horizontal="right" wrapText="1"/>
    </xf>
    <xf numFmtId="4" fontId="40" fillId="0" borderId="0" xfId="120" applyNumberFormat="1" applyFont="1" applyFill="1" applyBorder="1" applyAlignment="1">
      <alignment horizontal="right" vertical="center" wrapText="1"/>
    </xf>
    <xf numFmtId="0" fontId="21" fillId="0" borderId="0" xfId="120" applyBorder="1"/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13" xfId="42" applyFont="1" applyBorder="1" applyAlignment="1">
      <alignment horizontal="justify" vertical="center" wrapText="1"/>
    </xf>
    <xf numFmtId="0" fontId="22" fillId="0" borderId="0" xfId="42" applyFont="1" applyBorder="1" applyAlignment="1">
      <alignment horizontal="justify" vertical="center" wrapText="1"/>
    </xf>
    <xf numFmtId="3" fontId="26" fillId="33" borderId="0" xfId="42" applyNumberFormat="1" applyFont="1" applyFill="1" applyBorder="1" applyAlignment="1" applyProtection="1">
      <alignment vertical="top"/>
    </xf>
    <xf numFmtId="0" fontId="22" fillId="33" borderId="0" xfId="42" applyFont="1" applyFill="1" applyBorder="1" applyAlignment="1" applyProtection="1">
      <alignment vertical="top"/>
    </xf>
    <xf numFmtId="0" fontId="22" fillId="0" borderId="0" xfId="0" applyFont="1"/>
    <xf numFmtId="0" fontId="22" fillId="0" borderId="0" xfId="0" applyFont="1" applyFill="1"/>
    <xf numFmtId="0" fontId="29" fillId="0" borderId="0" xfId="0" applyFont="1"/>
    <xf numFmtId="0" fontId="48" fillId="0" borderId="0" xfId="0" applyFont="1" applyAlignment="1">
      <alignment vertical="center"/>
    </xf>
    <xf numFmtId="0" fontId="22" fillId="0" borderId="10" xfId="0" applyFont="1" applyBorder="1"/>
    <xf numFmtId="0" fontId="22" fillId="0" borderId="11" xfId="0" applyFont="1" applyBorder="1"/>
    <xf numFmtId="0" fontId="22" fillId="0" borderId="12" xfId="0" applyFont="1" applyBorder="1"/>
    <xf numFmtId="0" fontId="22" fillId="0" borderId="21" xfId="0" applyFont="1" applyBorder="1"/>
    <xf numFmtId="166" fontId="22" fillId="0" borderId="21" xfId="47" applyNumberFormat="1" applyFont="1" applyFill="1" applyBorder="1"/>
    <xf numFmtId="0" fontId="29" fillId="0" borderId="13" xfId="0" applyFont="1" applyBorder="1"/>
    <xf numFmtId="0" fontId="22" fillId="0" borderId="0" xfId="0" applyFont="1" applyBorder="1"/>
    <xf numFmtId="0" fontId="22" fillId="0" borderId="14" xfId="0" applyFont="1" applyBorder="1"/>
    <xf numFmtId="0" fontId="22" fillId="0" borderId="13" xfId="0" applyFont="1" applyBorder="1"/>
    <xf numFmtId="0" fontId="22" fillId="0" borderId="22" xfId="0" applyFont="1" applyBorder="1"/>
    <xf numFmtId="43" fontId="22" fillId="0" borderId="22" xfId="47" applyFont="1" applyFill="1" applyBorder="1"/>
    <xf numFmtId="0" fontId="29" fillId="0" borderId="0" xfId="0" applyFont="1" applyBorder="1"/>
    <xf numFmtId="0" fontId="22" fillId="0" borderId="22" xfId="0" applyFont="1" applyFill="1" applyBorder="1"/>
    <xf numFmtId="43" fontId="22" fillId="0" borderId="0" xfId="47" applyFont="1"/>
    <xf numFmtId="0" fontId="45" fillId="0" borderId="22" xfId="0" applyFont="1" applyBorder="1"/>
    <xf numFmtId="43" fontId="22" fillId="0" borderId="22" xfId="47" applyFont="1" applyBorder="1"/>
    <xf numFmtId="43" fontId="22" fillId="0" borderId="0" xfId="0" applyNumberFormat="1" applyFont="1" applyFill="1"/>
    <xf numFmtId="43" fontId="22" fillId="0" borderId="0" xfId="0" applyNumberFormat="1" applyFont="1"/>
    <xf numFmtId="0" fontId="33" fillId="0" borderId="0" xfId="0" applyFont="1" applyBorder="1"/>
    <xf numFmtId="43" fontId="29" fillId="0" borderId="22" xfId="47" applyFont="1" applyFill="1" applyBorder="1"/>
    <xf numFmtId="43" fontId="29" fillId="0" borderId="22" xfId="47" applyFont="1" applyBorder="1"/>
    <xf numFmtId="167" fontId="22" fillId="0" borderId="0" xfId="0" applyNumberFormat="1" applyFont="1"/>
    <xf numFmtId="43" fontId="22" fillId="0" borderId="0" xfId="47" applyFont="1" applyFill="1"/>
    <xf numFmtId="166" fontId="22" fillId="0" borderId="22" xfId="47" applyNumberFormat="1" applyFont="1" applyBorder="1"/>
    <xf numFmtId="168" fontId="29" fillId="0" borderId="22" xfId="47" applyNumberFormat="1" applyFont="1" applyFill="1" applyBorder="1"/>
    <xf numFmtId="0" fontId="35" fillId="37" borderId="13" xfId="0" applyFont="1" applyFill="1" applyBorder="1"/>
    <xf numFmtId="0" fontId="30" fillId="37" borderId="0" xfId="0" applyFont="1" applyFill="1" applyBorder="1"/>
    <xf numFmtId="0" fontId="30" fillId="37" borderId="14" xfId="0" applyFont="1" applyFill="1" applyBorder="1"/>
    <xf numFmtId="0" fontId="30" fillId="37" borderId="13" xfId="0" applyFont="1" applyFill="1" applyBorder="1"/>
    <xf numFmtId="0" fontId="30" fillId="37" borderId="22" xfId="0" applyFont="1" applyFill="1" applyBorder="1"/>
    <xf numFmtId="168" fontId="35" fillId="37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2" fillId="0" borderId="0" xfId="0" applyNumberFormat="1" applyFont="1" applyFill="1"/>
    <xf numFmtId="0" fontId="22" fillId="0" borderId="15" xfId="0" applyFont="1" applyBorder="1"/>
    <xf numFmtId="0" fontId="22" fillId="0" borderId="16" xfId="0" applyFont="1" applyBorder="1"/>
    <xf numFmtId="0" fontId="22" fillId="0" borderId="17" xfId="0" applyFont="1" applyBorder="1"/>
    <xf numFmtId="0" fontId="22" fillId="0" borderId="23" xfId="0" applyFont="1" applyBorder="1"/>
    <xf numFmtId="43" fontId="22" fillId="0" borderId="23" xfId="47" applyFont="1" applyFill="1" applyBorder="1"/>
    <xf numFmtId="43" fontId="22" fillId="0" borderId="23" xfId="47" applyFont="1" applyBorder="1"/>
    <xf numFmtId="43" fontId="22" fillId="0" borderId="16" xfId="47" applyFont="1" applyFill="1" applyBorder="1"/>
    <xf numFmtId="170" fontId="22" fillId="0" borderId="0" xfId="0" applyNumberFormat="1" applyFont="1"/>
    <xf numFmtId="0" fontId="4" fillId="0" borderId="0" xfId="126"/>
    <xf numFmtId="0" fontId="4" fillId="0" borderId="0" xfId="126" applyBorder="1"/>
    <xf numFmtId="0" fontId="29" fillId="33" borderId="0" xfId="126" applyFont="1" applyFill="1" applyBorder="1" applyAlignment="1">
      <alignment vertical="top"/>
    </xf>
    <xf numFmtId="0" fontId="22" fillId="33" borderId="0" xfId="126" applyFont="1" applyFill="1" applyBorder="1" applyAlignment="1">
      <alignment vertical="top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0" fontId="22" fillId="33" borderId="0" xfId="126" applyFont="1" applyFill="1" applyAlignment="1"/>
    <xf numFmtId="0" fontId="22" fillId="33" borderId="0" xfId="126" applyFont="1" applyFill="1" applyAlignment="1">
      <alignment horizontal="left"/>
    </xf>
    <xf numFmtId="0" fontId="22" fillId="33" borderId="0" xfId="126" applyFont="1" applyFill="1" applyAlignment="1">
      <alignment vertical="center"/>
    </xf>
    <xf numFmtId="0" fontId="41" fillId="36" borderId="21" xfId="126" applyFont="1" applyFill="1" applyBorder="1" applyAlignment="1">
      <alignment horizontal="center" vertical="center" wrapText="1"/>
    </xf>
    <xf numFmtId="0" fontId="41" fillId="36" borderId="21" xfId="121" applyFont="1" applyFill="1" applyBorder="1" applyAlignment="1">
      <alignment horizontal="center" vertical="center" wrapText="1"/>
    </xf>
    <xf numFmtId="0" fontId="26" fillId="33" borderId="0" xfId="43" applyNumberFormat="1" applyFont="1" applyFill="1" applyBorder="1" applyAlignment="1">
      <alignment vertical="center"/>
    </xf>
    <xf numFmtId="0" fontId="26" fillId="33" borderId="22" xfId="43" applyNumberFormat="1" applyFont="1" applyFill="1" applyBorder="1" applyAlignment="1">
      <alignment vertical="center"/>
    </xf>
    <xf numFmtId="4" fontId="4" fillId="0" borderId="0" xfId="126" applyNumberFormat="1"/>
    <xf numFmtId="0" fontId="26" fillId="0" borderId="11" xfId="42" applyFont="1" applyFill="1" applyBorder="1" applyAlignment="1" applyProtection="1">
      <alignment horizontal="center" wrapText="1"/>
    </xf>
    <xf numFmtId="0" fontId="26" fillId="0" borderId="12" xfId="42" applyFont="1" applyFill="1" applyBorder="1" applyAlignment="1" applyProtection="1">
      <alignment horizontal="center" wrapText="1"/>
    </xf>
    <xf numFmtId="0" fontId="26" fillId="0" borderId="0" xfId="42" applyFont="1" applyFill="1" applyBorder="1" applyAlignment="1" applyProtection="1">
      <alignment horizontal="center" wrapText="1"/>
    </xf>
    <xf numFmtId="0" fontId="26" fillId="0" borderId="14" xfId="42" applyFont="1" applyFill="1" applyBorder="1" applyAlignment="1" applyProtection="1">
      <alignment horizontal="center" wrapText="1"/>
    </xf>
    <xf numFmtId="4" fontId="27" fillId="33" borderId="0" xfId="0" applyNumberFormat="1" applyFont="1" applyFill="1" applyBorder="1" applyAlignment="1" applyProtection="1">
      <alignment vertical="top"/>
      <protection locked="0"/>
    </xf>
    <xf numFmtId="4" fontId="27" fillId="33" borderId="0" xfId="0" applyNumberFormat="1" applyFont="1" applyFill="1" applyBorder="1" applyAlignment="1" applyProtection="1">
      <alignment vertical="center"/>
      <protection locked="0"/>
    </xf>
    <xf numFmtId="4" fontId="27" fillId="33" borderId="14" xfId="0" applyNumberFormat="1" applyFont="1" applyFill="1" applyBorder="1" applyAlignment="1" applyProtection="1">
      <alignment vertical="top"/>
      <protection locked="0"/>
    </xf>
    <xf numFmtId="4" fontId="27" fillId="33" borderId="14" xfId="0" applyNumberFormat="1" applyFont="1" applyFill="1" applyBorder="1" applyAlignment="1" applyProtection="1">
      <alignment vertical="center"/>
      <protection locked="0"/>
    </xf>
    <xf numFmtId="4" fontId="27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6" fillId="33" borderId="22" xfId="127" applyNumberFormat="1" applyFont="1" applyFill="1" applyBorder="1" applyAlignment="1" applyProtection="1">
      <alignment vertical="top"/>
      <protection locked="0"/>
    </xf>
    <xf numFmtId="43" fontId="22" fillId="38" borderId="0" xfId="47" applyFont="1" applyFill="1"/>
    <xf numFmtId="0" fontId="22" fillId="38" borderId="0" xfId="0" applyFont="1" applyFill="1"/>
    <xf numFmtId="0" fontId="0" fillId="0" borderId="0" xfId="0" applyFill="1"/>
    <xf numFmtId="4" fontId="25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0" xfId="120" applyFont="1" applyFill="1" applyBorder="1" applyAlignment="1">
      <alignment horizontal="justify" vertical="center" wrapText="1"/>
    </xf>
    <xf numFmtId="4" fontId="40" fillId="0" borderId="0" xfId="120" applyNumberFormat="1" applyFont="1" applyFill="1" applyBorder="1" applyAlignment="1">
      <alignment horizontal="right" wrapText="1"/>
    </xf>
    <xf numFmtId="4" fontId="43" fillId="0" borderId="0" xfId="120" applyNumberFormat="1" applyFont="1" applyFill="1" applyBorder="1" applyAlignment="1" applyProtection="1">
      <alignment horizontal="right" vertical="top"/>
    </xf>
    <xf numFmtId="4" fontId="41" fillId="0" borderId="0" xfId="120" applyNumberFormat="1" applyFont="1" applyFill="1" applyBorder="1" applyAlignment="1">
      <alignment horizontal="right" wrapText="1"/>
    </xf>
    <xf numFmtId="0" fontId="21" fillId="0" borderId="0" xfId="120" applyFill="1" applyBorder="1"/>
    <xf numFmtId="43" fontId="0" fillId="0" borderId="0" xfId="122" applyFont="1" applyFill="1" applyBorder="1"/>
    <xf numFmtId="43" fontId="31" fillId="0" borderId="0" xfId="47" applyFont="1"/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0" borderId="0" xfId="44" applyNumberFormat="1" applyFont="1" applyFill="1" applyBorder="1" applyAlignment="1" applyProtection="1">
      <alignment horizontal="right" indent="1"/>
      <protection locked="0"/>
    </xf>
    <xf numFmtId="165" fontId="26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33" borderId="0" xfId="44" applyNumberFormat="1" applyFont="1" applyFill="1" applyBorder="1" applyAlignment="1" applyProtection="1">
      <alignment horizontal="center" vertical="center"/>
      <protection locked="0"/>
    </xf>
    <xf numFmtId="0" fontId="27" fillId="33" borderId="0" xfId="42" applyFont="1" applyFill="1" applyBorder="1" applyAlignment="1" applyProtection="1">
      <alignment horizontal="left" vertical="top" wrapText="1"/>
    </xf>
    <xf numFmtId="43" fontId="34" fillId="0" borderId="0" xfId="47" applyFont="1"/>
    <xf numFmtId="4" fontId="27" fillId="33" borderId="0" xfId="42" applyNumberFormat="1" applyFont="1" applyFill="1" applyBorder="1" applyAlignment="1" applyProtection="1">
      <alignment vertical="center"/>
      <protection locked="0"/>
    </xf>
    <xf numFmtId="43" fontId="21" fillId="0" borderId="0" xfId="47" applyFont="1"/>
    <xf numFmtId="165" fontId="27" fillId="0" borderId="0" xfId="44" applyNumberFormat="1" applyFont="1" applyFill="1" applyBorder="1" applyAlignment="1" applyProtection="1">
      <alignment horizontal="left" vertical="top" indent="1"/>
      <protection locked="0"/>
    </xf>
    <xf numFmtId="43" fontId="27" fillId="0" borderId="0" xfId="44" applyFont="1" applyFill="1" applyBorder="1" applyProtection="1"/>
    <xf numFmtId="4" fontId="21" fillId="0" borderId="0" xfId="120" applyNumberFormat="1"/>
    <xf numFmtId="0" fontId="22" fillId="0" borderId="0" xfId="42" applyFont="1" applyBorder="1" applyAlignment="1" applyProtection="1">
      <alignment vertical="center"/>
    </xf>
    <xf numFmtId="0" fontId="22" fillId="33" borderId="0" xfId="42" applyFont="1" applyFill="1" applyBorder="1" applyAlignment="1" applyProtection="1">
      <alignment horizontal="right" vertical="center"/>
    </xf>
    <xf numFmtId="49" fontId="26" fillId="33" borderId="28" xfId="44" applyNumberFormat="1" applyFont="1" applyFill="1" applyBorder="1" applyAlignment="1" applyProtection="1">
      <alignment horizontal="center" vertical="top"/>
    </xf>
    <xf numFmtId="0" fontId="26" fillId="33" borderId="27" xfId="42" applyFont="1" applyFill="1" applyBorder="1" applyAlignment="1" applyProtection="1">
      <alignment vertical="top" wrapText="1"/>
    </xf>
    <xf numFmtId="0" fontId="22" fillId="0" borderId="28" xfId="42" applyFont="1" applyBorder="1" applyProtection="1"/>
    <xf numFmtId="3" fontId="26" fillId="33" borderId="28" xfId="42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top" wrapText="1"/>
    </xf>
    <xf numFmtId="3" fontId="27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  <protection locked="0"/>
    </xf>
    <xf numFmtId="0" fontId="27" fillId="33" borderId="27" xfId="42" applyFont="1" applyFill="1" applyBorder="1" applyAlignment="1" applyProtection="1">
      <alignment vertical="top" wrapText="1"/>
    </xf>
    <xf numFmtId="4" fontId="26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</xf>
    <xf numFmtId="4" fontId="27" fillId="33" borderId="28" xfId="44" applyNumberFormat="1" applyFont="1" applyFill="1" applyBorder="1" applyAlignment="1" applyProtection="1">
      <alignment vertical="top"/>
    </xf>
    <xf numFmtId="0" fontId="27" fillId="33" borderId="27" xfId="42" applyFont="1" applyFill="1" applyBorder="1" applyAlignment="1" applyProtection="1">
      <alignment vertical="center" wrapText="1"/>
    </xf>
    <xf numFmtId="4" fontId="26" fillId="33" borderId="28" xfId="44" applyNumberFormat="1" applyFont="1" applyFill="1" applyBorder="1" applyAlignment="1" applyProtection="1">
      <alignment vertical="top"/>
    </xf>
    <xf numFmtId="0" fontId="22" fillId="33" borderId="33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horizontal="right" vertical="top"/>
    </xf>
    <xf numFmtId="0" fontId="22" fillId="33" borderId="35" xfId="42" applyFont="1" applyFill="1" applyBorder="1" applyAlignment="1" applyProtection="1">
      <alignment vertical="top"/>
    </xf>
    <xf numFmtId="0" fontId="26" fillId="33" borderId="27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horizontal="right" vertical="top"/>
    </xf>
    <xf numFmtId="0" fontId="26" fillId="33" borderId="28" xfId="43" applyNumberFormat="1" applyFont="1" applyFill="1" applyBorder="1" applyAlignment="1" applyProtection="1">
      <alignment vertical="center"/>
    </xf>
    <xf numFmtId="4" fontId="48" fillId="0" borderId="28" xfId="0" applyNumberFormat="1" applyFont="1" applyFill="1" applyBorder="1" applyAlignment="1">
      <alignment horizontal="right" vertical="center"/>
    </xf>
    <xf numFmtId="4" fontId="44" fillId="0" borderId="28" xfId="46" applyNumberFormat="1" applyFont="1" applyFill="1" applyBorder="1" applyAlignment="1">
      <alignment horizontal="right" vertical="center"/>
    </xf>
    <xf numFmtId="4" fontId="54" fillId="0" borderId="28" xfId="0" applyNumberFormat="1" applyFont="1" applyFill="1" applyBorder="1" applyAlignment="1">
      <alignment horizontal="right" vertical="center"/>
    </xf>
    <xf numFmtId="4" fontId="56" fillId="0" borderId="28" xfId="46" applyNumberFormat="1" applyFont="1" applyFill="1" applyBorder="1" applyAlignment="1">
      <alignment horizontal="right" vertical="center" wrapText="1"/>
    </xf>
    <xf numFmtId="4" fontId="54" fillId="0" borderId="28" xfId="46" applyNumberFormat="1" applyFont="1" applyFill="1" applyBorder="1" applyAlignment="1">
      <alignment horizontal="right" vertical="center"/>
    </xf>
    <xf numFmtId="4" fontId="54" fillId="0" borderId="28" xfId="45" applyNumberFormat="1" applyFont="1" applyFill="1" applyBorder="1"/>
    <xf numFmtId="4" fontId="56" fillId="0" borderId="28" xfId="46" applyNumberFormat="1" applyFont="1" applyFill="1" applyBorder="1" applyAlignment="1">
      <alignment horizontal="right" vertical="center"/>
    </xf>
    <xf numFmtId="0" fontId="41" fillId="36" borderId="28" xfId="121" applyFont="1" applyFill="1" applyBorder="1" applyAlignment="1">
      <alignment horizontal="center" vertical="center" wrapText="1"/>
    </xf>
    <xf numFmtId="0" fontId="4" fillId="0" borderId="27" xfId="126" applyBorder="1"/>
    <xf numFmtId="0" fontId="33" fillId="33" borderId="27" xfId="126" applyFont="1" applyFill="1" applyBorder="1" applyAlignment="1">
      <alignment vertical="top"/>
    </xf>
    <xf numFmtId="0" fontId="22" fillId="33" borderId="27" xfId="126" applyFont="1" applyFill="1" applyBorder="1" applyAlignment="1">
      <alignment vertical="top"/>
    </xf>
    <xf numFmtId="0" fontId="29" fillId="33" borderId="27" xfId="126" applyFont="1" applyFill="1" applyBorder="1" applyAlignment="1">
      <alignment vertical="top"/>
    </xf>
    <xf numFmtId="0" fontId="22" fillId="33" borderId="33" xfId="126" applyFont="1" applyFill="1" applyBorder="1" applyAlignment="1">
      <alignment vertical="top"/>
    </xf>
    <xf numFmtId="0" fontId="22" fillId="33" borderId="34" xfId="126" applyFont="1" applyFill="1" applyBorder="1" applyAlignment="1">
      <alignment vertical="top"/>
    </xf>
    <xf numFmtId="0" fontId="26" fillId="33" borderId="27" xfId="43" applyNumberFormat="1" applyFont="1" applyFill="1" applyBorder="1" applyAlignment="1">
      <alignment vertical="center"/>
    </xf>
    <xf numFmtId="0" fontId="26" fillId="33" borderId="28" xfId="43" applyNumberFormat="1" applyFont="1" applyFill="1" applyBorder="1" applyAlignment="1">
      <alignment vertical="center"/>
    </xf>
    <xf numFmtId="0" fontId="41" fillId="36" borderId="38" xfId="126" applyFont="1" applyFill="1" applyBorder="1" applyAlignment="1">
      <alignment horizontal="center" vertical="center" wrapText="1"/>
    </xf>
    <xf numFmtId="0" fontId="41" fillId="36" borderId="38" xfId="121" applyFont="1" applyFill="1" applyBorder="1" applyAlignment="1">
      <alignment horizontal="center" vertical="center" wrapText="1"/>
    </xf>
    <xf numFmtId="0" fontId="41" fillId="36" borderId="35" xfId="121" applyFont="1" applyFill="1" applyBorder="1" applyAlignment="1">
      <alignment horizontal="center" vertical="center" wrapText="1"/>
    </xf>
    <xf numFmtId="43" fontId="29" fillId="33" borderId="22" xfId="47" applyFont="1" applyFill="1" applyBorder="1" applyAlignment="1">
      <alignment vertical="top"/>
    </xf>
    <xf numFmtId="43" fontId="29" fillId="33" borderId="28" xfId="47" applyFont="1" applyFill="1" applyBorder="1" applyAlignment="1">
      <alignment vertical="top"/>
    </xf>
    <xf numFmtId="43" fontId="22" fillId="33" borderId="38" xfId="47" applyFont="1" applyFill="1" applyBorder="1" applyAlignment="1">
      <alignment vertical="top"/>
    </xf>
    <xf numFmtId="43" fontId="22" fillId="33" borderId="35" xfId="47" applyFont="1" applyFill="1" applyBorder="1" applyAlignment="1">
      <alignment vertical="top"/>
    </xf>
    <xf numFmtId="4" fontId="29" fillId="33" borderId="22" xfId="47" applyNumberFormat="1" applyFont="1" applyFill="1" applyBorder="1" applyAlignment="1">
      <alignment vertical="top"/>
    </xf>
    <xf numFmtId="4" fontId="29" fillId="33" borderId="28" xfId="47" applyNumberFormat="1" applyFont="1" applyFill="1" applyBorder="1" applyAlignment="1">
      <alignment vertical="top"/>
    </xf>
    <xf numFmtId="4" fontId="22" fillId="33" borderId="22" xfId="47" applyNumberFormat="1" applyFont="1" applyFill="1" applyBorder="1" applyAlignment="1">
      <alignment vertical="top"/>
    </xf>
    <xf numFmtId="4" fontId="22" fillId="33" borderId="28" xfId="47" applyNumberFormat="1" applyFont="1" applyFill="1" applyBorder="1" applyAlignment="1">
      <alignment vertical="top"/>
    </xf>
    <xf numFmtId="4" fontId="27" fillId="33" borderId="22" xfId="47" applyNumberFormat="1" applyFont="1" applyFill="1" applyBorder="1" applyAlignment="1" applyProtection="1">
      <alignment vertical="top"/>
      <protection locked="0"/>
    </xf>
    <xf numFmtId="4" fontId="27" fillId="33" borderId="22" xfId="47" applyNumberFormat="1" applyFont="1" applyFill="1" applyBorder="1" applyAlignment="1">
      <alignment vertical="top"/>
    </xf>
    <xf numFmtId="4" fontId="27" fillId="33" borderId="28" xfId="47" applyNumberFormat="1" applyFont="1" applyFill="1" applyBorder="1" applyAlignment="1">
      <alignment vertical="top"/>
    </xf>
    <xf numFmtId="4" fontId="29" fillId="33" borderId="13" xfId="47" applyNumberFormat="1" applyFont="1" applyFill="1" applyBorder="1" applyAlignment="1">
      <alignment vertical="top"/>
    </xf>
    <xf numFmtId="4" fontId="29" fillId="33" borderId="36" xfId="47" applyNumberFormat="1" applyFont="1" applyFill="1" applyBorder="1" applyAlignment="1">
      <alignment vertical="top"/>
    </xf>
    <xf numFmtId="0" fontId="38" fillId="0" borderId="24" xfId="121" applyFont="1" applyFill="1" applyBorder="1" applyAlignment="1">
      <alignment horizontal="center" vertical="center"/>
    </xf>
    <xf numFmtId="0" fontId="39" fillId="0" borderId="25" xfId="121" applyFont="1" applyFill="1" applyBorder="1" applyAlignment="1">
      <alignment horizontal="center" vertical="center"/>
    </xf>
    <xf numFmtId="0" fontId="39" fillId="0" borderId="26" xfId="121" applyFont="1" applyFill="1" applyBorder="1" applyAlignment="1">
      <alignment horizontal="center" vertical="center"/>
    </xf>
    <xf numFmtId="0" fontId="40" fillId="35" borderId="27" xfId="120" applyFont="1" applyFill="1" applyBorder="1" applyAlignment="1">
      <alignment horizontal="justify" vertical="center" wrapText="1"/>
    </xf>
    <xf numFmtId="4" fontId="40" fillId="35" borderId="28" xfId="120" applyNumberFormat="1" applyFont="1" applyFill="1" applyBorder="1" applyAlignment="1">
      <alignment horizontal="right" wrapText="1"/>
    </xf>
    <xf numFmtId="0" fontId="40" fillId="35" borderId="27" xfId="120" applyFont="1" applyFill="1" applyBorder="1" applyAlignment="1">
      <alignment horizontal="justify" wrapText="1"/>
    </xf>
    <xf numFmtId="4" fontId="41" fillId="0" borderId="28" xfId="120" applyNumberFormat="1" applyFont="1" applyFill="1" applyBorder="1" applyAlignment="1">
      <alignment horizontal="right" wrapText="1"/>
    </xf>
    <xf numFmtId="0" fontId="42" fillId="0" borderId="27" xfId="120" applyFont="1" applyFill="1" applyBorder="1" applyAlignment="1">
      <alignment horizontal="justify" vertical="center" wrapText="1"/>
    </xf>
    <xf numFmtId="43" fontId="25" fillId="0" borderId="28" xfId="123" applyFont="1" applyFill="1" applyBorder="1" applyAlignment="1" applyProtection="1">
      <alignment horizontal="right" vertical="top" wrapText="1"/>
      <protection locked="0"/>
    </xf>
    <xf numFmtId="4" fontId="25" fillId="0" borderId="28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27" xfId="120" applyFont="1" applyFill="1" applyBorder="1" applyAlignment="1">
      <alignment horizontal="justify" vertical="center" wrapText="1"/>
    </xf>
    <xf numFmtId="0" fontId="41" fillId="0" borderId="28" xfId="120" applyFont="1" applyFill="1" applyBorder="1" applyAlignment="1">
      <alignment horizontal="justify" vertical="center" wrapText="1"/>
    </xf>
    <xf numFmtId="0" fontId="40" fillId="0" borderId="27" xfId="120" applyFont="1" applyFill="1" applyBorder="1" applyAlignment="1">
      <alignment horizontal="justify" vertical="center" wrapText="1"/>
    </xf>
    <xf numFmtId="4" fontId="40" fillId="0" borderId="28" xfId="120" applyNumberFormat="1" applyFont="1" applyFill="1" applyBorder="1" applyAlignment="1">
      <alignment horizontal="right" vertical="center" wrapText="1"/>
    </xf>
    <xf numFmtId="0" fontId="40" fillId="0" borderId="27" xfId="120" applyFont="1" applyFill="1" applyBorder="1" applyAlignment="1">
      <alignment horizontal="justify" wrapText="1"/>
    </xf>
    <xf numFmtId="4" fontId="40" fillId="0" borderId="28" xfId="120" applyNumberFormat="1" applyFont="1" applyFill="1" applyBorder="1" applyAlignment="1">
      <alignment horizontal="right" wrapText="1"/>
    </xf>
    <xf numFmtId="4" fontId="43" fillId="0" borderId="28" xfId="120" applyNumberFormat="1" applyFont="1" applyFill="1" applyBorder="1" applyAlignment="1" applyProtection="1">
      <alignment horizontal="right" vertical="top"/>
    </xf>
    <xf numFmtId="0" fontId="21" fillId="0" borderId="33" xfId="120" applyFill="1" applyBorder="1"/>
    <xf numFmtId="4" fontId="40" fillId="0" borderId="34" xfId="120" applyNumberFormat="1" applyFont="1" applyFill="1" applyBorder="1" applyAlignment="1">
      <alignment horizontal="right" vertical="center" wrapText="1"/>
    </xf>
    <xf numFmtId="4" fontId="40" fillId="0" borderId="35" xfId="120" applyNumberFormat="1" applyFont="1" applyFill="1" applyBorder="1" applyAlignment="1">
      <alignment horizontal="right" vertical="center" wrapText="1"/>
    </xf>
    <xf numFmtId="0" fontId="26" fillId="0" borderId="24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center"/>
    </xf>
    <xf numFmtId="0" fontId="26" fillId="0" borderId="26" xfId="42" applyFont="1" applyFill="1" applyBorder="1" applyAlignment="1" applyProtection="1">
      <alignment horizontal="center"/>
    </xf>
    <xf numFmtId="0" fontId="22" fillId="0" borderId="28" xfId="42" applyFont="1" applyBorder="1" applyAlignment="1">
      <alignment horizontal="left" vertical="center" wrapText="1" indent="1"/>
    </xf>
    <xf numFmtId="165" fontId="26" fillId="33" borderId="28" xfId="44" applyNumberFormat="1" applyFont="1" applyFill="1" applyBorder="1" applyAlignment="1" applyProtection="1">
      <alignment horizontal="center" vertical="center"/>
      <protection locked="0"/>
    </xf>
    <xf numFmtId="0" fontId="22" fillId="0" borderId="27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right" vertical="top" indent="1"/>
      <protection locked="0"/>
    </xf>
    <xf numFmtId="165" fontId="26" fillId="0" borderId="28" xfId="44" applyNumberFormat="1" applyFont="1" applyFill="1" applyBorder="1" applyAlignment="1" applyProtection="1">
      <alignment horizontal="right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6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left" vertical="top" indent="1"/>
      <protection locked="0"/>
    </xf>
    <xf numFmtId="0" fontId="31" fillId="0" borderId="34" xfId="42" applyFont="1" applyFill="1" applyBorder="1" applyAlignment="1">
      <alignment horizontal="left" indent="1"/>
    </xf>
    <xf numFmtId="0" fontId="31" fillId="0" borderId="35" xfId="42" applyFont="1" applyFill="1" applyBorder="1" applyAlignment="1">
      <alignment horizontal="left" indent="1"/>
    </xf>
    <xf numFmtId="4" fontId="25" fillId="0" borderId="28" xfId="122" applyNumberFormat="1" applyFont="1" applyFill="1" applyBorder="1" applyAlignment="1" applyProtection="1">
      <alignment horizontal="right" vertical="top" wrapText="1"/>
    </xf>
    <xf numFmtId="43" fontId="44" fillId="0" borderId="0" xfId="47" applyFont="1" applyFill="1" applyBorder="1" applyAlignment="1">
      <alignment horizontal="right" vertical="center"/>
    </xf>
    <xf numFmtId="0" fontId="3" fillId="0" borderId="0" xfId="45" applyFont="1"/>
    <xf numFmtId="0" fontId="3" fillId="0" borderId="0" xfId="45" applyFont="1" applyAlignment="1"/>
    <xf numFmtId="43" fontId="3" fillId="0" borderId="0" xfId="47" applyFont="1"/>
    <xf numFmtId="0" fontId="3" fillId="0" borderId="0" xfId="45" applyFont="1" applyBorder="1"/>
    <xf numFmtId="43" fontId="3" fillId="0" borderId="0" xfId="47" applyFont="1" applyBorder="1"/>
    <xf numFmtId="0" fontId="3" fillId="0" borderId="0" xfId="45" applyFont="1" applyFill="1" applyBorder="1"/>
    <xf numFmtId="4" fontId="3" fillId="0" borderId="0" xfId="45" applyNumberFormat="1" applyFont="1"/>
    <xf numFmtId="0" fontId="47" fillId="34" borderId="32" xfId="45" applyFont="1" applyFill="1" applyBorder="1" applyAlignment="1">
      <alignment horizontal="center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6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6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4" borderId="11" xfId="47" applyNumberFormat="1" applyFont="1" applyFill="1" applyBorder="1" applyAlignment="1">
      <alignment horizontal="center" vertical="center"/>
    </xf>
    <xf numFmtId="0" fontId="2" fillId="0" borderId="0" xfId="0" applyFont="1" applyFill="1"/>
    <xf numFmtId="0" fontId="57" fillId="0" borderId="0" xfId="120" applyFont="1"/>
    <xf numFmtId="0" fontId="57" fillId="0" borderId="0" xfId="120" applyFont="1" applyBorder="1"/>
    <xf numFmtId="43" fontId="1" fillId="0" borderId="0" xfId="46" applyFont="1" applyFill="1" applyBorder="1" applyAlignment="1">
      <alignment horizontal="justify" vertical="center"/>
    </xf>
    <xf numFmtId="0" fontId="4" fillId="0" borderId="0" xfId="124"/>
    <xf numFmtId="171" fontId="38" fillId="39" borderId="20" xfId="125" applyNumberFormat="1" applyFont="1" applyFill="1" applyBorder="1" applyAlignment="1">
      <alignment horizontal="center" vertical="center" wrapText="1"/>
    </xf>
    <xf numFmtId="0" fontId="58" fillId="33" borderId="10" xfId="124" applyFont="1" applyFill="1" applyBorder="1" applyAlignment="1">
      <alignment horizontal="left" vertical="top"/>
    </xf>
    <xf numFmtId="0" fontId="59" fillId="33" borderId="12" xfId="124" applyFont="1" applyFill="1" applyBorder="1" applyAlignment="1">
      <alignment vertical="top" wrapText="1"/>
    </xf>
    <xf numFmtId="0" fontId="59" fillId="33" borderId="21" xfId="124" applyFont="1" applyFill="1" applyBorder="1" applyAlignment="1">
      <alignment vertical="top"/>
    </xf>
    <xf numFmtId="172" fontId="60" fillId="33" borderId="21" xfId="125" applyNumberFormat="1" applyFont="1" applyFill="1" applyBorder="1" applyAlignment="1" applyProtection="1">
      <alignment vertical="top"/>
      <protection locked="0"/>
    </xf>
    <xf numFmtId="0" fontId="60" fillId="33" borderId="21" xfId="124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58" fillId="33" borderId="21" xfId="124" applyFont="1" applyFill="1" applyBorder="1" applyAlignment="1" applyProtection="1">
      <alignment horizontal="left" vertical="top"/>
      <protection locked="0"/>
    </xf>
    <xf numFmtId="165" fontId="39" fillId="0" borderId="22" xfId="125" applyNumberFormat="1" applyFont="1" applyFill="1" applyBorder="1" applyAlignment="1">
      <alignment horizontal="right" vertical="top"/>
    </xf>
    <xf numFmtId="165" fontId="61" fillId="0" borderId="22" xfId="125" applyNumberFormat="1" applyFont="1" applyFill="1" applyBorder="1" applyAlignment="1" applyProtection="1">
      <alignment horizontal="right" vertical="top"/>
      <protection locked="0"/>
    </xf>
    <xf numFmtId="165" fontId="61" fillId="0" borderId="22" xfId="125" applyNumberFormat="1" applyFont="1" applyFill="1" applyBorder="1" applyAlignment="1">
      <alignment horizontal="right" vertical="top"/>
    </xf>
    <xf numFmtId="0" fontId="59" fillId="0" borderId="14" xfId="124" applyFont="1" applyFill="1" applyBorder="1" applyAlignment="1">
      <alignment vertical="top"/>
    </xf>
    <xf numFmtId="165" fontId="61" fillId="0" borderId="22" xfId="125" applyNumberFormat="1" applyFont="1" applyFill="1" applyBorder="1" applyAlignment="1" applyProtection="1">
      <alignment horizontal="right" vertical="top"/>
    </xf>
    <xf numFmtId="165" fontId="39" fillId="0" borderId="22" xfId="125" applyNumberFormat="1" applyFont="1" applyFill="1" applyBorder="1" applyAlignment="1">
      <alignment horizontal="right" vertical="center"/>
    </xf>
    <xf numFmtId="0" fontId="59" fillId="0" borderId="13" xfId="124" applyFont="1" applyFill="1" applyBorder="1" applyAlignment="1">
      <alignment vertical="top"/>
    </xf>
    <xf numFmtId="0" fontId="60" fillId="0" borderId="14" xfId="124" applyFont="1" applyFill="1" applyBorder="1" applyAlignment="1">
      <alignment vertical="top"/>
    </xf>
    <xf numFmtId="165" fontId="39" fillId="0" borderId="23" xfId="125" applyNumberFormat="1" applyFont="1" applyFill="1" applyBorder="1" applyAlignment="1">
      <alignment horizontal="right" vertical="top"/>
    </xf>
    <xf numFmtId="0" fontId="27" fillId="33" borderId="0" xfId="124" applyFont="1" applyFill="1" applyAlignment="1">
      <alignment wrapText="1"/>
    </xf>
    <xf numFmtId="166" fontId="26" fillId="33" borderId="0" xfId="47" applyNumberFormat="1" applyFont="1" applyFill="1" applyBorder="1" applyAlignment="1" applyProtection="1">
      <alignment vertical="top"/>
    </xf>
    <xf numFmtId="0" fontId="27" fillId="33" borderId="0" xfId="124" applyFont="1" applyFill="1" applyBorder="1" applyAlignment="1">
      <alignment vertical="top"/>
    </xf>
    <xf numFmtId="0" fontId="4" fillId="0" borderId="0" xfId="124" applyAlignment="1">
      <alignment horizontal="left"/>
    </xf>
    <xf numFmtId="43" fontId="0" fillId="0" borderId="0" xfId="125" applyFont="1" applyFill="1" applyAlignment="1">
      <alignment vertical="top"/>
    </xf>
    <xf numFmtId="0" fontId="21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24" applyFill="1" applyAlignment="1">
      <alignment horizontal="center"/>
    </xf>
    <xf numFmtId="43" fontId="3" fillId="0" borderId="0" xfId="47" applyFont="1" applyFill="1" applyBorder="1"/>
    <xf numFmtId="0" fontId="3" fillId="0" borderId="0" xfId="45" applyFont="1" applyBorder="1" applyAlignment="1"/>
    <xf numFmtId="0" fontId="3" fillId="0" borderId="0" xfId="45" applyFont="1" applyFill="1" applyBorder="1" applyAlignment="1"/>
    <xf numFmtId="0" fontId="19" fillId="0" borderId="0" xfId="0" applyFont="1"/>
    <xf numFmtId="43" fontId="21" fillId="0" borderId="0" xfId="120" applyNumberFormat="1"/>
    <xf numFmtId="4" fontId="27" fillId="0" borderId="28" xfId="42" applyNumberFormat="1" applyFont="1" applyFill="1" applyBorder="1" applyAlignment="1" applyProtection="1">
      <alignment vertical="top"/>
      <protection locked="0"/>
    </xf>
    <xf numFmtId="4" fontId="44" fillId="0" borderId="0" xfId="46" applyNumberFormat="1" applyFont="1" applyFill="1" applyBorder="1" applyAlignment="1">
      <alignment horizontal="right" vertical="center"/>
    </xf>
    <xf numFmtId="0" fontId="63" fillId="33" borderId="0" xfId="42" applyFont="1" applyFill="1" applyBorder="1" applyAlignment="1" applyProtection="1">
      <alignment vertical="top"/>
    </xf>
    <xf numFmtId="0" fontId="0" fillId="34" borderId="0" xfId="0" applyFill="1"/>
    <xf numFmtId="0" fontId="36" fillId="0" borderId="0" xfId="133" applyAlignment="1">
      <alignment vertical="center"/>
    </xf>
    <xf numFmtId="0" fontId="0" fillId="0" borderId="0" xfId="0" applyAlignment="1">
      <alignment vertical="center"/>
    </xf>
    <xf numFmtId="0" fontId="36" fillId="0" borderId="0" xfId="133"/>
    <xf numFmtId="0" fontId="64" fillId="39" borderId="0" xfId="133" applyFont="1" applyFill="1" applyAlignment="1">
      <alignment horizontal="center" vertical="center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0" xfId="42" applyFont="1" applyBorder="1" applyAlignment="1">
      <alignment horizontal="left" vertical="center" wrapText="1" indent="1"/>
    </xf>
    <xf numFmtId="0" fontId="22" fillId="0" borderId="0" xfId="42" applyFont="1" applyFill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0" fontId="22" fillId="33" borderId="0" xfId="126" applyFont="1" applyFill="1" applyBorder="1" applyAlignment="1">
      <alignment horizontal="left" vertical="top"/>
    </xf>
    <xf numFmtId="43" fontId="48" fillId="0" borderId="0" xfId="46" applyFont="1" applyFill="1" applyBorder="1" applyAlignment="1">
      <alignment horizontal="justify" vertical="center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39" fillId="0" borderId="13" xfId="124" applyFont="1" applyFill="1" applyBorder="1" applyAlignment="1">
      <alignment horizontal="left" vertical="top" wrapText="1"/>
    </xf>
    <xf numFmtId="0" fontId="59" fillId="0" borderId="13" xfId="124" applyFont="1" applyFill="1" applyBorder="1" applyAlignment="1">
      <alignment horizontal="left" vertical="top"/>
    </xf>
    <xf numFmtId="0" fontId="59" fillId="0" borderId="14" xfId="124" applyFont="1" applyFill="1" applyBorder="1" applyAlignment="1">
      <alignment horizontal="left" vertical="top"/>
    </xf>
    <xf numFmtId="0" fontId="1" fillId="0" borderId="24" xfId="45" applyFont="1" applyFill="1" applyBorder="1" applyAlignment="1">
      <alignment vertical="center"/>
    </xf>
    <xf numFmtId="0" fontId="1" fillId="0" borderId="25" xfId="45" applyFont="1" applyFill="1" applyBorder="1" applyAlignment="1">
      <alignment vertical="center"/>
    </xf>
    <xf numFmtId="43" fontId="1" fillId="0" borderId="25" xfId="47" applyFont="1" applyFill="1" applyBorder="1" applyAlignment="1">
      <alignment horizontal="right" vertical="center"/>
    </xf>
    <xf numFmtId="4" fontId="1" fillId="0" borderId="26" xfId="45" applyNumberFormat="1" applyFont="1" applyFill="1" applyBorder="1" applyAlignment="1">
      <alignment horizontal="right" vertical="center"/>
    </xf>
    <xf numFmtId="43" fontId="1" fillId="0" borderId="0" xfId="47" applyFont="1" applyFill="1" applyBorder="1" applyAlignment="1">
      <alignment horizontal="right" vertical="center"/>
    </xf>
    <xf numFmtId="4" fontId="1" fillId="0" borderId="28" xfId="46" applyNumberFormat="1" applyFont="1" applyFill="1" applyBorder="1" applyAlignment="1">
      <alignment horizontal="right" vertical="center"/>
    </xf>
    <xf numFmtId="43" fontId="1" fillId="0" borderId="27" xfId="46" applyFont="1" applyFill="1" applyBorder="1" applyAlignment="1">
      <alignment horizontal="justify" vertical="center"/>
    </xf>
    <xf numFmtId="43" fontId="1" fillId="0" borderId="27" xfId="46" applyFont="1" applyFill="1" applyBorder="1" applyAlignment="1">
      <alignment vertical="center"/>
    </xf>
    <xf numFmtId="43" fontId="1" fillId="0" borderId="0" xfId="46" applyFont="1" applyFill="1" applyBorder="1" applyAlignment="1">
      <alignment vertical="center"/>
    </xf>
    <xf numFmtId="43" fontId="44" fillId="0" borderId="0" xfId="133" applyNumberFormat="1" applyFont="1" applyFill="1" applyBorder="1" applyAlignment="1">
      <alignment horizontal="right"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6" fillId="33" borderId="27" xfId="42" applyFont="1" applyFill="1" applyBorder="1" applyAlignment="1" applyProtection="1">
      <alignment horizontal="left" vertical="top" wrapText="1"/>
    </xf>
    <xf numFmtId="0" fontId="26" fillId="33" borderId="27" xfId="42" applyFont="1" applyFill="1" applyBorder="1" applyAlignment="1" applyProtection="1">
      <alignment horizontal="left" vertical="center" wrapText="1"/>
    </xf>
    <xf numFmtId="0" fontId="26" fillId="33" borderId="0" xfId="42" applyFont="1" applyFill="1" applyBorder="1" applyAlignment="1" applyProtection="1">
      <alignment horizontal="left" vertical="center" wrapText="1"/>
    </xf>
    <xf numFmtId="0" fontId="27" fillId="33" borderId="27" xfId="42" applyFont="1" applyFill="1" applyBorder="1" applyAlignment="1" applyProtection="1">
      <alignment horizontal="left" vertical="top" wrapText="1"/>
    </xf>
    <xf numFmtId="0" fontId="23" fillId="36" borderId="24" xfId="42" applyNumberFormat="1" applyFont="1" applyFill="1" applyBorder="1" applyAlignment="1" applyProtection="1">
      <alignment horizontal="center" vertical="center"/>
      <protection locked="0"/>
    </xf>
    <xf numFmtId="0" fontId="23" fillId="36" borderId="25" xfId="42" applyNumberFormat="1" applyFont="1" applyFill="1" applyBorder="1" applyAlignment="1" applyProtection="1">
      <alignment horizontal="center" vertical="center"/>
      <protection locked="0"/>
    </xf>
    <xf numFmtId="0" fontId="23" fillId="36" borderId="26" xfId="42" applyNumberFormat="1" applyFont="1" applyFill="1" applyBorder="1" applyAlignment="1" applyProtection="1">
      <alignment horizontal="center" vertical="center"/>
      <protection locked="0"/>
    </xf>
    <xf numFmtId="0" fontId="23" fillId="36" borderId="27" xfId="42" applyFont="1" applyFill="1" applyBorder="1" applyAlignment="1" applyProtection="1">
      <alignment horizontal="center" vertical="center"/>
    </xf>
    <xf numFmtId="0" fontId="23" fillId="36" borderId="0" xfId="42" applyFont="1" applyFill="1" applyBorder="1" applyAlignment="1" applyProtection="1">
      <alignment horizontal="center" vertical="center"/>
    </xf>
    <xf numFmtId="0" fontId="23" fillId="36" borderId="28" xfId="42" applyFont="1" applyFill="1" applyBorder="1" applyAlignment="1" applyProtection="1">
      <alignment horizontal="center" vertical="center"/>
    </xf>
    <xf numFmtId="0" fontId="23" fillId="36" borderId="33" xfId="42" applyFont="1" applyFill="1" applyBorder="1" applyAlignment="1" applyProtection="1">
      <alignment horizontal="center" vertical="center"/>
    </xf>
    <xf numFmtId="0" fontId="23" fillId="36" borderId="34" xfId="42" applyFont="1" applyFill="1" applyBorder="1" applyAlignment="1" applyProtection="1">
      <alignment horizontal="center" vertical="center"/>
    </xf>
    <xf numFmtId="0" fontId="23" fillId="36" borderId="35" xfId="42" applyFont="1" applyFill="1" applyBorder="1" applyAlignment="1" applyProtection="1">
      <alignment horizontal="center" vertical="center"/>
    </xf>
    <xf numFmtId="0" fontId="53" fillId="0" borderId="33" xfId="42" applyFont="1" applyBorder="1" applyAlignment="1">
      <alignment horizontal="left" vertical="center" wrapText="1" indent="1"/>
    </xf>
    <xf numFmtId="0" fontId="1" fillId="0" borderId="34" xfId="42" applyFont="1" applyBorder="1" applyAlignment="1">
      <alignment horizontal="left" vertical="center" wrapText="1" indent="1"/>
    </xf>
    <xf numFmtId="0" fontId="29" fillId="0" borderId="27" xfId="42" applyFont="1" applyFill="1" applyBorder="1" applyAlignment="1">
      <alignment horizontal="left" vertical="center" wrapText="1" indent="1"/>
    </xf>
    <xf numFmtId="0" fontId="29" fillId="0" borderId="0" xfId="42" applyFont="1" applyFill="1" applyBorder="1" applyAlignment="1">
      <alignment horizontal="left" vertical="center" wrapText="1" indent="1"/>
    </xf>
    <xf numFmtId="0" fontId="29" fillId="0" borderId="27" xfId="42" applyFont="1" applyFill="1" applyBorder="1" applyAlignment="1">
      <alignment horizontal="left" wrapText="1" indent="1"/>
    </xf>
    <xf numFmtId="0" fontId="29" fillId="0" borderId="0" xfId="42" applyFont="1" applyFill="1" applyBorder="1" applyAlignment="1">
      <alignment horizontal="left" wrapText="1" indent="1"/>
    </xf>
    <xf numFmtId="0" fontId="22" fillId="0" borderId="0" xfId="42" applyFont="1" applyFill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0" fontId="33" fillId="0" borderId="27" xfId="42" applyFont="1" applyFill="1" applyBorder="1" applyAlignment="1">
      <alignment horizontal="left" vertical="center" wrapText="1" indent="1"/>
    </xf>
    <xf numFmtId="0" fontId="33" fillId="0" borderId="0" xfId="42" applyFont="1" applyFill="1" applyBorder="1" applyAlignment="1">
      <alignment horizontal="left" vertical="center" wrapText="1" indent="1"/>
    </xf>
    <xf numFmtId="0" fontId="22" fillId="0" borderId="0" xfId="42" applyFont="1" applyBorder="1" applyAlignment="1">
      <alignment horizontal="left" vertical="center" wrapText="1" indent="1"/>
    </xf>
    <xf numFmtId="0" fontId="26" fillId="36" borderId="24" xfId="42" applyNumberFormat="1" applyFont="1" applyFill="1" applyBorder="1" applyAlignment="1" applyProtection="1">
      <alignment horizontal="center" wrapText="1"/>
      <protection locked="0"/>
    </xf>
    <xf numFmtId="0" fontId="26" fillId="36" borderId="25" xfId="42" applyNumberFormat="1" applyFont="1" applyFill="1" applyBorder="1" applyAlignment="1" applyProtection="1">
      <alignment horizontal="center" wrapText="1"/>
      <protection locked="0"/>
    </xf>
    <xf numFmtId="0" fontId="26" fillId="36" borderId="26" xfId="42" applyNumberFormat="1" applyFont="1" applyFill="1" applyBorder="1" applyAlignment="1" applyProtection="1">
      <alignment horizontal="center" wrapText="1"/>
      <protection locked="0"/>
    </xf>
    <xf numFmtId="0" fontId="26" fillId="36" borderId="27" xfId="42" applyFont="1" applyFill="1" applyBorder="1" applyAlignment="1" applyProtection="1">
      <alignment horizontal="center" wrapText="1"/>
    </xf>
    <xf numFmtId="0" fontId="26" fillId="36" borderId="0" xfId="42" applyFont="1" applyFill="1" applyBorder="1" applyAlignment="1" applyProtection="1">
      <alignment horizontal="center" wrapText="1"/>
    </xf>
    <xf numFmtId="0" fontId="26" fillId="36" borderId="28" xfId="42" applyFont="1" applyFill="1" applyBorder="1" applyAlignment="1" applyProtection="1">
      <alignment horizontal="center" wrapText="1"/>
    </xf>
    <xf numFmtId="0" fontId="26" fillId="36" borderId="33" xfId="42" applyFont="1" applyFill="1" applyBorder="1" applyAlignment="1" applyProtection="1">
      <alignment horizontal="center" wrapText="1"/>
    </xf>
    <xf numFmtId="0" fontId="26" fillId="36" borderId="34" xfId="42" applyFont="1" applyFill="1" applyBorder="1" applyAlignment="1" applyProtection="1">
      <alignment horizontal="center" wrapText="1"/>
    </xf>
    <xf numFmtId="0" fontId="26" fillId="36" borderId="35" xfId="42" applyFont="1" applyFill="1" applyBorder="1" applyAlignment="1" applyProtection="1">
      <alignment horizontal="center" wrapText="1"/>
    </xf>
    <xf numFmtId="0" fontId="29" fillId="0" borderId="27" xfId="42" applyFont="1" applyBorder="1" applyAlignment="1">
      <alignment horizontal="left" vertical="center" wrapText="1" indent="1"/>
    </xf>
    <xf numFmtId="0" fontId="29" fillId="0" borderId="0" xfId="42" applyFont="1" applyBorder="1" applyAlignment="1">
      <alignment horizontal="left" vertical="center" wrapText="1" indent="1"/>
    </xf>
    <xf numFmtId="0" fontId="23" fillId="36" borderId="27" xfId="42" applyNumberFormat="1" applyFont="1" applyFill="1" applyBorder="1" applyAlignment="1" applyProtection="1">
      <alignment horizontal="center" vertical="center"/>
      <protection locked="0"/>
    </xf>
    <xf numFmtId="0" fontId="23" fillId="36" borderId="0" xfId="42" applyNumberFormat="1" applyFont="1" applyFill="1" applyBorder="1" applyAlignment="1" applyProtection="1">
      <alignment horizontal="center" vertical="center"/>
      <protection locked="0"/>
    </xf>
    <xf numFmtId="0" fontId="23" fillId="36" borderId="28" xfId="42" applyNumberFormat="1" applyFont="1" applyFill="1" applyBorder="1" applyAlignment="1" applyProtection="1">
      <alignment horizontal="center" vertical="center"/>
      <protection locked="0"/>
    </xf>
    <xf numFmtId="0" fontId="23" fillId="36" borderId="33" xfId="42" applyNumberFormat="1" applyFont="1" applyFill="1" applyBorder="1" applyAlignment="1" applyProtection="1">
      <alignment horizontal="center" vertical="center"/>
      <protection locked="0"/>
    </xf>
    <xf numFmtId="0" fontId="23" fillId="36" borderId="34" xfId="42" applyNumberFormat="1" applyFont="1" applyFill="1" applyBorder="1" applyAlignment="1" applyProtection="1">
      <alignment horizontal="center" vertical="center"/>
      <protection locked="0"/>
    </xf>
    <xf numFmtId="0" fontId="23" fillId="36" borderId="35" xfId="42" applyNumberFormat="1" applyFont="1" applyFill="1" applyBorder="1" applyAlignment="1" applyProtection="1">
      <alignment horizontal="center" vertical="center"/>
      <protection locked="0"/>
    </xf>
    <xf numFmtId="0" fontId="29" fillId="33" borderId="0" xfId="126" applyFont="1" applyFill="1" applyBorder="1" applyAlignment="1">
      <alignment horizontal="left" vertical="top"/>
    </xf>
    <xf numFmtId="0" fontId="22" fillId="33" borderId="0" xfId="126" applyFont="1" applyFill="1" applyBorder="1" applyAlignment="1">
      <alignment horizontal="left" vertical="top"/>
    </xf>
    <xf numFmtId="0" fontId="23" fillId="36" borderId="24" xfId="0" applyNumberFormat="1" applyFont="1" applyFill="1" applyBorder="1" applyAlignment="1" applyProtection="1">
      <alignment horizontal="center" vertical="center"/>
      <protection locked="0"/>
    </xf>
    <xf numFmtId="0" fontId="23" fillId="36" borderId="25" xfId="0" applyNumberFormat="1" applyFont="1" applyFill="1" applyBorder="1" applyAlignment="1" applyProtection="1">
      <alignment horizontal="center" vertical="center"/>
      <protection locked="0"/>
    </xf>
    <xf numFmtId="0" fontId="23" fillId="36" borderId="26" xfId="0" applyNumberFormat="1" applyFont="1" applyFill="1" applyBorder="1" applyAlignment="1" applyProtection="1">
      <alignment horizontal="center" vertical="center"/>
      <protection locked="0"/>
    </xf>
    <xf numFmtId="0" fontId="23" fillId="36" borderId="27" xfId="0" applyNumberFormat="1" applyFont="1" applyFill="1" applyBorder="1" applyAlignment="1" applyProtection="1">
      <alignment horizontal="center" vertical="center"/>
      <protection locked="0"/>
    </xf>
    <xf numFmtId="0" fontId="23" fillId="36" borderId="0" xfId="0" applyNumberFormat="1" applyFont="1" applyFill="1" applyBorder="1" applyAlignment="1" applyProtection="1">
      <alignment horizontal="center" vertical="center"/>
      <protection locked="0"/>
    </xf>
    <xf numFmtId="0" fontId="23" fillId="36" borderId="28" xfId="0" applyNumberFormat="1" applyFont="1" applyFill="1" applyBorder="1" applyAlignment="1" applyProtection="1">
      <alignment horizontal="center" vertical="center"/>
      <protection locked="0"/>
    </xf>
    <xf numFmtId="0" fontId="23" fillId="36" borderId="29" xfId="0" applyNumberFormat="1" applyFont="1" applyFill="1" applyBorder="1" applyAlignment="1" applyProtection="1">
      <alignment horizontal="center" vertical="center"/>
      <protection locked="0"/>
    </xf>
    <xf numFmtId="0" fontId="23" fillId="36" borderId="16" xfId="0" applyNumberFormat="1" applyFont="1" applyFill="1" applyBorder="1" applyAlignment="1" applyProtection="1">
      <alignment horizontal="center" vertical="center"/>
      <protection locked="0"/>
    </xf>
    <xf numFmtId="0" fontId="23" fillId="36" borderId="30" xfId="0" applyNumberFormat="1" applyFont="1" applyFill="1" applyBorder="1" applyAlignment="1" applyProtection="1">
      <alignment horizontal="center" vertical="center"/>
      <protection locked="0"/>
    </xf>
    <xf numFmtId="0" fontId="41" fillId="36" borderId="31" xfId="121" applyFont="1" applyFill="1" applyBorder="1" applyAlignment="1">
      <alignment horizontal="center" vertical="center" wrapText="1"/>
    </xf>
    <xf numFmtId="0" fontId="41" fillId="36" borderId="11" xfId="121" applyFont="1" applyFill="1" applyBorder="1" applyAlignment="1">
      <alignment horizontal="center" vertical="center" wrapText="1"/>
    </xf>
    <xf numFmtId="0" fontId="41" fillId="36" borderId="12" xfId="121" applyFont="1" applyFill="1" applyBorder="1" applyAlignment="1">
      <alignment horizontal="center" vertical="center" wrapText="1"/>
    </xf>
    <xf numFmtId="0" fontId="41" fillId="36" borderId="33" xfId="121" applyFont="1" applyFill="1" applyBorder="1" applyAlignment="1">
      <alignment horizontal="center" vertical="center" wrapText="1"/>
    </xf>
    <xf numFmtId="0" fontId="41" fillId="36" borderId="34" xfId="121" applyFont="1" applyFill="1" applyBorder="1" applyAlignment="1">
      <alignment horizontal="center" vertical="center" wrapText="1"/>
    </xf>
    <xf numFmtId="0" fontId="41" fillId="36" borderId="37" xfId="121" applyFont="1" applyFill="1" applyBorder="1" applyAlignment="1">
      <alignment horizontal="center" vertical="center" wrapText="1"/>
    </xf>
    <xf numFmtId="0" fontId="29" fillId="33" borderId="27" xfId="126" applyFont="1" applyFill="1" applyBorder="1" applyAlignment="1">
      <alignment horizontal="left" vertical="top"/>
    </xf>
    <xf numFmtId="0" fontId="22" fillId="33" borderId="0" xfId="126" applyFont="1" applyFill="1" applyBorder="1" applyAlignment="1">
      <alignment horizontal="left" vertical="top" wrapText="1"/>
    </xf>
    <xf numFmtId="0" fontId="22" fillId="33" borderId="14" xfId="126" applyFont="1" applyFill="1" applyBorder="1" applyAlignment="1">
      <alignment horizontal="left" vertical="top" wrapText="1"/>
    </xf>
    <xf numFmtId="0" fontId="26" fillId="33" borderId="0" xfId="126" applyFont="1" applyFill="1" applyBorder="1" applyAlignment="1">
      <alignment horizontal="left" vertical="top" wrapText="1"/>
    </xf>
    <xf numFmtId="0" fontId="22" fillId="0" borderId="0" xfId="126" applyFont="1" applyFill="1" applyBorder="1" applyAlignment="1">
      <alignment horizontal="left" vertical="top"/>
    </xf>
    <xf numFmtId="43" fontId="48" fillId="0" borderId="0" xfId="46" applyFont="1" applyFill="1" applyBorder="1" applyAlignment="1">
      <alignment horizontal="justify" vertical="center"/>
    </xf>
    <xf numFmtId="43" fontId="55" fillId="0" borderId="27" xfId="46" applyFont="1" applyFill="1" applyBorder="1" applyAlignment="1">
      <alignment horizontal="justify" vertical="center"/>
    </xf>
    <xf numFmtId="43" fontId="55" fillId="0" borderId="0" xfId="46" applyFont="1" applyFill="1" applyBorder="1" applyAlignment="1">
      <alignment horizontal="justify" vertical="center"/>
    </xf>
    <xf numFmtId="43" fontId="48" fillId="0" borderId="27" xfId="46" applyFont="1" applyFill="1" applyBorder="1" applyAlignment="1">
      <alignment horizontal="justify" vertical="center"/>
    </xf>
    <xf numFmtId="0" fontId="48" fillId="36" borderId="24" xfId="45" applyFont="1" applyFill="1" applyBorder="1" applyAlignment="1">
      <alignment horizontal="center" vertical="center"/>
    </xf>
    <xf numFmtId="0" fontId="48" fillId="36" borderId="25" xfId="45" applyFont="1" applyFill="1" applyBorder="1" applyAlignment="1">
      <alignment horizontal="center" vertical="center"/>
    </xf>
    <xf numFmtId="0" fontId="48" fillId="36" borderId="26" xfId="45" applyFont="1" applyFill="1" applyBorder="1" applyAlignment="1">
      <alignment horizontal="center" vertical="center"/>
    </xf>
    <xf numFmtId="0" fontId="48" fillId="36" borderId="27" xfId="45" applyFont="1" applyFill="1" applyBorder="1" applyAlignment="1">
      <alignment horizontal="center" vertical="center"/>
    </xf>
    <xf numFmtId="0" fontId="48" fillId="36" borderId="0" xfId="45" applyFont="1" applyFill="1" applyBorder="1" applyAlignment="1">
      <alignment horizontal="center" vertical="center"/>
    </xf>
    <xf numFmtId="0" fontId="48" fillId="36" borderId="28" xfId="45" applyFont="1" applyFill="1" applyBorder="1" applyAlignment="1">
      <alignment horizontal="center" vertical="center"/>
    </xf>
    <xf numFmtId="0" fontId="48" fillId="36" borderId="29" xfId="45" applyFont="1" applyFill="1" applyBorder="1" applyAlignment="1">
      <alignment horizontal="center" vertical="center"/>
    </xf>
    <xf numFmtId="0" fontId="48" fillId="36" borderId="16" xfId="45" applyFont="1" applyFill="1" applyBorder="1" applyAlignment="1">
      <alignment horizontal="center" vertical="center"/>
    </xf>
    <xf numFmtId="0" fontId="48" fillId="36" borderId="30" xfId="45" applyFont="1" applyFill="1" applyBorder="1" applyAlignment="1">
      <alignment horizontal="center" vertical="center"/>
    </xf>
    <xf numFmtId="0" fontId="47" fillId="34" borderId="31" xfId="45" applyFont="1" applyFill="1" applyBorder="1" applyAlignment="1">
      <alignment horizontal="center" vertical="center"/>
    </xf>
    <xf numFmtId="0" fontId="47" fillId="34" borderId="11" xfId="45" applyFont="1" applyFill="1" applyBorder="1" applyAlignment="1">
      <alignment horizontal="center" vertical="center"/>
    </xf>
    <xf numFmtId="43" fontId="55" fillId="0" borderId="27" xfId="46" applyFont="1" applyFill="1" applyBorder="1" applyAlignment="1">
      <alignment horizontal="justify" vertical="center" wrapText="1"/>
    </xf>
    <xf numFmtId="43" fontId="55" fillId="0" borderId="0" xfId="46" applyFont="1" applyFill="1" applyBorder="1" applyAlignment="1">
      <alignment horizontal="justify" vertical="center" wrapText="1"/>
    </xf>
    <xf numFmtId="0" fontId="1" fillId="0" borderId="33" xfId="45" applyFont="1" applyFill="1" applyBorder="1" applyAlignment="1">
      <alignment horizontal="justify" vertical="center"/>
    </xf>
    <xf numFmtId="0" fontId="1" fillId="0" borderId="34" xfId="45" applyFont="1" applyFill="1" applyBorder="1" applyAlignment="1">
      <alignment horizontal="justify" vertical="center"/>
    </xf>
    <xf numFmtId="0" fontId="1" fillId="0" borderId="35" xfId="45" applyFont="1" applyFill="1" applyBorder="1" applyAlignment="1">
      <alignment horizontal="justify" vertical="center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23" fillId="36" borderId="10" xfId="124" applyNumberFormat="1" applyFont="1" applyFill="1" applyBorder="1" applyAlignment="1" applyProtection="1">
      <alignment horizontal="center" vertical="center"/>
      <protection locked="0"/>
    </xf>
    <xf numFmtId="0" fontId="23" fillId="36" borderId="11" xfId="124" applyNumberFormat="1" applyFont="1" applyFill="1" applyBorder="1" applyAlignment="1" applyProtection="1">
      <alignment horizontal="center" vertical="center"/>
      <protection locked="0"/>
    </xf>
    <xf numFmtId="0" fontId="23" fillId="36" borderId="12" xfId="124" applyNumberFormat="1" applyFont="1" applyFill="1" applyBorder="1" applyAlignment="1" applyProtection="1">
      <alignment horizontal="center" vertical="center"/>
      <protection locked="0"/>
    </xf>
    <xf numFmtId="0" fontId="23" fillId="36" borderId="13" xfId="124" applyNumberFormat="1" applyFont="1" applyFill="1" applyBorder="1" applyAlignment="1" applyProtection="1">
      <alignment horizontal="center" vertical="center"/>
      <protection locked="0"/>
    </xf>
    <xf numFmtId="0" fontId="23" fillId="36" borderId="0" xfId="124" applyNumberFormat="1" applyFont="1" applyFill="1" applyBorder="1" applyAlignment="1" applyProtection="1">
      <alignment horizontal="center" vertical="center"/>
      <protection locked="0"/>
    </xf>
    <xf numFmtId="0" fontId="23" fillId="36" borderId="14" xfId="124" applyNumberFormat="1" applyFont="1" applyFill="1" applyBorder="1" applyAlignment="1" applyProtection="1">
      <alignment horizontal="center" vertical="center"/>
      <protection locked="0"/>
    </xf>
    <xf numFmtId="0" fontId="23" fillId="36" borderId="15" xfId="124" applyNumberFormat="1" applyFont="1" applyFill="1" applyBorder="1" applyAlignment="1" applyProtection="1">
      <alignment horizontal="center" vertical="center"/>
      <protection locked="0"/>
    </xf>
    <xf numFmtId="0" fontId="23" fillId="36" borderId="16" xfId="124" applyNumberFormat="1" applyFont="1" applyFill="1" applyBorder="1" applyAlignment="1" applyProtection="1">
      <alignment horizontal="center" vertical="center"/>
      <protection locked="0"/>
    </xf>
    <xf numFmtId="0" fontId="23" fillId="36" borderId="17" xfId="124" applyNumberFormat="1" applyFont="1" applyFill="1" applyBorder="1" applyAlignment="1" applyProtection="1">
      <alignment horizontal="center" vertical="center"/>
      <protection locked="0"/>
    </xf>
    <xf numFmtId="0" fontId="38" fillId="39" borderId="18" xfId="121" applyFont="1" applyFill="1" applyBorder="1" applyAlignment="1">
      <alignment horizontal="center" vertical="center"/>
    </xf>
    <xf numFmtId="0" fontId="38" fillId="39" borderId="19" xfId="121" applyFont="1" applyFill="1" applyBorder="1" applyAlignment="1">
      <alignment horizontal="center" vertical="center"/>
    </xf>
    <xf numFmtId="0" fontId="39" fillId="0" borderId="13" xfId="124" applyFont="1" applyFill="1" applyBorder="1" applyAlignment="1">
      <alignment horizontal="left" vertical="top" wrapText="1"/>
    </xf>
    <xf numFmtId="0" fontId="39" fillId="0" borderId="14" xfId="124" applyFont="1" applyFill="1" applyBorder="1" applyAlignment="1">
      <alignment horizontal="left" vertical="top" wrapText="1"/>
    </xf>
    <xf numFmtId="0" fontId="59" fillId="0" borderId="13" xfId="124" applyFont="1" applyFill="1" applyBorder="1" applyAlignment="1">
      <alignment horizontal="left" vertical="top"/>
    </xf>
    <xf numFmtId="0" fontId="59" fillId="0" borderId="14" xfId="124" applyFont="1" applyFill="1" applyBorder="1" applyAlignment="1">
      <alignment horizontal="left" vertical="top"/>
    </xf>
    <xf numFmtId="0" fontId="5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horizontal="left" vertical="top" wrapText="1"/>
    </xf>
    <xf numFmtId="165" fontId="61" fillId="0" borderId="22" xfId="125" applyNumberFormat="1" applyFont="1" applyFill="1" applyBorder="1" applyAlignment="1">
      <alignment horizontal="right" vertical="center"/>
    </xf>
    <xf numFmtId="0" fontId="59" fillId="0" borderId="15" xfId="124" applyFont="1" applyFill="1" applyBorder="1" applyAlignment="1">
      <alignment horizontal="left" vertical="top"/>
    </xf>
    <xf numFmtId="0" fontId="59" fillId="0" borderId="17" xfId="124" applyFont="1" applyFill="1" applyBorder="1" applyAlignment="1">
      <alignment horizontal="left" vertical="top"/>
    </xf>
    <xf numFmtId="0" fontId="60" fillId="0" borderId="13" xfId="124" applyFont="1" applyFill="1" applyBorder="1" applyAlignment="1">
      <alignment horizontal="left" vertical="center" wrapText="1"/>
    </xf>
    <xf numFmtId="0" fontId="60" fillId="0" borderId="14" xfId="124" applyFont="1" applyFill="1" applyBorder="1" applyAlignment="1">
      <alignment horizontal="left" vertical="center" wrapText="1"/>
    </xf>
    <xf numFmtId="165" fontId="61" fillId="0" borderId="22" xfId="125" applyNumberFormat="1" applyFont="1" applyFill="1" applyBorder="1" applyAlignment="1" applyProtection="1">
      <alignment horizontal="right" vertical="center"/>
    </xf>
    <xf numFmtId="165" fontId="61" fillId="0" borderId="22" xfId="125" applyNumberFormat="1" applyFont="1" applyFill="1" applyBorder="1" applyAlignment="1" applyProtection="1">
      <alignment horizontal="right" vertical="center"/>
      <protection locked="0"/>
    </xf>
    <xf numFmtId="0" fontId="46" fillId="0" borderId="0" xfId="0" applyFont="1" applyAlignment="1">
      <alignment horizontal="center" vertical="center"/>
    </xf>
    <xf numFmtId="0" fontId="46" fillId="36" borderId="10" xfId="0" applyFont="1" applyFill="1" applyBorder="1" applyAlignment="1">
      <alignment horizontal="center"/>
    </xf>
    <xf numFmtId="0" fontId="46" fillId="36" borderId="11" xfId="0" applyFont="1" applyFill="1" applyBorder="1" applyAlignment="1">
      <alignment horizontal="center"/>
    </xf>
    <xf numFmtId="0" fontId="46" fillId="36" borderId="12" xfId="0" applyFont="1" applyFill="1" applyBorder="1" applyAlignment="1">
      <alignment horizontal="center"/>
    </xf>
    <xf numFmtId="0" fontId="51" fillId="36" borderId="13" xfId="0" applyFont="1" applyFill="1" applyBorder="1" applyAlignment="1">
      <alignment horizontal="center" vertical="center"/>
    </xf>
    <xf numFmtId="0" fontId="51" fillId="36" borderId="0" xfId="0" applyFont="1" applyFill="1" applyBorder="1" applyAlignment="1">
      <alignment horizontal="center" vertical="center"/>
    </xf>
    <xf numFmtId="0" fontId="51" fillId="36" borderId="14" xfId="0" applyFont="1" applyFill="1" applyBorder="1" applyAlignment="1">
      <alignment horizontal="center" vertical="center"/>
    </xf>
    <xf numFmtId="0" fontId="39" fillId="36" borderId="13" xfId="0" applyFont="1" applyFill="1" applyBorder="1" applyAlignment="1">
      <alignment horizontal="center" vertical="center"/>
    </xf>
    <xf numFmtId="0" fontId="39" fillId="36" borderId="0" xfId="0" applyFont="1" applyFill="1" applyBorder="1" applyAlignment="1">
      <alignment horizontal="center" vertical="center"/>
    </xf>
    <xf numFmtId="0" fontId="39" fillId="36" borderId="14" xfId="0" applyFont="1" applyFill="1" applyBorder="1" applyAlignment="1">
      <alignment horizontal="center" vertical="center"/>
    </xf>
    <xf numFmtId="0" fontId="47" fillId="37" borderId="10" xfId="0" applyFont="1" applyFill="1" applyBorder="1" applyAlignment="1">
      <alignment horizontal="center" vertical="center"/>
    </xf>
    <xf numFmtId="0" fontId="47" fillId="37" borderId="11" xfId="0" applyFont="1" applyFill="1" applyBorder="1" applyAlignment="1">
      <alignment horizontal="center" vertical="center"/>
    </xf>
    <xf numFmtId="0" fontId="47" fillId="37" borderId="12" xfId="0" applyFont="1" applyFill="1" applyBorder="1" applyAlignment="1">
      <alignment horizontal="center" vertic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47" fillId="37" borderId="21" xfId="0" applyFont="1" applyFill="1" applyBorder="1" applyAlignment="1">
      <alignment horizontal="center" vertical="center" wrapText="1"/>
    </xf>
    <xf numFmtId="0" fontId="47" fillId="37" borderId="22" xfId="0" applyFont="1" applyFill="1" applyBorder="1" applyAlignment="1">
      <alignment horizontal="center" vertical="center" wrapText="1"/>
    </xf>
    <xf numFmtId="0" fontId="47" fillId="37" borderId="23" xfId="0" applyFont="1" applyFill="1" applyBorder="1" applyAlignment="1">
      <alignment horizontal="center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6" fillId="33" borderId="13" xfId="42" applyFont="1" applyFill="1" applyBorder="1" applyAlignment="1" applyProtection="1">
      <alignment horizontal="left" vertical="center" wrapText="1"/>
    </xf>
    <xf numFmtId="0" fontId="26" fillId="33" borderId="13" xfId="42" applyFont="1" applyFill="1" applyBorder="1" applyAlignment="1" applyProtection="1">
      <alignment horizontal="left" vertical="top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3" fillId="36" borderId="10" xfId="42" applyNumberFormat="1" applyFont="1" applyFill="1" applyBorder="1" applyAlignment="1" applyProtection="1">
      <alignment horizontal="center" vertical="center"/>
      <protection locked="0"/>
    </xf>
    <xf numFmtId="0" fontId="23" fillId="36" borderId="11" xfId="42" applyNumberFormat="1" applyFont="1" applyFill="1" applyBorder="1" applyAlignment="1" applyProtection="1">
      <alignment horizontal="center" vertical="center"/>
      <protection locked="0"/>
    </xf>
    <xf numFmtId="0" fontId="23" fillId="36" borderId="12" xfId="42" applyNumberFormat="1" applyFont="1" applyFill="1" applyBorder="1" applyAlignment="1" applyProtection="1">
      <alignment horizontal="center" vertical="center"/>
      <protection locked="0"/>
    </xf>
    <xf numFmtId="0" fontId="23" fillId="36" borderId="13" xfId="42" applyFont="1" applyFill="1" applyBorder="1" applyAlignment="1" applyProtection="1">
      <alignment horizontal="center" vertical="center"/>
    </xf>
    <xf numFmtId="0" fontId="23" fillId="36" borderId="14" xfId="42" applyFont="1" applyFill="1" applyBorder="1" applyAlignment="1" applyProtection="1">
      <alignment horizontal="center" vertical="center"/>
    </xf>
    <xf numFmtId="0" fontId="23" fillId="36" borderId="15" xfId="42" applyFont="1" applyFill="1" applyBorder="1" applyAlignment="1" applyProtection="1">
      <alignment horizontal="center" vertical="center"/>
    </xf>
    <xf numFmtId="0" fontId="23" fillId="36" borderId="16" xfId="42" applyFont="1" applyFill="1" applyBorder="1" applyAlignment="1" applyProtection="1">
      <alignment horizontal="center" vertical="center"/>
    </xf>
    <xf numFmtId="0" fontId="23" fillId="36" borderId="17" xfId="42" applyFont="1" applyFill="1" applyBorder="1" applyAlignment="1" applyProtection="1">
      <alignment horizontal="center" vertical="center"/>
    </xf>
    <xf numFmtId="0" fontId="29" fillId="0" borderId="13" xfId="42" applyFont="1" applyBorder="1" applyAlignment="1">
      <alignment horizontal="justify" vertical="center" wrapText="1"/>
    </xf>
    <xf numFmtId="0" fontId="29" fillId="0" borderId="0" xfId="42" applyFont="1" applyBorder="1" applyAlignment="1">
      <alignment horizontal="justify" vertical="center" wrapText="1"/>
    </xf>
    <xf numFmtId="0" fontId="29" fillId="0" borderId="13" xfId="42" applyFont="1" applyFill="1" applyBorder="1" applyAlignment="1">
      <alignment horizontal="justify" wrapText="1"/>
    </xf>
    <xf numFmtId="0" fontId="29" fillId="0" borderId="0" xfId="42" applyFont="1" applyFill="1" applyBorder="1" applyAlignment="1">
      <alignment horizontal="justify" wrapText="1"/>
    </xf>
    <xf numFmtId="0" fontId="22" fillId="0" borderId="0" xfId="42" applyFont="1" applyFill="1" applyBorder="1" applyAlignment="1">
      <alignment horizontal="justify" vertical="center" wrapText="1"/>
    </xf>
    <xf numFmtId="0" fontId="22" fillId="0" borderId="13" xfId="42" applyFont="1" applyBorder="1" applyAlignment="1">
      <alignment horizontal="justify" vertical="center" wrapText="1"/>
    </xf>
    <xf numFmtId="0" fontId="22" fillId="0" borderId="0" xfId="42" applyFont="1" applyBorder="1" applyAlignment="1">
      <alignment horizontal="justify" vertical="center" wrapText="1"/>
    </xf>
    <xf numFmtId="0" fontId="29" fillId="0" borderId="13" xfId="42" applyFont="1" applyBorder="1" applyAlignment="1">
      <alignment horizontal="justify" wrapText="1"/>
    </xf>
    <xf numFmtId="0" fontId="29" fillId="0" borderId="0" xfId="42" applyFont="1" applyBorder="1" applyAlignment="1">
      <alignment horizontal="justify" wrapText="1"/>
    </xf>
    <xf numFmtId="0" fontId="33" fillId="0" borderId="13" xfId="42" applyFont="1" applyBorder="1" applyAlignment="1">
      <alignment horizontal="justify" vertical="center" wrapText="1"/>
    </xf>
    <xf numFmtId="0" fontId="33" fillId="0" borderId="0" xfId="42" applyFont="1" applyBorder="1" applyAlignment="1">
      <alignment horizontal="justify" vertical="center" wrapText="1"/>
    </xf>
    <xf numFmtId="0" fontId="26" fillId="36" borderId="10" xfId="42" applyNumberFormat="1" applyFont="1" applyFill="1" applyBorder="1" applyAlignment="1" applyProtection="1">
      <alignment horizontal="center"/>
      <protection locked="0"/>
    </xf>
    <xf numFmtId="0" fontId="26" fillId="36" borderId="11" xfId="42" applyNumberFormat="1" applyFont="1" applyFill="1" applyBorder="1" applyAlignment="1" applyProtection="1">
      <alignment horizontal="center"/>
      <protection locked="0"/>
    </xf>
    <xf numFmtId="0" fontId="26" fillId="36" borderId="12" xfId="42" applyNumberFormat="1" applyFont="1" applyFill="1" applyBorder="1" applyAlignment="1" applyProtection="1">
      <alignment horizontal="center"/>
      <protection locked="0"/>
    </xf>
    <xf numFmtId="0" fontId="26" fillId="36" borderId="13" xfId="42" applyFont="1" applyFill="1" applyBorder="1" applyAlignment="1" applyProtection="1">
      <alignment horizontal="center"/>
    </xf>
    <xf numFmtId="0" fontId="26" fillId="36" borderId="0" xfId="42" applyFont="1" applyFill="1" applyBorder="1" applyAlignment="1" applyProtection="1">
      <alignment horizontal="center"/>
    </xf>
    <xf numFmtId="0" fontId="26" fillId="36" borderId="14" xfId="42" applyFont="1" applyFill="1" applyBorder="1" applyAlignment="1" applyProtection="1">
      <alignment horizontal="center"/>
    </xf>
  </cellXfs>
  <cellStyles count="134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9966FF"/>
      <color rgb="FFDA9694"/>
      <color rgb="FF66FF66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PORCION%20DEUDA%20PUBLICA%20CORTO%20PLAZO%20A%20NOV%202019.xlsx" TargetMode="External"/><Relationship Id="rId1" Type="http://schemas.openxmlformats.org/officeDocument/2006/relationships/hyperlink" Target="PORCION%20DEUDA%20PUBLICA%20CORTO%20PLAZO%20A%20NOV%202019.xls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tabSelected="1" workbookViewId="0">
      <selection activeCell="B17" sqref="B17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321" t="s">
        <v>307</v>
      </c>
    </row>
    <row r="3" spans="2:3" x14ac:dyDescent="0.25">
      <c r="B3" s="321" t="s">
        <v>308</v>
      </c>
    </row>
    <row r="4" spans="2:3" x14ac:dyDescent="0.25">
      <c r="B4" s="321" t="s">
        <v>317</v>
      </c>
    </row>
    <row r="5" spans="2:3" ht="2.25" customHeight="1" x14ac:dyDescent="0.25">
      <c r="B5" s="326"/>
    </row>
    <row r="6" spans="2:3" s="328" customFormat="1" ht="16.5" customHeight="1" x14ac:dyDescent="0.25">
      <c r="B6" s="327" t="s">
        <v>309</v>
      </c>
    </row>
    <row r="7" spans="2:3" s="328" customFormat="1" ht="16.5" customHeight="1" x14ac:dyDescent="0.25">
      <c r="B7" s="327" t="s">
        <v>310</v>
      </c>
    </row>
    <row r="8" spans="2:3" s="328" customFormat="1" ht="16.5" customHeight="1" x14ac:dyDescent="0.25">
      <c r="B8" s="327" t="s">
        <v>311</v>
      </c>
    </row>
    <row r="9" spans="2:3" s="328" customFormat="1" ht="16.5" customHeight="1" x14ac:dyDescent="0.25">
      <c r="B9" s="327" t="s">
        <v>312</v>
      </c>
    </row>
    <row r="10" spans="2:3" s="328" customFormat="1" ht="16.5" customHeight="1" x14ac:dyDescent="0.25">
      <c r="B10" s="327" t="s">
        <v>313</v>
      </c>
    </row>
    <row r="11" spans="2:3" s="328" customFormat="1" ht="16.5" customHeight="1" x14ac:dyDescent="0.25">
      <c r="B11" s="327" t="s">
        <v>314</v>
      </c>
    </row>
    <row r="13" spans="2:3" x14ac:dyDescent="0.25">
      <c r="B13" t="s">
        <v>315</v>
      </c>
      <c r="C13" s="329"/>
    </row>
    <row r="14" spans="2:3" ht="27" customHeight="1" x14ac:dyDescent="0.25">
      <c r="B14" s="330" t="s">
        <v>316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Cambios!A1" tooltip="∙ Estado de Cambios en la Situación Financiera" display="∙ Estado de Cambios en la Situación Financiera"/>
    <hyperlink ref="B9" location="'Analitico Activo'!A1" tooltip="∙ Estado Analítico del Activo" display="∙ Estado Analítico del Activo"/>
    <hyperlink ref="B10" location="Flujo!A1" tooltip="∙ Estado de Flujos de Efectivo" display="∙ Estado de Flujos de Efectivo"/>
    <hyperlink ref="B14" r:id="rId1" tooltip="Información Financiera del Municipio de Monterrey"/>
    <hyperlink ref="B11" location="Variaciones!A1" tooltip="∙ Estado de Variación en la Hacienda Pública" display="∙ Estado de Variación en la Hacienda Pública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8" hidden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8.42578125" style="50" customWidth="1"/>
    <col min="9" max="9" width="2" style="50" customWidth="1"/>
    <col min="10" max="16384" width="11.42578125" style="50"/>
  </cols>
  <sheetData>
    <row r="1" spans="1:8" ht="14.25" customHeight="1" x14ac:dyDescent="0.2">
      <c r="C1" s="509" t="s">
        <v>38</v>
      </c>
      <c r="D1" s="510"/>
      <c r="E1" s="510"/>
      <c r="F1" s="510"/>
      <c r="G1" s="510"/>
      <c r="H1" s="511"/>
    </row>
    <row r="2" spans="1:8" ht="14.25" customHeight="1" x14ac:dyDescent="0.2">
      <c r="C2" s="512" t="s">
        <v>144</v>
      </c>
      <c r="D2" s="513"/>
      <c r="E2" s="513"/>
      <c r="F2" s="513"/>
      <c r="G2" s="513"/>
      <c r="H2" s="514"/>
    </row>
    <row r="3" spans="1:8" ht="14.25" customHeight="1" x14ac:dyDescent="0.2">
      <c r="C3" s="512" t="s">
        <v>276</v>
      </c>
      <c r="D3" s="513"/>
      <c r="E3" s="513"/>
      <c r="F3" s="513"/>
      <c r="G3" s="513"/>
      <c r="H3" s="514"/>
    </row>
    <row r="4" spans="1:8" s="53" customFormat="1" ht="24" x14ac:dyDescent="0.2">
      <c r="A4" s="78"/>
      <c r="C4" s="51"/>
      <c r="D4" s="52"/>
      <c r="E4" s="52"/>
      <c r="F4" s="52"/>
      <c r="G4" s="149" t="s">
        <v>278</v>
      </c>
      <c r="H4" s="150" t="s">
        <v>277</v>
      </c>
    </row>
    <row r="5" spans="1:8" x14ac:dyDescent="0.2">
      <c r="C5" s="498" t="s">
        <v>21</v>
      </c>
      <c r="D5" s="499"/>
      <c r="E5" s="499"/>
      <c r="F5" s="499"/>
      <c r="G5" s="88"/>
      <c r="H5" s="54"/>
    </row>
    <row r="6" spans="1:8" s="57" customFormat="1" ht="28.35" customHeight="1" x14ac:dyDescent="0.2">
      <c r="A6" s="78"/>
      <c r="C6" s="498" t="s">
        <v>145</v>
      </c>
      <c r="D6" s="499"/>
      <c r="E6" s="499"/>
      <c r="F6" s="499"/>
      <c r="G6" s="55" t="e">
        <f>SUM(G7:G14)</f>
        <v>#REF!</v>
      </c>
      <c r="H6" s="56">
        <f>SUM(H7:H14)</f>
        <v>405111524.32999998</v>
      </c>
    </row>
    <row r="7" spans="1:8" ht="12" customHeight="1" x14ac:dyDescent="0.2">
      <c r="A7" s="78" t="s">
        <v>22</v>
      </c>
      <c r="C7" s="87"/>
      <c r="D7" s="504" t="s">
        <v>146</v>
      </c>
      <c r="E7" s="504"/>
      <c r="F7" s="504"/>
      <c r="G7" s="58" t="e">
        <f>VLOOKUP(A7,#REF!,6,FALSE)</f>
        <v>#REF!</v>
      </c>
      <c r="H7" s="59">
        <v>276333635.75</v>
      </c>
    </row>
    <row r="8" spans="1:8" ht="12" customHeight="1" x14ac:dyDescent="0.2">
      <c r="A8" s="78" t="s">
        <v>118</v>
      </c>
      <c r="C8" s="87"/>
      <c r="D8" s="504" t="s">
        <v>147</v>
      </c>
      <c r="E8" s="504"/>
      <c r="F8" s="504"/>
      <c r="G8" s="58" t="e">
        <f>VLOOKUP(A8,#REF!,6,FALSE)</f>
        <v>#REF!</v>
      </c>
      <c r="H8" s="59">
        <v>0</v>
      </c>
    </row>
    <row r="9" spans="1:8" ht="12" customHeight="1" x14ac:dyDescent="0.2">
      <c r="A9" s="78" t="s">
        <v>119</v>
      </c>
      <c r="C9" s="87"/>
      <c r="D9" s="504" t="s">
        <v>148</v>
      </c>
      <c r="E9" s="504"/>
      <c r="F9" s="504"/>
      <c r="G9" s="58" t="e">
        <f>VLOOKUP(A9,#REF!,6,FALSE)</f>
        <v>#REF!</v>
      </c>
      <c r="H9" s="59">
        <v>3002806.13</v>
      </c>
    </row>
    <row r="10" spans="1:8" x14ac:dyDescent="0.2">
      <c r="A10" s="78" t="s">
        <v>23</v>
      </c>
      <c r="C10" s="87"/>
      <c r="D10" s="504" t="s">
        <v>149</v>
      </c>
      <c r="E10" s="504"/>
      <c r="F10" s="504"/>
      <c r="G10" s="58" t="e">
        <f>VLOOKUP(A10,#REF!,6,FALSE)</f>
        <v>#REF!</v>
      </c>
      <c r="H10" s="59">
        <v>49132652.75</v>
      </c>
    </row>
    <row r="11" spans="1:8" ht="15.6" customHeight="1" x14ac:dyDescent="0.2">
      <c r="A11" s="78" t="s">
        <v>24</v>
      </c>
      <c r="C11" s="87"/>
      <c r="D11" s="504" t="s">
        <v>150</v>
      </c>
      <c r="E11" s="504"/>
      <c r="F11" s="504"/>
      <c r="G11" s="58" t="e">
        <f>VLOOKUP(A11,#REF!,6,FALSE)-13792572.72</f>
        <v>#REF!</v>
      </c>
      <c r="H11" s="59">
        <v>28226122.309999999</v>
      </c>
    </row>
    <row r="12" spans="1:8" ht="12" customHeight="1" x14ac:dyDescent="0.2">
      <c r="A12" s="78" t="s">
        <v>25</v>
      </c>
      <c r="C12" s="87"/>
      <c r="D12" s="504" t="s">
        <v>151</v>
      </c>
      <c r="E12" s="504"/>
      <c r="F12" s="504"/>
      <c r="G12" s="58" t="e">
        <f>VLOOKUP(A12,#REF!,6,FALSE)</f>
        <v>#REF!</v>
      </c>
      <c r="H12" s="59">
        <v>48416307.390000001</v>
      </c>
    </row>
    <row r="13" spans="1:8" ht="12" customHeight="1" x14ac:dyDescent="0.2">
      <c r="A13" s="78" t="s">
        <v>120</v>
      </c>
      <c r="C13" s="87"/>
      <c r="D13" s="504" t="s">
        <v>152</v>
      </c>
      <c r="E13" s="504"/>
      <c r="F13" s="504"/>
      <c r="G13" s="58" t="e">
        <f>VLOOKUP(A13,#REF!,6,FALSE)</f>
        <v>#REF!</v>
      </c>
      <c r="H13" s="59">
        <v>0</v>
      </c>
    </row>
    <row r="14" spans="1:8" ht="23.45" customHeight="1" x14ac:dyDescent="0.2">
      <c r="A14" s="78" t="s">
        <v>121</v>
      </c>
      <c r="C14" s="87"/>
      <c r="D14" s="504" t="s">
        <v>153</v>
      </c>
      <c r="E14" s="504"/>
      <c r="F14" s="504"/>
      <c r="G14" s="58" t="e">
        <f>VLOOKUP(A14,#REF!,6,FALSE)</f>
        <v>#REF!</v>
      </c>
      <c r="H14" s="59">
        <v>0</v>
      </c>
    </row>
    <row r="15" spans="1:8" x14ac:dyDescent="0.2">
      <c r="C15" s="505" t="s">
        <v>154</v>
      </c>
      <c r="D15" s="506"/>
      <c r="E15" s="506"/>
      <c r="F15" s="506"/>
      <c r="G15" s="62" t="e">
        <f>SUM(G16:G17)</f>
        <v>#REF!</v>
      </c>
      <c r="H15" s="63">
        <f>SUM(H16:H17)</f>
        <v>766335594.5999999</v>
      </c>
    </row>
    <row r="16" spans="1:8" x14ac:dyDescent="0.2">
      <c r="A16" s="78" t="s">
        <v>26</v>
      </c>
      <c r="C16" s="87"/>
      <c r="D16" s="504" t="s">
        <v>155</v>
      </c>
      <c r="E16" s="504"/>
      <c r="F16" s="504"/>
      <c r="G16" s="58" t="e">
        <f>VLOOKUP(A16,#REF!,6,FALSE)</f>
        <v>#REF!</v>
      </c>
      <c r="H16" s="59">
        <v>659652043.77999997</v>
      </c>
    </row>
    <row r="17" spans="1:8" x14ac:dyDescent="0.2">
      <c r="A17" s="78" t="s">
        <v>27</v>
      </c>
      <c r="C17" s="87"/>
      <c r="D17" s="504" t="s">
        <v>156</v>
      </c>
      <c r="E17" s="504"/>
      <c r="F17" s="504"/>
      <c r="G17" s="58" t="e">
        <f>VLOOKUP(A17,#REF!,6,FALSE)</f>
        <v>#REF!</v>
      </c>
      <c r="H17" s="59">
        <v>106683550.81999999</v>
      </c>
    </row>
    <row r="18" spans="1:8" x14ac:dyDescent="0.2">
      <c r="C18" s="505" t="s">
        <v>157</v>
      </c>
      <c r="D18" s="506"/>
      <c r="E18" s="506"/>
      <c r="F18" s="506"/>
      <c r="G18" s="62" t="e">
        <f>SUM(G19:G23)</f>
        <v>#REF!</v>
      </c>
      <c r="H18" s="63">
        <f>SUM(H19:H23)</f>
        <v>16456951.539999999</v>
      </c>
    </row>
    <row r="19" spans="1:8" x14ac:dyDescent="0.2">
      <c r="A19" s="78" t="s">
        <v>122</v>
      </c>
      <c r="C19" s="87"/>
      <c r="D19" s="504" t="s">
        <v>158</v>
      </c>
      <c r="E19" s="504"/>
      <c r="F19" s="504"/>
      <c r="G19" s="58" t="e">
        <f>VLOOKUP(A19,#REF!,6,FALSE)+13792572.72</f>
        <v>#REF!</v>
      </c>
      <c r="H19" s="59">
        <v>8266910.2299999995</v>
      </c>
    </row>
    <row r="20" spans="1:8" x14ac:dyDescent="0.2">
      <c r="A20" s="78" t="s">
        <v>123</v>
      </c>
      <c r="C20" s="87"/>
      <c r="D20" s="504" t="s">
        <v>159</v>
      </c>
      <c r="E20" s="504"/>
      <c r="F20" s="504"/>
      <c r="G20" s="58" t="e">
        <f>VLOOKUP(A20,#REF!,6,FALSE)</f>
        <v>#REF!</v>
      </c>
      <c r="H20" s="59">
        <v>0</v>
      </c>
    </row>
    <row r="21" spans="1:8" x14ac:dyDescent="0.2">
      <c r="A21" s="78" t="s">
        <v>124</v>
      </c>
      <c r="C21" s="87"/>
      <c r="D21" s="504" t="s">
        <v>160</v>
      </c>
      <c r="E21" s="504"/>
      <c r="F21" s="504"/>
      <c r="G21" s="58" t="e">
        <f>VLOOKUP(A21,#REF!,6,FALSE)</f>
        <v>#REF!</v>
      </c>
      <c r="H21" s="59">
        <v>0</v>
      </c>
    </row>
    <row r="22" spans="1:8" x14ac:dyDescent="0.2">
      <c r="A22" s="78" t="s">
        <v>125</v>
      </c>
      <c r="C22" s="87"/>
      <c r="D22" s="504" t="s">
        <v>161</v>
      </c>
      <c r="E22" s="504"/>
      <c r="F22" s="504"/>
      <c r="G22" s="58" t="e">
        <f>VLOOKUP(A22,#REF!,6,FALSE)</f>
        <v>#REF!</v>
      </c>
      <c r="H22" s="59">
        <v>0</v>
      </c>
    </row>
    <row r="23" spans="1:8" x14ac:dyDescent="0.2">
      <c r="A23" s="78" t="s">
        <v>28</v>
      </c>
      <c r="C23" s="87"/>
      <c r="D23" s="504" t="s">
        <v>162</v>
      </c>
      <c r="E23" s="504"/>
      <c r="F23" s="504"/>
      <c r="G23" s="58" t="e">
        <f>VLOOKUP(A23,#REF!,6,FALSE)</f>
        <v>#REF!</v>
      </c>
      <c r="H23" s="59">
        <v>8190041.3099999996</v>
      </c>
    </row>
    <row r="24" spans="1:8" x14ac:dyDescent="0.2">
      <c r="C24" s="87"/>
      <c r="D24" s="88"/>
      <c r="E24" s="88"/>
      <c r="F24" s="88"/>
      <c r="G24" s="60"/>
      <c r="H24" s="61"/>
    </row>
    <row r="25" spans="1:8" x14ac:dyDescent="0.2">
      <c r="C25" s="507" t="s">
        <v>163</v>
      </c>
      <c r="D25" s="508"/>
      <c r="E25" s="508"/>
      <c r="F25" s="508"/>
      <c r="G25" s="64" t="e">
        <f>+G18+G15+G6</f>
        <v>#REF!</v>
      </c>
      <c r="H25" s="65">
        <f>+H18+H15+H6</f>
        <v>1187904070.4699998</v>
      </c>
    </row>
    <row r="26" spans="1:8" x14ac:dyDescent="0.2">
      <c r="C26" s="87"/>
      <c r="D26" s="88"/>
      <c r="E26" s="88"/>
      <c r="F26" s="88"/>
      <c r="G26" s="58"/>
      <c r="H26" s="59"/>
    </row>
    <row r="27" spans="1:8" x14ac:dyDescent="0.2">
      <c r="C27" s="498" t="s">
        <v>164</v>
      </c>
      <c r="D27" s="499"/>
      <c r="E27" s="499"/>
      <c r="F27" s="499"/>
      <c r="G27" s="58"/>
      <c r="H27" s="59"/>
    </row>
    <row r="28" spans="1:8" x14ac:dyDescent="0.2">
      <c r="C28" s="505" t="s">
        <v>165</v>
      </c>
      <c r="D28" s="506"/>
      <c r="E28" s="506"/>
      <c r="F28" s="506"/>
      <c r="G28" s="66" t="e">
        <f>SUM(G29:G31)</f>
        <v>#REF!</v>
      </c>
      <c r="H28" s="67">
        <f>SUM(H29:H31)</f>
        <v>1175168234.73</v>
      </c>
    </row>
    <row r="29" spans="1:8" x14ac:dyDescent="0.2">
      <c r="A29" s="78" t="s">
        <v>29</v>
      </c>
      <c r="C29" s="87"/>
      <c r="D29" s="504" t="s">
        <v>166</v>
      </c>
      <c r="E29" s="504"/>
      <c r="F29" s="504"/>
      <c r="G29" s="58" t="e">
        <f>VLOOKUP(A29,#REF!,6,FALSE)</f>
        <v>#REF!</v>
      </c>
      <c r="H29" s="59">
        <v>576387244.98000002</v>
      </c>
    </row>
    <row r="30" spans="1:8" x14ac:dyDescent="0.2">
      <c r="A30" s="78" t="s">
        <v>30</v>
      </c>
      <c r="C30" s="87"/>
      <c r="D30" s="504" t="s">
        <v>167</v>
      </c>
      <c r="E30" s="504"/>
      <c r="F30" s="504"/>
      <c r="G30" s="58" t="e">
        <f>VLOOKUP(A30,#REF!,6,FALSE)</f>
        <v>#REF!</v>
      </c>
      <c r="H30" s="59">
        <v>164598333.97</v>
      </c>
    </row>
    <row r="31" spans="1:8" x14ac:dyDescent="0.2">
      <c r="A31" s="78" t="s">
        <v>31</v>
      </c>
      <c r="C31" s="87"/>
      <c r="D31" s="504" t="s">
        <v>168</v>
      </c>
      <c r="E31" s="504"/>
      <c r="F31" s="504"/>
      <c r="G31" s="58" t="e">
        <f>VLOOKUP(A31,#REF!,6,FALSE)</f>
        <v>#REF!</v>
      </c>
      <c r="H31" s="59">
        <v>434182655.77999997</v>
      </c>
    </row>
    <row r="32" spans="1:8" x14ac:dyDescent="0.2">
      <c r="C32" s="505" t="s">
        <v>156</v>
      </c>
      <c r="D32" s="506"/>
      <c r="E32" s="506"/>
      <c r="F32" s="506"/>
      <c r="G32" s="66" t="e">
        <f>SUM(G33:G41)</f>
        <v>#REF!</v>
      </c>
      <c r="H32" s="67">
        <f>SUM(H33:H41)</f>
        <v>154392753.40000001</v>
      </c>
    </row>
    <row r="33" spans="1:10" x14ac:dyDescent="0.2">
      <c r="A33" s="78" t="s">
        <v>126</v>
      </c>
      <c r="C33" s="87"/>
      <c r="D33" s="504" t="s">
        <v>169</v>
      </c>
      <c r="E33" s="504"/>
      <c r="F33" s="504"/>
      <c r="G33" s="58" t="e">
        <f>VLOOKUP(A33,#REF!,6,FALSE)</f>
        <v>#REF!</v>
      </c>
      <c r="H33" s="59">
        <v>90000</v>
      </c>
    </row>
    <row r="34" spans="1:10" x14ac:dyDescent="0.2">
      <c r="A34" s="78" t="s">
        <v>32</v>
      </c>
      <c r="C34" s="87"/>
      <c r="D34" s="504" t="s">
        <v>170</v>
      </c>
      <c r="E34" s="504"/>
      <c r="F34" s="504"/>
      <c r="G34" s="58" t="e">
        <f>VLOOKUP(A34,#REF!,6,FALSE)</f>
        <v>#REF!</v>
      </c>
      <c r="H34" s="59">
        <v>7330646.8899999997</v>
      </c>
    </row>
    <row r="35" spans="1:10" x14ac:dyDescent="0.2">
      <c r="A35" s="78" t="s">
        <v>127</v>
      </c>
      <c r="C35" s="87"/>
      <c r="D35" s="504" t="s">
        <v>171</v>
      </c>
      <c r="E35" s="504"/>
      <c r="F35" s="504"/>
      <c r="G35" s="58" t="e">
        <f>VLOOKUP(A35,#REF!,6,FALSE)</f>
        <v>#REF!</v>
      </c>
      <c r="H35" s="59">
        <v>0</v>
      </c>
    </row>
    <row r="36" spans="1:10" x14ac:dyDescent="0.2">
      <c r="A36" s="78" t="s">
        <v>33</v>
      </c>
      <c r="C36" s="87"/>
      <c r="D36" s="504" t="s">
        <v>172</v>
      </c>
      <c r="E36" s="504"/>
      <c r="F36" s="504"/>
      <c r="G36" s="58" t="e">
        <f>VLOOKUP(A36,#REF!,6,FALSE)</f>
        <v>#REF!</v>
      </c>
      <c r="H36" s="59">
        <v>18118518.759999998</v>
      </c>
    </row>
    <row r="37" spans="1:10" x14ac:dyDescent="0.2">
      <c r="A37" s="78" t="s">
        <v>34</v>
      </c>
      <c r="C37" s="87"/>
      <c r="D37" s="504" t="s">
        <v>173</v>
      </c>
      <c r="E37" s="504"/>
      <c r="F37" s="504"/>
      <c r="G37" s="58" t="e">
        <f>VLOOKUP(A37,#REF!,6,FALSE)</f>
        <v>#REF!</v>
      </c>
      <c r="H37" s="59">
        <v>128853587.75</v>
      </c>
    </row>
    <row r="38" spans="1:10" x14ac:dyDescent="0.2">
      <c r="A38" s="78" t="s">
        <v>128</v>
      </c>
      <c r="C38" s="87"/>
      <c r="D38" s="504" t="s">
        <v>174</v>
      </c>
      <c r="E38" s="504"/>
      <c r="F38" s="504"/>
      <c r="G38" s="58" t="e">
        <f>VLOOKUP(A38,#REF!,6,FALSE)</f>
        <v>#REF!</v>
      </c>
      <c r="H38" s="59">
        <v>0</v>
      </c>
    </row>
    <row r="39" spans="1:10" x14ac:dyDescent="0.2">
      <c r="A39" s="78" t="s">
        <v>129</v>
      </c>
      <c r="C39" s="87"/>
      <c r="D39" s="504" t="s">
        <v>175</v>
      </c>
      <c r="E39" s="504"/>
      <c r="F39" s="504"/>
      <c r="G39" s="58" t="e">
        <f>VLOOKUP(A39,#REF!,6,FALSE)</f>
        <v>#REF!</v>
      </c>
      <c r="H39" s="59">
        <v>0</v>
      </c>
    </row>
    <row r="40" spans="1:10" x14ac:dyDescent="0.2">
      <c r="A40" s="78" t="s">
        <v>130</v>
      </c>
      <c r="C40" s="87"/>
      <c r="D40" s="504" t="s">
        <v>176</v>
      </c>
      <c r="E40" s="504"/>
      <c r="F40" s="504"/>
      <c r="G40" s="58" t="e">
        <f>VLOOKUP(A40,#REF!,6,FALSE)</f>
        <v>#REF!</v>
      </c>
      <c r="H40" s="59">
        <v>0</v>
      </c>
    </row>
    <row r="41" spans="1:10" x14ac:dyDescent="0.2">
      <c r="A41" s="78" t="s">
        <v>131</v>
      </c>
      <c r="C41" s="87"/>
      <c r="D41" s="504" t="s">
        <v>177</v>
      </c>
      <c r="E41" s="504"/>
      <c r="F41" s="504"/>
      <c r="G41" s="58" t="e">
        <f>VLOOKUP(A41,#REF!,6,FALSE)</f>
        <v>#REF!</v>
      </c>
      <c r="H41" s="59">
        <v>0</v>
      </c>
      <c r="J41" s="79"/>
    </row>
    <row r="42" spans="1:10" x14ac:dyDescent="0.2">
      <c r="C42" s="505" t="s">
        <v>178</v>
      </c>
      <c r="D42" s="506"/>
      <c r="E42" s="506"/>
      <c r="F42" s="506"/>
      <c r="G42" s="66" t="e">
        <f>SUM(G43:G45)</f>
        <v>#REF!</v>
      </c>
      <c r="H42" s="67">
        <f>SUM(H43:H45)</f>
        <v>7848954.4900000002</v>
      </c>
    </row>
    <row r="43" spans="1:10" x14ac:dyDescent="0.2">
      <c r="A43" s="78" t="s">
        <v>132</v>
      </c>
      <c r="C43" s="87"/>
      <c r="D43" s="504" t="s">
        <v>179</v>
      </c>
      <c r="E43" s="504"/>
      <c r="F43" s="504"/>
      <c r="G43" s="58" t="e">
        <f>VLOOKUP(A43,#REF!,6,FALSE)</f>
        <v>#REF!</v>
      </c>
      <c r="H43" s="59">
        <v>0</v>
      </c>
    </row>
    <row r="44" spans="1:10" x14ac:dyDescent="0.2">
      <c r="A44" s="78" t="s">
        <v>133</v>
      </c>
      <c r="C44" s="87"/>
      <c r="D44" s="504" t="s">
        <v>82</v>
      </c>
      <c r="E44" s="504"/>
      <c r="F44" s="504"/>
      <c r="G44" s="58" t="e">
        <f>VLOOKUP(A44,#REF!,6,FALSE)</f>
        <v>#REF!</v>
      </c>
      <c r="H44" s="59">
        <v>0</v>
      </c>
    </row>
    <row r="45" spans="1:10" x14ac:dyDescent="0.2">
      <c r="A45" s="78" t="s">
        <v>134</v>
      </c>
      <c r="C45" s="87"/>
      <c r="D45" s="504" t="s">
        <v>180</v>
      </c>
      <c r="E45" s="504"/>
      <c r="F45" s="504"/>
      <c r="G45" s="58" t="e">
        <f>VLOOKUP(A45,#REF!,6,FALSE)</f>
        <v>#REF!</v>
      </c>
      <c r="H45" s="59">
        <v>7848954.4900000002</v>
      </c>
    </row>
    <row r="46" spans="1:10" x14ac:dyDescent="0.2">
      <c r="C46" s="505" t="s">
        <v>181</v>
      </c>
      <c r="D46" s="506"/>
      <c r="E46" s="506"/>
      <c r="F46" s="506"/>
      <c r="G46" s="66" t="e">
        <f>SUM(G47:G51)</f>
        <v>#REF!</v>
      </c>
      <c r="H46" s="67">
        <f>SUM(H47:H51)</f>
        <v>37170199.219999999</v>
      </c>
    </row>
    <row r="47" spans="1:10" x14ac:dyDescent="0.2">
      <c r="A47" s="78" t="s">
        <v>35</v>
      </c>
      <c r="C47" s="68"/>
      <c r="D47" s="502" t="s">
        <v>182</v>
      </c>
      <c r="E47" s="502"/>
      <c r="F47" s="502"/>
      <c r="G47" s="58" t="e">
        <f>VLOOKUP(A47,#REF!,6,FALSE)</f>
        <v>#REF!</v>
      </c>
      <c r="H47" s="59">
        <v>37170199.219999999</v>
      </c>
    </row>
    <row r="48" spans="1:10" x14ac:dyDescent="0.2">
      <c r="A48" s="78" t="s">
        <v>36</v>
      </c>
      <c r="C48" s="68"/>
      <c r="D48" s="502" t="s">
        <v>183</v>
      </c>
      <c r="E48" s="502"/>
      <c r="F48" s="502"/>
      <c r="G48" s="58" t="e">
        <f>VLOOKUP(A48,#REF!,6,FALSE)</f>
        <v>#REF!</v>
      </c>
      <c r="H48" s="59">
        <v>0</v>
      </c>
    </row>
    <row r="49" spans="1:8" x14ac:dyDescent="0.2">
      <c r="A49" s="78" t="s">
        <v>135</v>
      </c>
      <c r="C49" s="68"/>
      <c r="D49" s="502" t="s">
        <v>184</v>
      </c>
      <c r="E49" s="502"/>
      <c r="F49" s="502"/>
      <c r="G49" s="58" t="e">
        <f>VLOOKUP(A49,#REF!,6,FALSE)</f>
        <v>#REF!</v>
      </c>
      <c r="H49" s="59">
        <v>0</v>
      </c>
    </row>
    <row r="50" spans="1:8" x14ac:dyDescent="0.2">
      <c r="A50" s="78" t="s">
        <v>136</v>
      </c>
      <c r="C50" s="68"/>
      <c r="D50" s="502" t="s">
        <v>185</v>
      </c>
      <c r="E50" s="502"/>
      <c r="F50" s="502"/>
      <c r="G50" s="58" t="e">
        <f>VLOOKUP(A50,#REF!,6,FALSE)</f>
        <v>#REF!</v>
      </c>
      <c r="H50" s="59">
        <v>0</v>
      </c>
    </row>
    <row r="51" spans="1:8" x14ac:dyDescent="0.2">
      <c r="A51" s="78" t="s">
        <v>137</v>
      </c>
      <c r="C51" s="68"/>
      <c r="D51" s="502" t="s">
        <v>186</v>
      </c>
      <c r="E51" s="502"/>
      <c r="F51" s="502"/>
      <c r="G51" s="58" t="e">
        <f>VLOOKUP(A51,#REF!,6,FALSE)</f>
        <v>#REF!</v>
      </c>
      <c r="H51" s="59">
        <v>0</v>
      </c>
    </row>
    <row r="52" spans="1:8" x14ac:dyDescent="0.2">
      <c r="C52" s="500" t="s">
        <v>187</v>
      </c>
      <c r="D52" s="501"/>
      <c r="E52" s="501"/>
      <c r="F52" s="501"/>
      <c r="G52" s="62" t="e">
        <f>SUM(G53:G58)</f>
        <v>#REF!</v>
      </c>
      <c r="H52" s="67">
        <f>SUM(H53:H58)</f>
        <v>12408935.449999999</v>
      </c>
    </row>
    <row r="53" spans="1:8" x14ac:dyDescent="0.2">
      <c r="A53" s="78" t="s">
        <v>37</v>
      </c>
      <c r="C53" s="68"/>
      <c r="D53" s="502" t="s">
        <v>188</v>
      </c>
      <c r="E53" s="502"/>
      <c r="F53" s="502"/>
      <c r="G53" s="58" t="e">
        <f>VLOOKUP(A53,#REF!,6,FALSE)</f>
        <v>#REF!</v>
      </c>
      <c r="H53" s="59">
        <v>12408935.449999999</v>
      </c>
    </row>
    <row r="54" spans="1:8" x14ac:dyDescent="0.2">
      <c r="A54" s="78" t="s">
        <v>138</v>
      </c>
      <c r="C54" s="68"/>
      <c r="D54" s="502" t="s">
        <v>189</v>
      </c>
      <c r="E54" s="502"/>
      <c r="F54" s="502"/>
      <c r="G54" s="58" t="e">
        <f>VLOOKUP(A54,#REF!,6,FALSE)</f>
        <v>#REF!</v>
      </c>
      <c r="H54" s="59">
        <v>0</v>
      </c>
    </row>
    <row r="55" spans="1:8" x14ac:dyDescent="0.2">
      <c r="A55" s="78" t="s">
        <v>139</v>
      </c>
      <c r="C55" s="68"/>
      <c r="D55" s="502" t="s">
        <v>190</v>
      </c>
      <c r="E55" s="502"/>
      <c r="F55" s="502"/>
      <c r="G55" s="58" t="e">
        <f>VLOOKUP(A55,#REF!,6,FALSE)</f>
        <v>#REF!</v>
      </c>
      <c r="H55" s="59">
        <v>0</v>
      </c>
    </row>
    <row r="56" spans="1:8" ht="28.5" customHeight="1" x14ac:dyDescent="0.2">
      <c r="A56" s="78" t="s">
        <v>140</v>
      </c>
      <c r="C56" s="68"/>
      <c r="D56" s="502" t="s">
        <v>191</v>
      </c>
      <c r="E56" s="502"/>
      <c r="F56" s="502"/>
      <c r="G56" s="58" t="e">
        <f>VLOOKUP(A56,#REF!,6,FALSE)</f>
        <v>#REF!</v>
      </c>
      <c r="H56" s="59">
        <v>0</v>
      </c>
    </row>
    <row r="57" spans="1:8" x14ac:dyDescent="0.2">
      <c r="A57" s="78" t="s">
        <v>141</v>
      </c>
      <c r="C57" s="68"/>
      <c r="D57" s="502" t="s">
        <v>192</v>
      </c>
      <c r="E57" s="502"/>
      <c r="F57" s="502"/>
      <c r="G57" s="58" t="e">
        <f>VLOOKUP(A57,#REF!,6,FALSE)</f>
        <v>#REF!</v>
      </c>
      <c r="H57" s="59">
        <v>0</v>
      </c>
    </row>
    <row r="58" spans="1:8" x14ac:dyDescent="0.2">
      <c r="A58" s="78" t="s">
        <v>142</v>
      </c>
      <c r="C58" s="68"/>
      <c r="D58" s="502" t="s">
        <v>193</v>
      </c>
      <c r="E58" s="502"/>
      <c r="F58" s="502"/>
      <c r="G58" s="58" t="e">
        <f>VLOOKUP(A58,#REF!,6,FALSE)</f>
        <v>#REF!</v>
      </c>
      <c r="H58" s="59">
        <v>0</v>
      </c>
    </row>
    <row r="59" spans="1:8" x14ac:dyDescent="0.2">
      <c r="C59" s="500" t="s">
        <v>194</v>
      </c>
      <c r="D59" s="501"/>
      <c r="E59" s="501"/>
      <c r="F59" s="501"/>
      <c r="G59" s="62" t="e">
        <f>SUM(G60)</f>
        <v>#REF!</v>
      </c>
      <c r="H59" s="67">
        <f>SUM(H60)</f>
        <v>10181253.33</v>
      </c>
    </row>
    <row r="60" spans="1:8" x14ac:dyDescent="0.2">
      <c r="A60" s="78" t="s">
        <v>143</v>
      </c>
      <c r="C60" s="68"/>
      <c r="D60" s="502" t="s">
        <v>195</v>
      </c>
      <c r="E60" s="502"/>
      <c r="F60" s="502"/>
      <c r="G60" s="58" t="e">
        <f>VLOOKUP(A60,#REF!,6,FALSE)</f>
        <v>#REF!</v>
      </c>
      <c r="H60" s="59">
        <v>10181253.33</v>
      </c>
    </row>
    <row r="61" spans="1:8" x14ac:dyDescent="0.2">
      <c r="C61" s="503"/>
      <c r="D61" s="504"/>
      <c r="E61" s="504"/>
      <c r="F61" s="504"/>
      <c r="G61" s="58"/>
      <c r="H61" s="59"/>
    </row>
    <row r="62" spans="1:8" x14ac:dyDescent="0.2">
      <c r="C62" s="498" t="s">
        <v>196</v>
      </c>
      <c r="D62" s="499"/>
      <c r="E62" s="499"/>
      <c r="F62" s="499"/>
      <c r="G62" s="69" t="e">
        <f>+G59+G52+G46+G42+G32+G28</f>
        <v>#REF!</v>
      </c>
      <c r="H62" s="70">
        <f>+H59+H52+H46+H42+H32+H28</f>
        <v>1397170330.6199999</v>
      </c>
    </row>
    <row r="63" spans="1:8" x14ac:dyDescent="0.2">
      <c r="C63" s="87"/>
      <c r="D63" s="88"/>
      <c r="E63" s="88"/>
      <c r="F63" s="88"/>
      <c r="G63" s="58"/>
      <c r="H63" s="59"/>
    </row>
    <row r="64" spans="1:8" x14ac:dyDescent="0.2">
      <c r="C64" s="498" t="s">
        <v>197</v>
      </c>
      <c r="D64" s="499"/>
      <c r="E64" s="499"/>
      <c r="F64" s="499"/>
      <c r="G64" s="69" t="e">
        <f>+G25-G62</f>
        <v>#REF!</v>
      </c>
      <c r="H64" s="70">
        <f>+H25-H62</f>
        <v>-209266260.1500001</v>
      </c>
    </row>
    <row r="65" spans="3:8" x14ac:dyDescent="0.2">
      <c r="C65" s="87"/>
      <c r="D65" s="88"/>
      <c r="E65" s="88"/>
      <c r="F65" s="88"/>
      <c r="G65" s="88"/>
      <c r="H65" s="71"/>
    </row>
    <row r="66" spans="3:8" x14ac:dyDescent="0.2">
      <c r="C66" s="72" t="s">
        <v>198</v>
      </c>
      <c r="D66" s="73"/>
      <c r="E66" s="73"/>
      <c r="F66" s="73"/>
      <c r="G66" s="73"/>
      <c r="H66" s="74"/>
    </row>
    <row r="67" spans="3:8" x14ac:dyDescent="0.2">
      <c r="C67" s="75"/>
      <c r="D67" s="75"/>
      <c r="E67" s="75"/>
      <c r="F67" s="75"/>
      <c r="G67" s="76"/>
      <c r="H67" s="75"/>
    </row>
    <row r="68" spans="3:8" x14ac:dyDescent="0.2">
      <c r="C68" s="75"/>
      <c r="D68" s="75"/>
      <c r="E68" s="75"/>
      <c r="F68" s="75"/>
      <c r="G68" s="76"/>
      <c r="H68" s="75"/>
    </row>
    <row r="71" spans="3:8" x14ac:dyDescent="0.2">
      <c r="H71" s="77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K61"/>
  <sheetViews>
    <sheetView showGridLines="0" zoomScale="90" zoomScaleNormal="90" zoomScalePageLayoutView="115" workbookViewId="0">
      <selection activeCell="E14" sqref="E14"/>
    </sheetView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48.7109375" style="1" customWidth="1"/>
    <col min="9" max="9" width="20" style="1" customWidth="1"/>
    <col min="10" max="10" width="19.140625" style="1" customWidth="1"/>
    <col min="11" max="11" width="1.85546875" style="1" customWidth="1"/>
    <col min="12" max="16384" width="12.42578125" style="1"/>
  </cols>
  <sheetData>
    <row r="1" spans="2:11" ht="12.75" thickBot="1" x14ac:dyDescent="0.25">
      <c r="D1" s="48"/>
    </row>
    <row r="2" spans="2:11" s="2" customFormat="1" ht="15" x14ac:dyDescent="0.2">
      <c r="B2" s="362" t="s">
        <v>38</v>
      </c>
      <c r="C2" s="363"/>
      <c r="D2" s="363"/>
      <c r="E2" s="363"/>
      <c r="F2" s="363"/>
      <c r="G2" s="363"/>
      <c r="H2" s="363"/>
      <c r="I2" s="363"/>
      <c r="J2" s="364"/>
      <c r="K2" s="1"/>
    </row>
    <row r="3" spans="2:11" s="2" customFormat="1" ht="15" x14ac:dyDescent="0.2">
      <c r="B3" s="365" t="s">
        <v>39</v>
      </c>
      <c r="C3" s="366"/>
      <c r="D3" s="366"/>
      <c r="E3" s="366"/>
      <c r="F3" s="366"/>
      <c r="G3" s="366"/>
      <c r="H3" s="366"/>
      <c r="I3" s="366"/>
      <c r="J3" s="367"/>
      <c r="K3" s="1"/>
    </row>
    <row r="4" spans="2:11" s="2" customFormat="1" ht="15.75" thickBot="1" x14ac:dyDescent="0.25">
      <c r="B4" s="368" t="s">
        <v>318</v>
      </c>
      <c r="C4" s="369"/>
      <c r="D4" s="369"/>
      <c r="E4" s="369"/>
      <c r="F4" s="369"/>
      <c r="G4" s="369"/>
      <c r="H4" s="369"/>
      <c r="I4" s="369"/>
      <c r="J4" s="370"/>
      <c r="K4" s="1"/>
    </row>
    <row r="5" spans="2:11" s="7" customFormat="1" x14ac:dyDescent="0.2">
      <c r="B5" s="201"/>
      <c r="C5" s="202"/>
      <c r="D5" s="202"/>
      <c r="E5" s="202"/>
      <c r="F5" s="203"/>
      <c r="G5" s="202"/>
      <c r="H5" s="202"/>
      <c r="I5" s="202"/>
      <c r="J5" s="204"/>
      <c r="K5" s="1"/>
    </row>
    <row r="6" spans="2:11" s="7" customFormat="1" x14ac:dyDescent="0.2">
      <c r="B6" s="358" t="s">
        <v>40</v>
      </c>
      <c r="C6" s="355"/>
      <c r="D6" s="8" t="s">
        <v>284</v>
      </c>
      <c r="E6" s="8" t="s">
        <v>283</v>
      </c>
      <c r="F6" s="9"/>
      <c r="G6" s="355" t="s">
        <v>10</v>
      </c>
      <c r="H6" s="355"/>
      <c r="I6" s="8" t="s">
        <v>284</v>
      </c>
      <c r="J6" s="184" t="s">
        <v>283</v>
      </c>
      <c r="K6" s="1"/>
    </row>
    <row r="7" spans="2:11" s="7" customFormat="1" x14ac:dyDescent="0.2">
      <c r="B7" s="185"/>
      <c r="C7" s="11"/>
      <c r="D7" s="12"/>
      <c r="E7" s="12"/>
      <c r="F7" s="9"/>
      <c r="G7" s="13"/>
      <c r="H7" s="11"/>
      <c r="J7" s="186"/>
    </row>
    <row r="8" spans="2:11" s="7" customFormat="1" ht="12" customHeight="1" x14ac:dyDescent="0.2">
      <c r="B8" s="358" t="s">
        <v>41</v>
      </c>
      <c r="C8" s="355"/>
      <c r="D8" s="12"/>
      <c r="E8" s="12"/>
      <c r="F8" s="9"/>
      <c r="G8" s="355" t="s">
        <v>42</v>
      </c>
      <c r="H8" s="355"/>
      <c r="I8" s="15"/>
      <c r="J8" s="187"/>
      <c r="K8" s="89"/>
    </row>
    <row r="9" spans="2:11" s="7" customFormat="1" x14ac:dyDescent="0.2">
      <c r="B9" s="188"/>
      <c r="C9" s="18"/>
      <c r="D9" s="12"/>
      <c r="E9" s="12"/>
      <c r="F9" s="9"/>
      <c r="G9" s="19"/>
      <c r="H9" s="18"/>
      <c r="I9" s="12"/>
      <c r="J9" s="189"/>
      <c r="K9" s="12"/>
    </row>
    <row r="10" spans="2:11" s="7" customFormat="1" ht="12" customHeight="1" x14ac:dyDescent="0.2">
      <c r="B10" s="361" t="s">
        <v>43</v>
      </c>
      <c r="C10" s="354"/>
      <c r="D10" s="21">
        <v>2063846259.1900001</v>
      </c>
      <c r="E10" s="21">
        <v>1124472240.3199999</v>
      </c>
      <c r="F10" s="9"/>
      <c r="G10" s="354" t="s">
        <v>44</v>
      </c>
      <c r="H10" s="354"/>
      <c r="I10" s="21">
        <v>390397239.25999999</v>
      </c>
      <c r="J10" s="323">
        <v>365747042.72000003</v>
      </c>
      <c r="K10" s="21"/>
    </row>
    <row r="11" spans="2:11" s="7" customFormat="1" ht="12" customHeight="1" x14ac:dyDescent="0.2">
      <c r="B11" s="361" t="s">
        <v>45</v>
      </c>
      <c r="C11" s="354"/>
      <c r="D11" s="21">
        <v>23430205.170000002</v>
      </c>
      <c r="E11" s="21">
        <v>29453834.620000001</v>
      </c>
      <c r="F11" s="9"/>
      <c r="G11" s="354" t="s">
        <v>46</v>
      </c>
      <c r="H11" s="354"/>
      <c r="I11" s="21">
        <v>0</v>
      </c>
      <c r="J11" s="190">
        <v>0</v>
      </c>
      <c r="K11" s="21"/>
    </row>
    <row r="12" spans="2:11" s="7" customFormat="1" ht="12" customHeight="1" x14ac:dyDescent="0.2">
      <c r="B12" s="361" t="s">
        <v>47</v>
      </c>
      <c r="C12" s="354"/>
      <c r="D12" s="21">
        <v>35225312.289999999</v>
      </c>
      <c r="E12" s="21">
        <v>38095435.009999998</v>
      </c>
      <c r="F12" s="9"/>
      <c r="G12" s="354" t="s">
        <v>48</v>
      </c>
      <c r="H12" s="354"/>
      <c r="I12" s="21">
        <v>25545645.190000001</v>
      </c>
      <c r="J12" s="190">
        <v>22179580.469999999</v>
      </c>
      <c r="K12" s="21"/>
    </row>
    <row r="13" spans="2:11" s="7" customFormat="1" ht="12" customHeight="1" x14ac:dyDescent="0.2">
      <c r="B13" s="361" t="s">
        <v>49</v>
      </c>
      <c r="C13" s="354"/>
      <c r="D13" s="21">
        <v>0</v>
      </c>
      <c r="E13" s="21">
        <v>0</v>
      </c>
      <c r="F13" s="9"/>
      <c r="G13" s="354" t="s">
        <v>50</v>
      </c>
      <c r="H13" s="354"/>
      <c r="I13" s="21">
        <v>0</v>
      </c>
      <c r="J13" s="190">
        <v>0</v>
      </c>
      <c r="K13" s="21"/>
    </row>
    <row r="14" spans="2:11" s="7" customFormat="1" ht="12" customHeight="1" x14ac:dyDescent="0.2">
      <c r="B14" s="361" t="s">
        <v>51</v>
      </c>
      <c r="C14" s="354"/>
      <c r="D14" s="21">
        <v>0</v>
      </c>
      <c r="E14" s="21">
        <v>0</v>
      </c>
      <c r="F14" s="9"/>
      <c r="G14" s="354" t="s">
        <v>52</v>
      </c>
      <c r="H14" s="354"/>
      <c r="I14" s="21">
        <v>0</v>
      </c>
      <c r="J14" s="190">
        <v>0</v>
      </c>
      <c r="K14" s="21"/>
    </row>
    <row r="15" spans="2:11" s="182" customFormat="1" ht="12" customHeight="1" x14ac:dyDescent="0.25">
      <c r="B15" s="356" t="s">
        <v>53</v>
      </c>
      <c r="C15" s="357"/>
      <c r="D15" s="21">
        <v>-1685234.61</v>
      </c>
      <c r="E15" s="21">
        <v>-1685234.61</v>
      </c>
      <c r="F15" s="183"/>
      <c r="G15" s="357" t="s">
        <v>54</v>
      </c>
      <c r="H15" s="357"/>
      <c r="I15" s="21">
        <v>3278318.19</v>
      </c>
      <c r="J15" s="190">
        <v>2010307.27</v>
      </c>
      <c r="K15" s="177"/>
    </row>
    <row r="16" spans="2:11" s="7" customFormat="1" ht="12" customHeight="1" x14ac:dyDescent="0.2">
      <c r="B16" s="361" t="s">
        <v>55</v>
      </c>
      <c r="C16" s="354"/>
      <c r="D16" s="21">
        <v>0</v>
      </c>
      <c r="E16" s="21">
        <v>0</v>
      </c>
      <c r="F16" s="9"/>
      <c r="G16" s="354" t="s">
        <v>56</v>
      </c>
      <c r="H16" s="354"/>
      <c r="I16" s="21">
        <v>4925660.3499999996</v>
      </c>
      <c r="J16" s="190">
        <v>12890728.449999999</v>
      </c>
      <c r="K16" s="21"/>
    </row>
    <row r="17" spans="2:11" s="7" customFormat="1" ht="12" customHeight="1" x14ac:dyDescent="0.2">
      <c r="B17" s="191"/>
      <c r="C17" s="332"/>
      <c r="D17" s="24"/>
      <c r="E17" s="24"/>
      <c r="F17" s="9"/>
      <c r="G17" s="354" t="s">
        <v>57</v>
      </c>
      <c r="H17" s="354"/>
      <c r="I17" s="21">
        <v>6314922.9400000004</v>
      </c>
      <c r="J17" s="190">
        <v>3234146.65</v>
      </c>
      <c r="K17" s="21"/>
    </row>
    <row r="18" spans="2:11" s="7" customFormat="1" ht="12" customHeight="1" x14ac:dyDescent="0.2">
      <c r="B18" s="358" t="s">
        <v>58</v>
      </c>
      <c r="C18" s="355"/>
      <c r="D18" s="15">
        <v>2120816542.0400002</v>
      </c>
      <c r="E18" s="15">
        <v>1190336275.3399999</v>
      </c>
      <c r="F18" s="25"/>
      <c r="G18" s="355" t="s">
        <v>59</v>
      </c>
      <c r="H18" s="355"/>
      <c r="I18" s="15">
        <v>430461785.93000001</v>
      </c>
      <c r="J18" s="192">
        <v>406061805.56</v>
      </c>
      <c r="K18" s="15"/>
    </row>
    <row r="19" spans="2:11" s="7" customFormat="1" x14ac:dyDescent="0.2">
      <c r="B19" s="185"/>
      <c r="C19" s="331"/>
      <c r="D19" s="27"/>
      <c r="E19" s="27"/>
      <c r="F19" s="25"/>
      <c r="J19" s="186"/>
    </row>
    <row r="20" spans="2:11" s="7" customFormat="1" ht="12" customHeight="1" x14ac:dyDescent="0.2">
      <c r="B20" s="358" t="s">
        <v>60</v>
      </c>
      <c r="C20" s="355"/>
      <c r="D20" s="28"/>
      <c r="E20" s="28"/>
      <c r="F20" s="9"/>
      <c r="G20" s="355" t="s">
        <v>61</v>
      </c>
      <c r="H20" s="355"/>
      <c r="I20" s="28"/>
      <c r="J20" s="193"/>
      <c r="K20" s="28"/>
    </row>
    <row r="21" spans="2:11" s="7" customFormat="1" x14ac:dyDescent="0.2">
      <c r="B21" s="191"/>
      <c r="C21" s="30"/>
      <c r="D21" s="24"/>
      <c r="E21" s="24"/>
      <c r="F21" s="9"/>
      <c r="G21" s="30"/>
      <c r="H21" s="332"/>
      <c r="I21" s="24"/>
      <c r="J21" s="194"/>
      <c r="K21" s="24"/>
    </row>
    <row r="22" spans="2:11" s="7" customFormat="1" ht="12" customHeight="1" x14ac:dyDescent="0.2">
      <c r="B22" s="356" t="s">
        <v>62</v>
      </c>
      <c r="C22" s="357"/>
      <c r="D22" s="21">
        <v>311339816.17000002</v>
      </c>
      <c r="E22" s="21">
        <v>131823704.81999999</v>
      </c>
      <c r="F22" s="9"/>
      <c r="G22" s="354" t="s">
        <v>63</v>
      </c>
      <c r="H22" s="354"/>
      <c r="I22" s="21">
        <v>0</v>
      </c>
      <c r="J22" s="190">
        <v>0</v>
      </c>
      <c r="K22" s="21"/>
    </row>
    <row r="23" spans="2:11" s="7" customFormat="1" ht="12" customHeight="1" x14ac:dyDescent="0.2">
      <c r="B23" s="356" t="s">
        <v>64</v>
      </c>
      <c r="C23" s="357"/>
      <c r="D23" s="21">
        <v>0</v>
      </c>
      <c r="E23" s="21">
        <v>0</v>
      </c>
      <c r="F23" s="9"/>
      <c r="G23" s="354" t="s">
        <v>65</v>
      </c>
      <c r="H23" s="354"/>
      <c r="I23" s="21">
        <v>0</v>
      </c>
      <c r="J23" s="190">
        <v>0</v>
      </c>
      <c r="K23" s="21"/>
    </row>
    <row r="24" spans="2:11" s="7" customFormat="1" ht="12" customHeight="1" x14ac:dyDescent="0.2">
      <c r="B24" s="356" t="s">
        <v>66</v>
      </c>
      <c r="C24" s="357"/>
      <c r="D24" s="21">
        <v>18372996501.77</v>
      </c>
      <c r="E24" s="21">
        <v>18019829865.759998</v>
      </c>
      <c r="F24" s="9"/>
      <c r="G24" s="357" t="s">
        <v>67</v>
      </c>
      <c r="H24" s="357"/>
      <c r="I24" s="21">
        <v>1963129219.6900001</v>
      </c>
      <c r="J24" s="190">
        <v>1986573000.26</v>
      </c>
      <c r="K24" s="21"/>
    </row>
    <row r="25" spans="2:11" s="7" customFormat="1" ht="12" customHeight="1" x14ac:dyDescent="0.2">
      <c r="B25" s="356" t="s">
        <v>68</v>
      </c>
      <c r="C25" s="357"/>
      <c r="D25" s="21">
        <v>1449279944.76</v>
      </c>
      <c r="E25" s="21">
        <v>1312068231.3</v>
      </c>
      <c r="F25" s="9"/>
      <c r="G25" s="354" t="s">
        <v>69</v>
      </c>
      <c r="H25" s="354"/>
      <c r="I25" s="21">
        <v>0</v>
      </c>
      <c r="J25" s="190">
        <v>0</v>
      </c>
      <c r="K25" s="21"/>
    </row>
    <row r="26" spans="2:11" s="7" customFormat="1" ht="12" customHeight="1" x14ac:dyDescent="0.2">
      <c r="B26" s="356" t="s">
        <v>70</v>
      </c>
      <c r="C26" s="357"/>
      <c r="D26" s="21">
        <v>74972743.859999999</v>
      </c>
      <c r="E26" s="21">
        <v>74260213.859999999</v>
      </c>
      <c r="F26" s="9"/>
      <c r="G26" s="354" t="s">
        <v>71</v>
      </c>
      <c r="H26" s="354"/>
      <c r="I26" s="21">
        <v>14958394.58</v>
      </c>
      <c r="J26" s="190">
        <v>15240957.630000001</v>
      </c>
      <c r="K26" s="21"/>
    </row>
    <row r="27" spans="2:11" s="7" customFormat="1" ht="12" customHeight="1" x14ac:dyDescent="0.2">
      <c r="B27" s="356" t="s">
        <v>72</v>
      </c>
      <c r="C27" s="357"/>
      <c r="D27" s="21">
        <v>-855456207.14999998</v>
      </c>
      <c r="E27" s="21">
        <v>-611473418.61000001</v>
      </c>
      <c r="F27" s="9"/>
      <c r="G27" s="354" t="s">
        <v>73</v>
      </c>
      <c r="H27" s="354"/>
      <c r="I27" s="21">
        <v>0</v>
      </c>
      <c r="J27" s="190">
        <v>0</v>
      </c>
      <c r="K27" s="21"/>
    </row>
    <row r="28" spans="2:11" s="7" customFormat="1" ht="12" customHeight="1" x14ac:dyDescent="0.2">
      <c r="B28" s="356" t="s">
        <v>74</v>
      </c>
      <c r="C28" s="357"/>
      <c r="D28" s="21">
        <v>101630425.40000001</v>
      </c>
      <c r="E28" s="21">
        <v>79393210.640000001</v>
      </c>
      <c r="F28" s="9"/>
      <c r="G28" s="355" t="s">
        <v>75</v>
      </c>
      <c r="H28" s="355"/>
      <c r="I28" s="15">
        <v>1978087614.27</v>
      </c>
      <c r="J28" s="192">
        <v>2001813957.8900001</v>
      </c>
      <c r="K28" s="15"/>
    </row>
    <row r="29" spans="2:11" s="7" customFormat="1" ht="12" customHeight="1" x14ac:dyDescent="0.2">
      <c r="B29" s="356" t="s">
        <v>76</v>
      </c>
      <c r="C29" s="357"/>
      <c r="D29" s="21">
        <v>0</v>
      </c>
      <c r="E29" s="21">
        <v>0</v>
      </c>
      <c r="F29" s="9"/>
      <c r="J29" s="186"/>
    </row>
    <row r="30" spans="2:11" s="7" customFormat="1" ht="12" customHeight="1" x14ac:dyDescent="0.2">
      <c r="B30" s="356" t="s">
        <v>77</v>
      </c>
      <c r="C30" s="357"/>
      <c r="D30" s="21">
        <v>1103899684</v>
      </c>
      <c r="E30" s="21">
        <v>1103899684</v>
      </c>
      <c r="F30" s="9"/>
      <c r="G30" s="355" t="s">
        <v>78</v>
      </c>
      <c r="H30" s="355"/>
      <c r="I30" s="15">
        <v>2408549400.1999998</v>
      </c>
      <c r="J30" s="192">
        <v>2407875763.4500003</v>
      </c>
      <c r="K30" s="15"/>
    </row>
    <row r="31" spans="2:11" s="7" customFormat="1" x14ac:dyDescent="0.2">
      <c r="B31" s="195"/>
      <c r="C31" s="333"/>
      <c r="D31" s="33"/>
      <c r="E31" s="33"/>
      <c r="F31" s="9"/>
      <c r="J31" s="186"/>
    </row>
    <row r="32" spans="2:11" s="7" customFormat="1" ht="12" customHeight="1" x14ac:dyDescent="0.2">
      <c r="B32" s="358" t="s">
        <v>319</v>
      </c>
      <c r="C32" s="355"/>
      <c r="D32" s="34">
        <v>20558662908.809998</v>
      </c>
      <c r="E32" s="34">
        <v>20109801491.769997</v>
      </c>
      <c r="F32" s="25"/>
      <c r="G32" s="355" t="s">
        <v>17</v>
      </c>
      <c r="H32" s="355"/>
      <c r="I32" s="27"/>
      <c r="J32" s="196"/>
      <c r="K32" s="27"/>
    </row>
    <row r="33" spans="2:11" s="7" customFormat="1" ht="12" customHeight="1" x14ac:dyDescent="0.2">
      <c r="B33" s="195"/>
      <c r="C33" s="36"/>
      <c r="D33" s="33"/>
      <c r="E33" s="33"/>
      <c r="F33" s="9"/>
      <c r="G33" s="355" t="s">
        <v>80</v>
      </c>
      <c r="H33" s="355"/>
      <c r="I33" s="15">
        <v>0</v>
      </c>
      <c r="J33" s="192">
        <v>0</v>
      </c>
      <c r="K33" s="15"/>
    </row>
    <row r="34" spans="2:11" s="7" customFormat="1" ht="12" customHeight="1" x14ac:dyDescent="0.2">
      <c r="B34" s="359" t="s">
        <v>81</v>
      </c>
      <c r="C34" s="360"/>
      <c r="D34" s="34">
        <v>22679479450.849998</v>
      </c>
      <c r="E34" s="34">
        <v>21300137767.109997</v>
      </c>
      <c r="F34" s="9"/>
      <c r="G34" s="354" t="s">
        <v>82</v>
      </c>
      <c r="H34" s="354"/>
      <c r="I34" s="21">
        <v>0</v>
      </c>
      <c r="J34" s="190">
        <v>0</v>
      </c>
      <c r="K34" s="21"/>
    </row>
    <row r="35" spans="2:11" s="7" customFormat="1" ht="12" customHeight="1" x14ac:dyDescent="0.2">
      <c r="B35" s="191"/>
      <c r="C35" s="30"/>
      <c r="D35" s="24"/>
      <c r="E35" s="24"/>
      <c r="F35" s="9"/>
      <c r="G35" s="354" t="s">
        <v>83</v>
      </c>
      <c r="H35" s="354"/>
      <c r="I35" s="21">
        <v>0</v>
      </c>
      <c r="J35" s="190">
        <v>0</v>
      </c>
      <c r="K35" s="21"/>
    </row>
    <row r="36" spans="2:11" s="7" customFormat="1" ht="12" customHeight="1" x14ac:dyDescent="0.2">
      <c r="B36" s="191"/>
      <c r="C36" s="30"/>
      <c r="D36" s="37"/>
      <c r="E36" s="37"/>
      <c r="F36" s="9"/>
      <c r="G36" s="354" t="s">
        <v>84</v>
      </c>
      <c r="H36" s="354"/>
      <c r="I36" s="21">
        <v>0</v>
      </c>
      <c r="J36" s="190">
        <v>0</v>
      </c>
      <c r="K36" s="21"/>
    </row>
    <row r="37" spans="2:11" s="7" customFormat="1" x14ac:dyDescent="0.2">
      <c r="B37" s="191"/>
      <c r="C37" s="30"/>
      <c r="D37" s="37"/>
      <c r="E37" s="37"/>
      <c r="F37" s="9"/>
      <c r="J37" s="190"/>
    </row>
    <row r="38" spans="2:11" s="7" customFormat="1" ht="12" customHeight="1" x14ac:dyDescent="0.2">
      <c r="B38" s="191"/>
      <c r="C38" s="38"/>
      <c r="D38" s="38"/>
      <c r="E38" s="37"/>
      <c r="F38" s="9"/>
      <c r="G38" s="355" t="s">
        <v>85</v>
      </c>
      <c r="H38" s="355"/>
      <c r="I38" s="15">
        <v>20270930050.650002</v>
      </c>
      <c r="J38" s="192">
        <v>18892262003.66</v>
      </c>
      <c r="K38" s="15"/>
    </row>
    <row r="39" spans="2:11" s="7" customFormat="1" ht="12" customHeight="1" x14ac:dyDescent="0.2">
      <c r="B39" s="191"/>
      <c r="C39" s="38"/>
      <c r="D39" s="38"/>
      <c r="E39" s="37"/>
      <c r="F39" s="9"/>
      <c r="G39" s="354" t="s">
        <v>86</v>
      </c>
      <c r="H39" s="354"/>
      <c r="I39" s="21">
        <v>1518091145.1400003</v>
      </c>
      <c r="J39" s="190">
        <v>1310214719.9400001</v>
      </c>
      <c r="K39" s="21"/>
    </row>
    <row r="40" spans="2:11" s="7" customFormat="1" x14ac:dyDescent="0.2">
      <c r="B40" s="191"/>
      <c r="C40" s="38"/>
      <c r="D40" s="38"/>
      <c r="E40" s="37"/>
      <c r="F40" s="9"/>
      <c r="G40" s="332"/>
      <c r="H40" s="332"/>
      <c r="I40" s="21"/>
      <c r="J40" s="193"/>
      <c r="K40" s="21"/>
    </row>
    <row r="41" spans="2:11" s="7" customFormat="1" ht="12" customHeight="1" x14ac:dyDescent="0.2">
      <c r="B41" s="191"/>
      <c r="C41" s="38"/>
      <c r="D41" s="38"/>
      <c r="E41" s="37"/>
      <c r="F41" s="9"/>
      <c r="G41" s="354" t="s">
        <v>87</v>
      </c>
      <c r="H41" s="354"/>
      <c r="I41" s="21">
        <v>3863225872.9299998</v>
      </c>
      <c r="J41" s="190">
        <v>2690296801.0300002</v>
      </c>
      <c r="K41" s="21"/>
    </row>
    <row r="42" spans="2:11" s="7" customFormat="1" x14ac:dyDescent="0.2">
      <c r="B42" s="191"/>
      <c r="C42" s="38"/>
      <c r="D42" s="38"/>
      <c r="E42" s="37"/>
      <c r="F42" s="9"/>
      <c r="G42" s="354" t="s">
        <v>88</v>
      </c>
      <c r="H42" s="354"/>
      <c r="I42" s="21">
        <v>6600948383.4099998</v>
      </c>
      <c r="J42" s="190">
        <v>6600948383.4099998</v>
      </c>
      <c r="K42" s="21"/>
    </row>
    <row r="43" spans="2:11" s="7" customFormat="1" x14ac:dyDescent="0.2">
      <c r="B43" s="191"/>
      <c r="C43" s="38"/>
      <c r="D43" s="38"/>
      <c r="E43" s="37"/>
      <c r="F43" s="9"/>
      <c r="G43" s="332" t="s">
        <v>89</v>
      </c>
      <c r="H43" s="332"/>
      <c r="I43" s="21">
        <v>0</v>
      </c>
      <c r="J43" s="190">
        <v>0</v>
      </c>
      <c r="K43" s="21"/>
    </row>
    <row r="44" spans="2:11" s="7" customFormat="1" ht="12" customHeight="1" x14ac:dyDescent="0.2">
      <c r="B44" s="191"/>
      <c r="C44" s="38"/>
      <c r="D44" s="38"/>
      <c r="E44" s="37"/>
      <c r="F44" s="9"/>
      <c r="G44" s="354" t="s">
        <v>90</v>
      </c>
      <c r="H44" s="354"/>
      <c r="I44" s="21">
        <v>8288664649.1700001</v>
      </c>
      <c r="J44" s="190">
        <v>8290802099.2799997</v>
      </c>
      <c r="K44" s="21"/>
    </row>
    <row r="45" spans="2:11" s="7" customFormat="1" x14ac:dyDescent="0.2">
      <c r="B45" s="191"/>
      <c r="C45" s="30"/>
      <c r="D45" s="37"/>
      <c r="E45" s="37"/>
      <c r="F45" s="9"/>
      <c r="G45" s="30"/>
      <c r="H45" s="39"/>
      <c r="I45" s="24"/>
      <c r="J45" s="190"/>
      <c r="K45" s="24"/>
    </row>
    <row r="46" spans="2:11" s="7" customFormat="1" ht="12" customHeight="1" x14ac:dyDescent="0.2">
      <c r="B46" s="191"/>
      <c r="C46" s="30"/>
      <c r="D46" s="37"/>
      <c r="E46" s="37"/>
      <c r="F46" s="9"/>
      <c r="G46" s="355" t="s">
        <v>91</v>
      </c>
      <c r="H46" s="355"/>
      <c r="I46" s="15">
        <v>0</v>
      </c>
      <c r="J46" s="192">
        <v>0</v>
      </c>
      <c r="K46" s="15"/>
    </row>
    <row r="47" spans="2:11" s="7" customFormat="1" x14ac:dyDescent="0.2">
      <c r="B47" s="191"/>
      <c r="C47" s="30"/>
      <c r="D47" s="37"/>
      <c r="E47" s="37"/>
      <c r="F47" s="9"/>
      <c r="G47" s="30"/>
      <c r="H47" s="39"/>
      <c r="I47" s="24"/>
      <c r="J47" s="194"/>
      <c r="K47" s="24"/>
    </row>
    <row r="48" spans="2:11" s="7" customFormat="1" ht="12" customHeight="1" x14ac:dyDescent="0.2">
      <c r="B48" s="191"/>
      <c r="C48" s="30"/>
      <c r="D48" s="37"/>
      <c r="E48" s="37"/>
      <c r="F48" s="9"/>
      <c r="G48" s="354" t="s">
        <v>92</v>
      </c>
      <c r="H48" s="354"/>
      <c r="I48" s="21">
        <v>0</v>
      </c>
      <c r="J48" s="190">
        <v>0</v>
      </c>
      <c r="K48" s="21"/>
    </row>
    <row r="49" spans="2:11" s="7" customFormat="1" ht="12" customHeight="1" x14ac:dyDescent="0.2">
      <c r="B49" s="191"/>
      <c r="C49" s="30"/>
      <c r="D49" s="37"/>
      <c r="E49" s="37"/>
      <c r="F49" s="9"/>
      <c r="G49" s="354" t="s">
        <v>93</v>
      </c>
      <c r="H49" s="354"/>
      <c r="I49" s="21">
        <v>0</v>
      </c>
      <c r="J49" s="190">
        <v>0</v>
      </c>
      <c r="K49" s="21"/>
    </row>
    <row r="50" spans="2:11" s="7" customFormat="1" x14ac:dyDescent="0.2">
      <c r="B50" s="191"/>
      <c r="C50" s="30"/>
      <c r="D50" s="37"/>
      <c r="E50" s="37"/>
      <c r="F50" s="9"/>
      <c r="G50" s="30"/>
      <c r="H50" s="40"/>
      <c r="I50" s="24"/>
      <c r="J50" s="194"/>
      <c r="K50" s="24"/>
    </row>
    <row r="51" spans="2:11" s="7" customFormat="1" ht="12" customHeight="1" x14ac:dyDescent="0.2">
      <c r="B51" s="191"/>
      <c r="C51" s="30"/>
      <c r="D51" s="37"/>
      <c r="E51" s="37"/>
      <c r="F51" s="9"/>
      <c r="G51" s="355" t="s">
        <v>94</v>
      </c>
      <c r="H51" s="355"/>
      <c r="I51" s="15">
        <v>20270930050.650002</v>
      </c>
      <c r="J51" s="192">
        <v>18892262003.66</v>
      </c>
      <c r="K51" s="15"/>
    </row>
    <row r="52" spans="2:11" s="7" customFormat="1" x14ac:dyDescent="0.2">
      <c r="B52" s="191"/>
      <c r="C52" s="30"/>
      <c r="D52" s="37"/>
      <c r="E52" s="37"/>
      <c r="F52" s="9"/>
      <c r="G52" s="30"/>
      <c r="H52" s="39"/>
      <c r="I52" s="24"/>
      <c r="J52" s="194"/>
      <c r="K52" s="24"/>
    </row>
    <row r="53" spans="2:11" s="7" customFormat="1" ht="12" customHeight="1" x14ac:dyDescent="0.2">
      <c r="B53" s="191"/>
      <c r="C53" s="30"/>
      <c r="D53" s="37"/>
      <c r="E53" s="37"/>
      <c r="F53" s="9"/>
      <c r="G53" s="355" t="s">
        <v>95</v>
      </c>
      <c r="H53" s="355"/>
      <c r="I53" s="15">
        <v>22679479450.850002</v>
      </c>
      <c r="J53" s="192">
        <v>21300137767.110001</v>
      </c>
      <c r="K53" s="15"/>
    </row>
    <row r="54" spans="2:11" s="7" customFormat="1" ht="12.75" thickBot="1" x14ac:dyDescent="0.25">
      <c r="B54" s="197"/>
      <c r="C54" s="198"/>
      <c r="D54" s="198"/>
      <c r="E54" s="198"/>
      <c r="F54" s="199"/>
      <c r="G54" s="198"/>
      <c r="H54" s="198"/>
      <c r="I54" s="198"/>
      <c r="J54" s="200"/>
      <c r="K54" s="90"/>
    </row>
    <row r="55" spans="2:11" x14ac:dyDescent="0.2">
      <c r="B55" s="286" t="s">
        <v>285</v>
      </c>
      <c r="C55" s="45"/>
      <c r="D55" s="46"/>
      <c r="E55" s="46"/>
      <c r="F55" s="9"/>
      <c r="G55" s="47"/>
      <c r="H55" s="45"/>
      <c r="I55" s="180"/>
      <c r="J55" s="180"/>
      <c r="K55" s="46"/>
    </row>
    <row r="56" spans="2:11" x14ac:dyDescent="0.2">
      <c r="G56" s="355"/>
      <c r="H56" s="355"/>
      <c r="I56" s="180"/>
      <c r="J56" s="180"/>
    </row>
    <row r="57" spans="2:11" x14ac:dyDescent="0.2">
      <c r="G57" s="354"/>
      <c r="H57" s="354"/>
      <c r="I57" s="176"/>
    </row>
    <row r="58" spans="2:11" x14ac:dyDescent="0.2">
      <c r="G58" s="354"/>
      <c r="H58" s="354"/>
      <c r="I58" s="176"/>
    </row>
    <row r="59" spans="2:11" x14ac:dyDescent="0.2">
      <c r="G59" s="354"/>
      <c r="H59" s="354"/>
      <c r="I59" s="176"/>
    </row>
    <row r="60" spans="2:11" x14ac:dyDescent="0.2">
      <c r="G60" s="175"/>
      <c r="H60" s="175"/>
      <c r="I60" s="176"/>
    </row>
    <row r="61" spans="2:11" x14ac:dyDescent="0.2">
      <c r="G61" s="354"/>
      <c r="H61" s="354"/>
      <c r="I61" s="176"/>
    </row>
  </sheetData>
  <mergeCells count="65">
    <mergeCell ref="G56:H56"/>
    <mergeCell ref="G57:H57"/>
    <mergeCell ref="G58:H58"/>
    <mergeCell ref="G59:H59"/>
    <mergeCell ref="G61:H61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9:H49"/>
    <mergeCell ref="G51:H51"/>
    <mergeCell ref="G53:H53"/>
    <mergeCell ref="G39:H39"/>
    <mergeCell ref="G41:H41"/>
    <mergeCell ref="G42:H42"/>
    <mergeCell ref="G44:H44"/>
    <mergeCell ref="G46:H46"/>
    <mergeCell ref="G48:H48"/>
  </mergeCells>
  <pageMargins left="0.7" right="0.7" top="0.75" bottom="0.75" header="0.3" footer="0.3"/>
  <pageSetup scale="6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68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2.5703125" style="50" customWidth="1"/>
    <col min="2" max="2" width="13.42578125" style="50" customWidth="1"/>
    <col min="3" max="3" width="47.28515625" style="50" customWidth="1"/>
    <col min="4" max="4" width="11.42578125" style="50"/>
    <col min="5" max="5" width="5.140625" style="50" customWidth="1"/>
    <col min="6" max="6" width="16.28515625" style="50" customWidth="1"/>
    <col min="7" max="7" width="16.7109375" style="50" customWidth="1"/>
    <col min="8" max="8" width="2" style="50" customWidth="1"/>
    <col min="9" max="16384" width="11.42578125" style="50"/>
  </cols>
  <sheetData>
    <row r="1" spans="2:7" ht="12.75" thickBot="1" x14ac:dyDescent="0.25"/>
    <row r="2" spans="2:7" ht="14.25" customHeight="1" x14ac:dyDescent="0.2">
      <c r="B2" s="382" t="s">
        <v>38</v>
      </c>
      <c r="C2" s="383"/>
      <c r="D2" s="383"/>
      <c r="E2" s="383"/>
      <c r="F2" s="383"/>
      <c r="G2" s="384"/>
    </row>
    <row r="3" spans="2:7" ht="14.25" customHeight="1" x14ac:dyDescent="0.2">
      <c r="B3" s="385" t="s">
        <v>144</v>
      </c>
      <c r="C3" s="386"/>
      <c r="D3" s="386"/>
      <c r="E3" s="386"/>
      <c r="F3" s="386"/>
      <c r="G3" s="387"/>
    </row>
    <row r="4" spans="2:7" ht="14.25" customHeight="1" thickBot="1" x14ac:dyDescent="0.25">
      <c r="B4" s="388" t="s">
        <v>320</v>
      </c>
      <c r="C4" s="389"/>
      <c r="D4" s="389"/>
      <c r="E4" s="389"/>
      <c r="F4" s="389"/>
      <c r="G4" s="390"/>
    </row>
    <row r="5" spans="2:7" s="53" customFormat="1" x14ac:dyDescent="0.2">
      <c r="B5" s="257"/>
      <c r="C5" s="258"/>
      <c r="D5" s="258"/>
      <c r="E5" s="258"/>
      <c r="F5" s="259">
        <v>2019</v>
      </c>
      <c r="G5" s="260">
        <v>2018</v>
      </c>
    </row>
    <row r="6" spans="2:7" ht="12" customHeight="1" x14ac:dyDescent="0.2">
      <c r="B6" s="391" t="s">
        <v>21</v>
      </c>
      <c r="C6" s="392"/>
      <c r="D6" s="392"/>
      <c r="E6" s="392"/>
      <c r="F6" s="334"/>
      <c r="G6" s="261"/>
    </row>
    <row r="7" spans="2:7" s="57" customFormat="1" ht="28.35" customHeight="1" x14ac:dyDescent="0.25">
      <c r="B7" s="391" t="s">
        <v>145</v>
      </c>
      <c r="C7" s="392"/>
      <c r="D7" s="392"/>
      <c r="E7" s="392"/>
      <c r="F7" s="174">
        <v>2773700608.75</v>
      </c>
      <c r="G7" s="262">
        <v>2876661337.4700003</v>
      </c>
    </row>
    <row r="8" spans="2:7" ht="12" customHeight="1" x14ac:dyDescent="0.2">
      <c r="B8" s="263"/>
      <c r="C8" s="381" t="s">
        <v>146</v>
      </c>
      <c r="D8" s="381"/>
      <c r="E8" s="381"/>
      <c r="F8" s="171">
        <v>1948573730.75</v>
      </c>
      <c r="G8" s="264">
        <v>2046074616.8699999</v>
      </c>
    </row>
    <row r="9" spans="2:7" ht="12" customHeight="1" x14ac:dyDescent="0.2">
      <c r="B9" s="263"/>
      <c r="C9" s="381" t="s">
        <v>147</v>
      </c>
      <c r="D9" s="381"/>
      <c r="E9" s="381"/>
      <c r="F9" s="171">
        <v>0</v>
      </c>
      <c r="G9" s="264">
        <v>0</v>
      </c>
    </row>
    <row r="10" spans="2:7" ht="12" customHeight="1" x14ac:dyDescent="0.2">
      <c r="B10" s="263"/>
      <c r="C10" s="381" t="s">
        <v>148</v>
      </c>
      <c r="D10" s="381"/>
      <c r="E10" s="381"/>
      <c r="F10" s="171">
        <v>0</v>
      </c>
      <c r="G10" s="264">
        <v>0</v>
      </c>
    </row>
    <row r="11" spans="2:7" x14ac:dyDescent="0.2">
      <c r="B11" s="263"/>
      <c r="C11" s="381" t="s">
        <v>149</v>
      </c>
      <c r="D11" s="381"/>
      <c r="E11" s="381"/>
      <c r="F11" s="171">
        <v>328890677.19</v>
      </c>
      <c r="G11" s="264">
        <v>313447585.98000002</v>
      </c>
    </row>
    <row r="12" spans="2:7" ht="15.6" customHeight="1" x14ac:dyDescent="0.2">
      <c r="B12" s="263"/>
      <c r="C12" s="381" t="s">
        <v>286</v>
      </c>
      <c r="D12" s="381"/>
      <c r="E12" s="381"/>
      <c r="F12" s="171">
        <v>206409570.09999999</v>
      </c>
      <c r="G12" s="264">
        <v>177351948.86000001</v>
      </c>
    </row>
    <row r="13" spans="2:7" ht="12" customHeight="1" x14ac:dyDescent="0.2">
      <c r="B13" s="263"/>
      <c r="C13" s="381" t="s">
        <v>287</v>
      </c>
      <c r="D13" s="381"/>
      <c r="E13" s="381"/>
      <c r="F13" s="171">
        <v>289826630.70999998</v>
      </c>
      <c r="G13" s="264">
        <v>339787185.75999999</v>
      </c>
    </row>
    <row r="14" spans="2:7" ht="12" customHeight="1" x14ac:dyDescent="0.2">
      <c r="B14" s="263"/>
      <c r="C14" s="381" t="s">
        <v>152</v>
      </c>
      <c r="D14" s="381"/>
      <c r="E14" s="381"/>
      <c r="F14" s="171">
        <v>0</v>
      </c>
      <c r="G14" s="264">
        <v>0</v>
      </c>
    </row>
    <row r="15" spans="2:7" ht="23.45" customHeight="1" x14ac:dyDescent="0.2">
      <c r="B15" s="336"/>
      <c r="C15" s="377" t="s">
        <v>153</v>
      </c>
      <c r="D15" s="377"/>
      <c r="E15" s="377"/>
      <c r="F15" s="171">
        <v>0</v>
      </c>
      <c r="G15" s="264">
        <v>0</v>
      </c>
    </row>
    <row r="16" spans="2:7" ht="12" customHeight="1" x14ac:dyDescent="0.2">
      <c r="B16" s="375" t="s">
        <v>154</v>
      </c>
      <c r="C16" s="376"/>
      <c r="D16" s="376"/>
      <c r="E16" s="376"/>
      <c r="F16" s="172">
        <v>3509945147.8700004</v>
      </c>
      <c r="G16" s="265">
        <v>3466386439.7999997</v>
      </c>
    </row>
    <row r="17" spans="1:7" x14ac:dyDescent="0.2">
      <c r="B17" s="336"/>
      <c r="C17" s="377" t="s">
        <v>155</v>
      </c>
      <c r="D17" s="377"/>
      <c r="E17" s="377"/>
      <c r="F17" s="171">
        <v>3034238662.5100002</v>
      </c>
      <c r="G17" s="264">
        <v>3032137698.8699999</v>
      </c>
    </row>
    <row r="18" spans="1:7" x14ac:dyDescent="0.2">
      <c r="B18" s="336"/>
      <c r="C18" s="377" t="s">
        <v>156</v>
      </c>
      <c r="D18" s="377"/>
      <c r="E18" s="377"/>
      <c r="F18" s="171">
        <v>475706485.36000001</v>
      </c>
      <c r="G18" s="264">
        <v>434248740.93000001</v>
      </c>
    </row>
    <row r="19" spans="1:7" ht="12" customHeight="1" x14ac:dyDescent="0.2">
      <c r="B19" s="375" t="s">
        <v>157</v>
      </c>
      <c r="C19" s="376"/>
      <c r="D19" s="376"/>
      <c r="E19" s="376"/>
      <c r="F19" s="172">
        <v>10335939.149999999</v>
      </c>
      <c r="G19" s="265">
        <v>802575.35</v>
      </c>
    </row>
    <row r="20" spans="1:7" ht="12.75" customHeight="1" x14ac:dyDescent="0.25">
      <c r="A20" s="162"/>
      <c r="B20" s="336"/>
      <c r="C20" s="377" t="s">
        <v>158</v>
      </c>
      <c r="D20" s="377"/>
      <c r="E20" s="377"/>
      <c r="F20" s="171">
        <v>0</v>
      </c>
      <c r="G20" s="264">
        <v>0</v>
      </c>
    </row>
    <row r="21" spans="1:7" x14ac:dyDescent="0.2">
      <c r="B21" s="336"/>
      <c r="C21" s="377" t="s">
        <v>159</v>
      </c>
      <c r="D21" s="377"/>
      <c r="E21" s="377"/>
      <c r="F21" s="171">
        <v>0</v>
      </c>
      <c r="G21" s="264">
        <v>0</v>
      </c>
    </row>
    <row r="22" spans="1:7" ht="12" customHeight="1" x14ac:dyDescent="0.2">
      <c r="B22" s="336"/>
      <c r="C22" s="377" t="s">
        <v>160</v>
      </c>
      <c r="D22" s="377"/>
      <c r="E22" s="377"/>
      <c r="F22" s="171">
        <v>0</v>
      </c>
      <c r="G22" s="264">
        <v>0</v>
      </c>
    </row>
    <row r="23" spans="1:7" x14ac:dyDescent="0.2">
      <c r="B23" s="336"/>
      <c r="C23" s="377" t="s">
        <v>161</v>
      </c>
      <c r="D23" s="377"/>
      <c r="E23" s="377"/>
      <c r="F23" s="171">
        <v>7965068.0999999996</v>
      </c>
      <c r="G23" s="264">
        <v>0</v>
      </c>
    </row>
    <row r="24" spans="1:7" x14ac:dyDescent="0.2">
      <c r="B24" s="336"/>
      <c r="C24" s="377" t="s">
        <v>162</v>
      </c>
      <c r="D24" s="377"/>
      <c r="E24" s="377"/>
      <c r="F24" s="171">
        <v>2370871.0499999998</v>
      </c>
      <c r="G24" s="264">
        <v>802575.35</v>
      </c>
    </row>
    <row r="25" spans="1:7" x14ac:dyDescent="0.2">
      <c r="B25" s="336"/>
      <c r="C25" s="335"/>
      <c r="D25" s="335"/>
      <c r="E25" s="335"/>
      <c r="F25" s="171"/>
      <c r="G25" s="266"/>
    </row>
    <row r="26" spans="1:7" ht="12" customHeight="1" x14ac:dyDescent="0.2">
      <c r="B26" s="379" t="s">
        <v>163</v>
      </c>
      <c r="C26" s="380"/>
      <c r="D26" s="380"/>
      <c r="E26" s="380"/>
      <c r="F26" s="173">
        <v>6293981695.7700005</v>
      </c>
      <c r="G26" s="267">
        <v>6343850352.6199999</v>
      </c>
    </row>
    <row r="27" spans="1:7" x14ac:dyDescent="0.2">
      <c r="B27" s="336"/>
      <c r="C27" s="335"/>
      <c r="D27" s="335"/>
      <c r="E27" s="335"/>
      <c r="F27" s="171"/>
      <c r="G27" s="266"/>
    </row>
    <row r="28" spans="1:7" ht="12" customHeight="1" x14ac:dyDescent="0.2">
      <c r="B28" s="373" t="s">
        <v>164</v>
      </c>
      <c r="C28" s="374"/>
      <c r="D28" s="374"/>
      <c r="E28" s="374"/>
      <c r="F28" s="171"/>
      <c r="G28" s="266"/>
    </row>
    <row r="29" spans="1:7" ht="12" customHeight="1" x14ac:dyDescent="0.2">
      <c r="B29" s="375" t="s">
        <v>165</v>
      </c>
      <c r="C29" s="376"/>
      <c r="D29" s="376"/>
      <c r="E29" s="376"/>
      <c r="F29" s="172">
        <v>3667361071.3400002</v>
      </c>
      <c r="G29" s="265">
        <v>3884712179.1100006</v>
      </c>
    </row>
    <row r="30" spans="1:7" x14ac:dyDescent="0.2">
      <c r="B30" s="336"/>
      <c r="C30" s="377" t="s">
        <v>166</v>
      </c>
      <c r="D30" s="377"/>
      <c r="E30" s="377"/>
      <c r="F30" s="171">
        <v>1488651977.6700001</v>
      </c>
      <c r="G30" s="264">
        <v>1738649593.99</v>
      </c>
    </row>
    <row r="31" spans="1:7" x14ac:dyDescent="0.2">
      <c r="B31" s="336"/>
      <c r="C31" s="377" t="s">
        <v>167</v>
      </c>
      <c r="D31" s="377"/>
      <c r="E31" s="377"/>
      <c r="F31" s="171">
        <v>698352470.02999997</v>
      </c>
      <c r="G31" s="264">
        <v>679196543.23000002</v>
      </c>
    </row>
    <row r="32" spans="1:7" x14ac:dyDescent="0.2">
      <c r="B32" s="336"/>
      <c r="C32" s="377" t="s">
        <v>168</v>
      </c>
      <c r="D32" s="377"/>
      <c r="E32" s="377"/>
      <c r="F32" s="171">
        <v>1480356623.6400001</v>
      </c>
      <c r="G32" s="264">
        <v>1466866041.8900001</v>
      </c>
    </row>
    <row r="33" spans="2:7" ht="12" customHeight="1" x14ac:dyDescent="0.2">
      <c r="B33" s="375" t="s">
        <v>156</v>
      </c>
      <c r="C33" s="376"/>
      <c r="D33" s="376"/>
      <c r="E33" s="376"/>
      <c r="F33" s="172">
        <v>623361621.97000003</v>
      </c>
      <c r="G33" s="265">
        <v>746651779.93000007</v>
      </c>
    </row>
    <row r="34" spans="2:7" ht="12" customHeight="1" x14ac:dyDescent="0.2">
      <c r="B34" s="336"/>
      <c r="C34" s="377" t="s">
        <v>169</v>
      </c>
      <c r="D34" s="377"/>
      <c r="E34" s="377"/>
      <c r="F34" s="171">
        <v>0</v>
      </c>
      <c r="G34" s="264">
        <v>0</v>
      </c>
    </row>
    <row r="35" spans="2:7" x14ac:dyDescent="0.2">
      <c r="B35" s="336"/>
      <c r="C35" s="377" t="s">
        <v>170</v>
      </c>
      <c r="D35" s="377"/>
      <c r="E35" s="377"/>
      <c r="F35" s="171">
        <v>38575314.579999998</v>
      </c>
      <c r="G35" s="264">
        <v>47010994.619999997</v>
      </c>
    </row>
    <row r="36" spans="2:7" x14ac:dyDescent="0.2">
      <c r="B36" s="336"/>
      <c r="C36" s="377" t="s">
        <v>171</v>
      </c>
      <c r="D36" s="377"/>
      <c r="E36" s="377"/>
      <c r="F36" s="171">
        <v>1000000</v>
      </c>
      <c r="G36" s="264">
        <v>0</v>
      </c>
    </row>
    <row r="37" spans="2:7" x14ac:dyDescent="0.2">
      <c r="B37" s="336"/>
      <c r="C37" s="377" t="s">
        <v>172</v>
      </c>
      <c r="D37" s="377"/>
      <c r="E37" s="377"/>
      <c r="F37" s="171">
        <v>51574313.509999998</v>
      </c>
      <c r="G37" s="264">
        <v>112588205.2</v>
      </c>
    </row>
    <row r="38" spans="2:7" x14ac:dyDescent="0.2">
      <c r="B38" s="336"/>
      <c r="C38" s="377" t="s">
        <v>173</v>
      </c>
      <c r="D38" s="377"/>
      <c r="E38" s="377"/>
      <c r="F38" s="171">
        <v>400641993.88</v>
      </c>
      <c r="G38" s="264">
        <v>467052580.11000001</v>
      </c>
    </row>
    <row r="39" spans="2:7" ht="12" customHeight="1" x14ac:dyDescent="0.2">
      <c r="B39" s="336"/>
      <c r="C39" s="377" t="s">
        <v>174</v>
      </c>
      <c r="D39" s="377"/>
      <c r="E39" s="377"/>
      <c r="F39" s="171">
        <v>131570000</v>
      </c>
      <c r="G39" s="264">
        <v>120000000</v>
      </c>
    </row>
    <row r="40" spans="2:7" x14ac:dyDescent="0.2">
      <c r="B40" s="336"/>
      <c r="C40" s="377" t="s">
        <v>175</v>
      </c>
      <c r="D40" s="377"/>
      <c r="E40" s="377"/>
      <c r="F40" s="171">
        <v>0</v>
      </c>
      <c r="G40" s="264">
        <v>0</v>
      </c>
    </row>
    <row r="41" spans="2:7" x14ac:dyDescent="0.2">
      <c r="B41" s="336"/>
      <c r="C41" s="377" t="s">
        <v>176</v>
      </c>
      <c r="D41" s="377"/>
      <c r="E41" s="377"/>
      <c r="F41" s="171">
        <v>0</v>
      </c>
      <c r="G41" s="264">
        <v>0</v>
      </c>
    </row>
    <row r="42" spans="2:7" x14ac:dyDescent="0.2">
      <c r="B42" s="336"/>
      <c r="C42" s="377" t="s">
        <v>177</v>
      </c>
      <c r="D42" s="377"/>
      <c r="E42" s="377"/>
      <c r="F42" s="171">
        <v>0</v>
      </c>
      <c r="G42" s="264">
        <v>0</v>
      </c>
    </row>
    <row r="43" spans="2:7" x14ac:dyDescent="0.2">
      <c r="B43" s="336"/>
      <c r="C43" s="335"/>
      <c r="D43" s="335"/>
      <c r="E43" s="335"/>
      <c r="F43" s="179"/>
      <c r="G43" s="268"/>
    </row>
    <row r="44" spans="2:7" ht="12" customHeight="1" x14ac:dyDescent="0.2">
      <c r="B44" s="375" t="s">
        <v>178</v>
      </c>
      <c r="C44" s="376"/>
      <c r="D44" s="376"/>
      <c r="E44" s="376"/>
      <c r="F44" s="172">
        <v>26407712.510000002</v>
      </c>
      <c r="G44" s="265">
        <v>27501776.199999999</v>
      </c>
    </row>
    <row r="45" spans="2:7" x14ac:dyDescent="0.2">
      <c r="B45" s="336"/>
      <c r="C45" s="377" t="s">
        <v>179</v>
      </c>
      <c r="D45" s="377"/>
      <c r="E45" s="377"/>
      <c r="F45" s="171">
        <v>0</v>
      </c>
      <c r="G45" s="264">
        <v>0</v>
      </c>
    </row>
    <row r="46" spans="2:7" x14ac:dyDescent="0.2">
      <c r="B46" s="336"/>
      <c r="C46" s="377" t="s">
        <v>82</v>
      </c>
      <c r="D46" s="377"/>
      <c r="E46" s="377"/>
      <c r="F46" s="171">
        <v>0</v>
      </c>
      <c r="G46" s="264">
        <v>0</v>
      </c>
    </row>
    <row r="47" spans="2:7" x14ac:dyDescent="0.2">
      <c r="B47" s="336"/>
      <c r="C47" s="377" t="s">
        <v>180</v>
      </c>
      <c r="D47" s="377"/>
      <c r="E47" s="377"/>
      <c r="F47" s="171">
        <v>26407712.510000002</v>
      </c>
      <c r="G47" s="264">
        <v>27501776.199999999</v>
      </c>
    </row>
    <row r="48" spans="2:7" ht="12" customHeight="1" x14ac:dyDescent="0.2">
      <c r="B48" s="375" t="s">
        <v>181</v>
      </c>
      <c r="C48" s="376"/>
      <c r="D48" s="376"/>
      <c r="E48" s="376"/>
      <c r="F48" s="172">
        <v>172164596.05999997</v>
      </c>
      <c r="G48" s="265">
        <v>183896703.80000001</v>
      </c>
    </row>
    <row r="49" spans="2:7" x14ac:dyDescent="0.2">
      <c r="B49" s="336"/>
      <c r="C49" s="377" t="s">
        <v>182</v>
      </c>
      <c r="D49" s="377"/>
      <c r="E49" s="377"/>
      <c r="F49" s="171">
        <v>170545035.88999999</v>
      </c>
      <c r="G49" s="264">
        <v>181244147.56</v>
      </c>
    </row>
    <row r="50" spans="2:7" x14ac:dyDescent="0.2">
      <c r="B50" s="336"/>
      <c r="C50" s="377" t="s">
        <v>183</v>
      </c>
      <c r="D50" s="377"/>
      <c r="E50" s="377"/>
      <c r="F50" s="171">
        <v>0</v>
      </c>
      <c r="G50" s="264">
        <v>0</v>
      </c>
    </row>
    <row r="51" spans="2:7" x14ac:dyDescent="0.2">
      <c r="B51" s="336"/>
      <c r="C51" s="377" t="s">
        <v>184</v>
      </c>
      <c r="D51" s="377"/>
      <c r="E51" s="377"/>
      <c r="F51" s="171">
        <v>1619560.17</v>
      </c>
      <c r="G51" s="264">
        <v>2652556.2400000002</v>
      </c>
    </row>
    <row r="52" spans="2:7" x14ac:dyDescent="0.2">
      <c r="B52" s="336"/>
      <c r="C52" s="377" t="s">
        <v>185</v>
      </c>
      <c r="D52" s="377"/>
      <c r="E52" s="377"/>
      <c r="F52" s="171">
        <v>0</v>
      </c>
      <c r="G52" s="264">
        <v>0</v>
      </c>
    </row>
    <row r="53" spans="2:7" x14ac:dyDescent="0.2">
      <c r="B53" s="336"/>
      <c r="C53" s="377" t="s">
        <v>186</v>
      </c>
      <c r="D53" s="377"/>
      <c r="E53" s="377"/>
      <c r="F53" s="171">
        <v>0</v>
      </c>
      <c r="G53" s="264">
        <v>0</v>
      </c>
    </row>
    <row r="54" spans="2:7" ht="12" customHeight="1" x14ac:dyDescent="0.2">
      <c r="B54" s="375" t="s">
        <v>187</v>
      </c>
      <c r="C54" s="376"/>
      <c r="D54" s="376"/>
      <c r="E54" s="376"/>
      <c r="F54" s="172">
        <v>248787652.28</v>
      </c>
      <c r="G54" s="265">
        <v>185224098.62999997</v>
      </c>
    </row>
    <row r="55" spans="2:7" ht="12" customHeight="1" x14ac:dyDescent="0.2">
      <c r="B55" s="336"/>
      <c r="C55" s="377" t="s">
        <v>188</v>
      </c>
      <c r="D55" s="377"/>
      <c r="E55" s="377"/>
      <c r="F55" s="171">
        <v>243982788.53999999</v>
      </c>
      <c r="G55" s="264">
        <v>172257761.94999999</v>
      </c>
    </row>
    <row r="56" spans="2:7" x14ac:dyDescent="0.2">
      <c r="B56" s="336"/>
      <c r="C56" s="377" t="s">
        <v>189</v>
      </c>
      <c r="D56" s="377"/>
      <c r="E56" s="377"/>
      <c r="F56" s="171">
        <v>0</v>
      </c>
      <c r="G56" s="264">
        <v>12890728.449999999</v>
      </c>
    </row>
    <row r="57" spans="2:7" x14ac:dyDescent="0.2">
      <c r="B57" s="336"/>
      <c r="C57" s="377" t="s">
        <v>190</v>
      </c>
      <c r="D57" s="377"/>
      <c r="E57" s="377"/>
      <c r="F57" s="171">
        <v>0</v>
      </c>
      <c r="G57" s="264">
        <v>0</v>
      </c>
    </row>
    <row r="58" spans="2:7" ht="28.5" customHeight="1" x14ac:dyDescent="0.2">
      <c r="B58" s="336"/>
      <c r="C58" s="377" t="s">
        <v>191</v>
      </c>
      <c r="D58" s="377"/>
      <c r="E58" s="377"/>
      <c r="F58" s="171">
        <v>0</v>
      </c>
      <c r="G58" s="264">
        <v>0</v>
      </c>
    </row>
    <row r="59" spans="2:7" x14ac:dyDescent="0.2">
      <c r="B59" s="336"/>
      <c r="C59" s="377" t="s">
        <v>192</v>
      </c>
      <c r="D59" s="377"/>
      <c r="E59" s="377"/>
      <c r="F59" s="171">
        <v>0</v>
      </c>
      <c r="G59" s="264">
        <v>0</v>
      </c>
    </row>
    <row r="60" spans="2:7" x14ac:dyDescent="0.2">
      <c r="B60" s="336"/>
      <c r="C60" s="377" t="s">
        <v>193</v>
      </c>
      <c r="D60" s="377"/>
      <c r="E60" s="377"/>
      <c r="F60" s="171">
        <v>4804863.74</v>
      </c>
      <c r="G60" s="264">
        <v>75608.23</v>
      </c>
    </row>
    <row r="61" spans="2:7" ht="12" customHeight="1" x14ac:dyDescent="0.2">
      <c r="B61" s="375" t="s">
        <v>194</v>
      </c>
      <c r="C61" s="376"/>
      <c r="D61" s="376"/>
      <c r="E61" s="376"/>
      <c r="F61" s="172">
        <v>37807896.469999999</v>
      </c>
      <c r="G61" s="265">
        <v>5649095.0099999998</v>
      </c>
    </row>
    <row r="62" spans="2:7" x14ac:dyDescent="0.2">
      <c r="B62" s="336"/>
      <c r="C62" s="377" t="s">
        <v>195</v>
      </c>
      <c r="D62" s="377"/>
      <c r="E62" s="377"/>
      <c r="F62" s="171">
        <v>37807896.469999999</v>
      </c>
      <c r="G62" s="264">
        <v>5649095.0099999998</v>
      </c>
    </row>
    <row r="63" spans="2:7" x14ac:dyDescent="0.2">
      <c r="B63" s="378"/>
      <c r="C63" s="377"/>
      <c r="D63" s="377"/>
      <c r="E63" s="377"/>
      <c r="F63" s="171"/>
      <c r="G63" s="266"/>
    </row>
    <row r="64" spans="2:7" ht="12" customHeight="1" x14ac:dyDescent="0.2">
      <c r="B64" s="373" t="s">
        <v>196</v>
      </c>
      <c r="C64" s="374"/>
      <c r="D64" s="374"/>
      <c r="E64" s="374"/>
      <c r="F64" s="173">
        <v>4775890550.6300001</v>
      </c>
      <c r="G64" s="267">
        <v>5033635632.6800003</v>
      </c>
    </row>
    <row r="65" spans="2:8" x14ac:dyDescent="0.2">
      <c r="B65" s="336"/>
      <c r="C65" s="335"/>
      <c r="D65" s="335"/>
      <c r="E65" s="335"/>
      <c r="F65" s="171"/>
      <c r="G65" s="266"/>
    </row>
    <row r="66" spans="2:8" ht="12" customHeight="1" x14ac:dyDescent="0.2">
      <c r="B66" s="373" t="s">
        <v>197</v>
      </c>
      <c r="C66" s="374"/>
      <c r="D66" s="374"/>
      <c r="E66" s="374"/>
      <c r="F66" s="173">
        <v>1518091145.1400003</v>
      </c>
      <c r="G66" s="267">
        <v>1310214719.9399996</v>
      </c>
    </row>
    <row r="67" spans="2:8" ht="12.75" thickBot="1" x14ac:dyDescent="0.25">
      <c r="B67" s="371"/>
      <c r="C67" s="372"/>
      <c r="D67" s="372"/>
      <c r="E67" s="269"/>
      <c r="F67" s="269"/>
      <c r="G67" s="270"/>
    </row>
    <row r="68" spans="2:8" x14ac:dyDescent="0.2">
      <c r="B68" s="286" t="s">
        <v>285</v>
      </c>
      <c r="C68" s="75"/>
      <c r="D68" s="75"/>
      <c r="E68" s="75"/>
      <c r="F68" s="76"/>
      <c r="G68" s="75"/>
      <c r="H68" s="170"/>
    </row>
  </sheetData>
  <mergeCells count="61">
    <mergeCell ref="C14:E14"/>
    <mergeCell ref="B2:G2"/>
    <mergeCell ref="B3:G3"/>
    <mergeCell ref="B4:G4"/>
    <mergeCell ref="B6:E6"/>
    <mergeCell ref="B7:E7"/>
    <mergeCell ref="C8:E8"/>
    <mergeCell ref="C9:E9"/>
    <mergeCell ref="C10:E10"/>
    <mergeCell ref="C11:E11"/>
    <mergeCell ref="C12:E12"/>
    <mergeCell ref="C13:E13"/>
    <mergeCell ref="B28:E28"/>
    <mergeCell ref="C15:E15"/>
    <mergeCell ref="B16:E16"/>
    <mergeCell ref="C17:E17"/>
    <mergeCell ref="C18:E18"/>
    <mergeCell ref="B19:E19"/>
    <mergeCell ref="C20:E20"/>
    <mergeCell ref="C21:E21"/>
    <mergeCell ref="C22:E22"/>
    <mergeCell ref="C23:E23"/>
    <mergeCell ref="C24:E24"/>
    <mergeCell ref="B26:E26"/>
    <mergeCell ref="C40:E40"/>
    <mergeCell ref="B29:E29"/>
    <mergeCell ref="C30:E30"/>
    <mergeCell ref="C31:E31"/>
    <mergeCell ref="C32:E32"/>
    <mergeCell ref="B33:E33"/>
    <mergeCell ref="C34:E34"/>
    <mergeCell ref="C35:E35"/>
    <mergeCell ref="C36:E36"/>
    <mergeCell ref="C37:E37"/>
    <mergeCell ref="C38:E38"/>
    <mergeCell ref="C39:E39"/>
    <mergeCell ref="C53:E53"/>
    <mergeCell ref="C41:E41"/>
    <mergeCell ref="C42:E42"/>
    <mergeCell ref="B44:E44"/>
    <mergeCell ref="C45:E45"/>
    <mergeCell ref="C46:E46"/>
    <mergeCell ref="C47:E47"/>
    <mergeCell ref="B48:E48"/>
    <mergeCell ref="C49:E49"/>
    <mergeCell ref="C50:E50"/>
    <mergeCell ref="C51:E51"/>
    <mergeCell ref="C52:E52"/>
    <mergeCell ref="B67:D67"/>
    <mergeCell ref="B66:E66"/>
    <mergeCell ref="B54:E54"/>
    <mergeCell ref="C55:E55"/>
    <mergeCell ref="C56:E56"/>
    <mergeCell ref="C57:E57"/>
    <mergeCell ref="C58:E58"/>
    <mergeCell ref="C59:E59"/>
    <mergeCell ref="C60:E60"/>
    <mergeCell ref="B61:E61"/>
    <mergeCell ref="C62:E62"/>
    <mergeCell ref="B63:E63"/>
    <mergeCell ref="B64:E64"/>
  </mergeCells>
  <pageMargins left="0.7" right="0.7" top="0.75" bottom="0.75" header="0.3" footer="0.3"/>
  <pageSetup scale="8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6"/>
  <sheetViews>
    <sheetView showGridLines="0" zoomScale="90" zoomScaleNormal="90" workbookViewId="0"/>
  </sheetViews>
  <sheetFormatPr baseColWidth="10" defaultColWidth="11.42578125" defaultRowHeight="14.25" customHeight="1" x14ac:dyDescent="0.25"/>
  <cols>
    <col min="1" max="1" width="2.85546875" style="289" customWidth="1"/>
    <col min="2" max="2" width="78.28515625" style="80" customWidth="1"/>
    <col min="3" max="3" width="20.42578125" style="80" customWidth="1"/>
    <col min="4" max="4" width="18.42578125" style="80" bestFit="1" customWidth="1"/>
    <col min="5" max="16384" width="11.42578125" style="80"/>
  </cols>
  <sheetData>
    <row r="1" spans="1:4" s="83" customFormat="1" ht="14.25" customHeight="1" thickBot="1" x14ac:dyDescent="0.3">
      <c r="A1" s="290"/>
      <c r="B1" s="169"/>
      <c r="C1" s="168"/>
      <c r="D1" s="169"/>
    </row>
    <row r="2" spans="1:4" s="83" customFormat="1" ht="14.25" customHeight="1" x14ac:dyDescent="0.25">
      <c r="A2" s="290"/>
      <c r="B2" s="362" t="s">
        <v>38</v>
      </c>
      <c r="C2" s="363"/>
      <c r="D2" s="364"/>
    </row>
    <row r="3" spans="1:4" s="83" customFormat="1" ht="14.25" customHeight="1" x14ac:dyDescent="0.25">
      <c r="A3" s="290"/>
      <c r="B3" s="393" t="s">
        <v>226</v>
      </c>
      <c r="C3" s="394"/>
      <c r="D3" s="395"/>
    </row>
    <row r="4" spans="1:4" s="83" customFormat="1" ht="14.25" customHeight="1" thickBot="1" x14ac:dyDescent="0.3">
      <c r="A4" s="290"/>
      <c r="B4" s="396" t="s">
        <v>321</v>
      </c>
      <c r="C4" s="397"/>
      <c r="D4" s="398"/>
    </row>
    <row r="5" spans="1:4" s="83" customFormat="1" ht="14.25" customHeight="1" x14ac:dyDescent="0.25">
      <c r="A5" s="290"/>
      <c r="B5" s="237"/>
      <c r="C5" s="238" t="s">
        <v>202</v>
      </c>
      <c r="D5" s="239" t="s">
        <v>206</v>
      </c>
    </row>
    <row r="6" spans="1:4" s="83" customFormat="1" ht="14.25" customHeight="1" x14ac:dyDescent="0.25">
      <c r="A6" s="290"/>
      <c r="B6" s="240" t="s">
        <v>0</v>
      </c>
      <c r="C6" s="81">
        <v>252876540.70999995</v>
      </c>
      <c r="D6" s="241">
        <v>1632218224.4500022</v>
      </c>
    </row>
    <row r="7" spans="1:4" s="83" customFormat="1" ht="14.25" customHeight="1" x14ac:dyDescent="0.25">
      <c r="A7" s="290"/>
      <c r="B7" s="242" t="s">
        <v>41</v>
      </c>
      <c r="C7" s="167">
        <v>8893752.1699999981</v>
      </c>
      <c r="D7" s="243">
        <v>939374018.87000012</v>
      </c>
    </row>
    <row r="8" spans="1:4" s="83" customFormat="1" ht="14.25" customHeight="1" x14ac:dyDescent="0.25">
      <c r="A8" s="290" t="s">
        <v>1</v>
      </c>
      <c r="B8" s="244" t="s">
        <v>43</v>
      </c>
      <c r="C8" s="163">
        <v>0</v>
      </c>
      <c r="D8" s="245">
        <v>939374018.87000012</v>
      </c>
    </row>
    <row r="9" spans="1:4" s="83" customFormat="1" ht="14.25" customHeight="1" x14ac:dyDescent="0.25">
      <c r="A9" s="290" t="s">
        <v>2</v>
      </c>
      <c r="B9" s="244" t="s">
        <v>45</v>
      </c>
      <c r="C9" s="163">
        <v>6023629.4499999993</v>
      </c>
      <c r="D9" s="271">
        <v>0</v>
      </c>
    </row>
    <row r="10" spans="1:4" s="83" customFormat="1" ht="14.25" customHeight="1" x14ac:dyDescent="0.25">
      <c r="A10" s="290" t="s">
        <v>3</v>
      </c>
      <c r="B10" s="244" t="s">
        <v>47</v>
      </c>
      <c r="C10" s="163">
        <v>2870122.7199999988</v>
      </c>
      <c r="D10" s="271">
        <v>0</v>
      </c>
    </row>
    <row r="11" spans="1:4" s="83" customFormat="1" ht="14.25" customHeight="1" x14ac:dyDescent="0.25">
      <c r="A11" s="290" t="s">
        <v>96</v>
      </c>
      <c r="B11" s="244" t="s">
        <v>227</v>
      </c>
      <c r="C11" s="163">
        <v>0</v>
      </c>
      <c r="D11" s="246">
        <v>0</v>
      </c>
    </row>
    <row r="12" spans="1:4" s="83" customFormat="1" ht="14.25" customHeight="1" x14ac:dyDescent="0.25">
      <c r="A12" s="290" t="s">
        <v>97</v>
      </c>
      <c r="B12" s="244" t="s">
        <v>51</v>
      </c>
      <c r="C12" s="163">
        <v>0</v>
      </c>
      <c r="D12" s="246">
        <v>0</v>
      </c>
    </row>
    <row r="13" spans="1:4" s="83" customFormat="1" ht="14.25" customHeight="1" x14ac:dyDescent="0.25">
      <c r="A13" s="290" t="s">
        <v>98</v>
      </c>
      <c r="B13" s="244" t="s">
        <v>53</v>
      </c>
      <c r="C13" s="163">
        <v>0</v>
      </c>
      <c r="D13" s="246">
        <v>0</v>
      </c>
    </row>
    <row r="14" spans="1:4" s="83" customFormat="1" ht="14.25" customHeight="1" x14ac:dyDescent="0.25">
      <c r="A14" s="290" t="s">
        <v>99</v>
      </c>
      <c r="B14" s="244" t="s">
        <v>228</v>
      </c>
      <c r="C14" s="163">
        <v>0</v>
      </c>
      <c r="D14" s="246">
        <v>0</v>
      </c>
    </row>
    <row r="15" spans="1:4" ht="14.25" customHeight="1" x14ac:dyDescent="0.25">
      <c r="B15" s="247"/>
      <c r="C15" s="164"/>
      <c r="D15" s="248"/>
    </row>
    <row r="16" spans="1:4" ht="14.25" customHeight="1" x14ac:dyDescent="0.25">
      <c r="B16" s="249" t="s">
        <v>60</v>
      </c>
      <c r="C16" s="82">
        <v>243982788.53999996</v>
      </c>
      <c r="D16" s="250">
        <v>692844205.58000219</v>
      </c>
    </row>
    <row r="17" spans="1:4" ht="14.25" customHeight="1" x14ac:dyDescent="0.25">
      <c r="A17" s="289" t="s">
        <v>4</v>
      </c>
      <c r="B17" s="244" t="s">
        <v>62</v>
      </c>
      <c r="C17" s="163">
        <v>0</v>
      </c>
      <c r="D17" s="246">
        <v>179516111.35000002</v>
      </c>
    </row>
    <row r="18" spans="1:4" ht="14.25" customHeight="1" x14ac:dyDescent="0.25">
      <c r="A18" s="289" t="s">
        <v>100</v>
      </c>
      <c r="B18" s="244" t="s">
        <v>64</v>
      </c>
      <c r="C18" s="163">
        <v>0</v>
      </c>
      <c r="D18" s="246">
        <v>0</v>
      </c>
    </row>
    <row r="19" spans="1:4" ht="14.25" customHeight="1" x14ac:dyDescent="0.25">
      <c r="A19" s="289" t="s">
        <v>5</v>
      </c>
      <c r="B19" s="244" t="s">
        <v>66</v>
      </c>
      <c r="C19" s="163">
        <v>0</v>
      </c>
      <c r="D19" s="246">
        <v>353166636.01000214</v>
      </c>
    </row>
    <row r="20" spans="1:4" ht="14.25" customHeight="1" x14ac:dyDescent="0.25">
      <c r="A20" s="289" t="s">
        <v>6</v>
      </c>
      <c r="B20" s="244" t="s">
        <v>68</v>
      </c>
      <c r="C20" s="163">
        <v>0</v>
      </c>
      <c r="D20" s="246">
        <v>137211713.46000004</v>
      </c>
    </row>
    <row r="21" spans="1:4" ht="14.25" customHeight="1" x14ac:dyDescent="0.25">
      <c r="A21" s="289" t="s">
        <v>7</v>
      </c>
      <c r="B21" s="244" t="s">
        <v>70</v>
      </c>
      <c r="C21" s="163">
        <v>0</v>
      </c>
      <c r="D21" s="246">
        <v>712530</v>
      </c>
    </row>
    <row r="22" spans="1:4" ht="14.25" customHeight="1" x14ac:dyDescent="0.25">
      <c r="A22" s="289" t="s">
        <v>8</v>
      </c>
      <c r="B22" s="244" t="s">
        <v>72</v>
      </c>
      <c r="C22" s="163">
        <v>243982788.53999996</v>
      </c>
      <c r="D22" s="246">
        <v>0</v>
      </c>
    </row>
    <row r="23" spans="1:4" ht="14.25" customHeight="1" x14ac:dyDescent="0.25">
      <c r="A23" s="289" t="s">
        <v>9</v>
      </c>
      <c r="B23" s="244" t="s">
        <v>74</v>
      </c>
      <c r="C23" s="163">
        <v>0</v>
      </c>
      <c r="D23" s="246">
        <v>22237214.760000005</v>
      </c>
    </row>
    <row r="24" spans="1:4" ht="14.25" customHeight="1" x14ac:dyDescent="0.25">
      <c r="A24" s="289" t="s">
        <v>101</v>
      </c>
      <c r="B24" s="244" t="s">
        <v>76</v>
      </c>
      <c r="C24" s="163">
        <v>0</v>
      </c>
      <c r="D24" s="246">
        <v>0</v>
      </c>
    </row>
    <row r="25" spans="1:4" ht="14.25" customHeight="1" x14ac:dyDescent="0.25">
      <c r="A25" s="289" t="s">
        <v>102</v>
      </c>
      <c r="B25" s="244" t="s">
        <v>77</v>
      </c>
      <c r="C25" s="163">
        <v>0</v>
      </c>
      <c r="D25" s="246">
        <v>0</v>
      </c>
    </row>
    <row r="26" spans="1:4" ht="14.25" customHeight="1" x14ac:dyDescent="0.25">
      <c r="B26" s="247"/>
      <c r="C26" s="164"/>
      <c r="D26" s="248"/>
    </row>
    <row r="27" spans="1:4" ht="14.25" customHeight="1" x14ac:dyDescent="0.25">
      <c r="B27" s="249" t="s">
        <v>10</v>
      </c>
      <c r="C27" s="82">
        <v>32365048.469999962</v>
      </c>
      <c r="D27" s="250">
        <v>31691411.719999932</v>
      </c>
    </row>
    <row r="28" spans="1:4" ht="14.25" customHeight="1" x14ac:dyDescent="0.25">
      <c r="B28" s="249" t="s">
        <v>42</v>
      </c>
      <c r="C28" s="82">
        <v>32365048.469999962</v>
      </c>
      <c r="D28" s="250">
        <v>7965068.0999999996</v>
      </c>
    </row>
    <row r="29" spans="1:4" ht="14.25" customHeight="1" x14ac:dyDescent="0.25">
      <c r="A29" s="289" t="s">
        <v>11</v>
      </c>
      <c r="B29" s="244" t="s">
        <v>44</v>
      </c>
      <c r="C29" s="163">
        <v>24650196.539999962</v>
      </c>
      <c r="D29" s="246">
        <v>0</v>
      </c>
    </row>
    <row r="30" spans="1:4" ht="14.25" customHeight="1" x14ac:dyDescent="0.25">
      <c r="A30" s="289" t="s">
        <v>103</v>
      </c>
      <c r="B30" s="244" t="s">
        <v>46</v>
      </c>
      <c r="C30" s="163">
        <v>0</v>
      </c>
      <c r="D30" s="246">
        <v>0</v>
      </c>
    </row>
    <row r="31" spans="1:4" ht="14.25" customHeight="1" x14ac:dyDescent="0.25">
      <c r="A31" s="289" t="s">
        <v>12</v>
      </c>
      <c r="B31" s="244" t="s">
        <v>48</v>
      </c>
      <c r="C31" s="163">
        <v>3366064.7200000025</v>
      </c>
      <c r="D31" s="246">
        <v>0</v>
      </c>
    </row>
    <row r="32" spans="1:4" ht="14.25" customHeight="1" x14ac:dyDescent="0.25">
      <c r="A32" s="289" t="s">
        <v>104</v>
      </c>
      <c r="B32" s="244" t="s">
        <v>50</v>
      </c>
      <c r="C32" s="163">
        <v>0</v>
      </c>
      <c r="D32" s="246">
        <v>0</v>
      </c>
    </row>
    <row r="33" spans="1:4" ht="14.25" customHeight="1" x14ac:dyDescent="0.25">
      <c r="A33" s="289" t="s">
        <v>105</v>
      </c>
      <c r="B33" s="244" t="s">
        <v>52</v>
      </c>
      <c r="C33" s="163">
        <v>0</v>
      </c>
      <c r="D33" s="246">
        <v>0</v>
      </c>
    </row>
    <row r="34" spans="1:4" ht="14.25" customHeight="1" x14ac:dyDescent="0.25">
      <c r="A34" s="289" t="s">
        <v>13</v>
      </c>
      <c r="B34" s="244" t="s">
        <v>54</v>
      </c>
      <c r="C34" s="163">
        <v>1268010.92</v>
      </c>
      <c r="D34" s="246">
        <v>0</v>
      </c>
    </row>
    <row r="35" spans="1:4" ht="14.25" customHeight="1" x14ac:dyDescent="0.25">
      <c r="A35" s="289" t="s">
        <v>106</v>
      </c>
      <c r="B35" s="244" t="s">
        <v>56</v>
      </c>
      <c r="C35" s="163">
        <v>0</v>
      </c>
      <c r="D35" s="246">
        <v>7965068.0999999996</v>
      </c>
    </row>
    <row r="36" spans="1:4" ht="14.25" customHeight="1" x14ac:dyDescent="0.25">
      <c r="A36" s="289" t="s">
        <v>14</v>
      </c>
      <c r="B36" s="244" t="s">
        <v>57</v>
      </c>
      <c r="C36" s="163">
        <v>3080776.2900000005</v>
      </c>
      <c r="D36" s="246">
        <v>0</v>
      </c>
    </row>
    <row r="37" spans="1:4" ht="14.25" customHeight="1" x14ac:dyDescent="0.25">
      <c r="B37" s="247"/>
      <c r="C37" s="164"/>
      <c r="D37" s="248"/>
    </row>
    <row r="38" spans="1:4" ht="14.25" customHeight="1" x14ac:dyDescent="0.25">
      <c r="B38" s="249" t="s">
        <v>61</v>
      </c>
      <c r="C38" s="82">
        <v>0</v>
      </c>
      <c r="D38" s="250">
        <v>23726343.619999934</v>
      </c>
    </row>
    <row r="39" spans="1:4" ht="14.25" customHeight="1" x14ac:dyDescent="0.25">
      <c r="A39" s="289" t="s">
        <v>107</v>
      </c>
      <c r="B39" s="244" t="s">
        <v>63</v>
      </c>
      <c r="C39" s="163">
        <v>0</v>
      </c>
      <c r="D39" s="246">
        <v>0</v>
      </c>
    </row>
    <row r="40" spans="1:4" ht="14.25" customHeight="1" x14ac:dyDescent="0.25">
      <c r="A40" s="289" t="s">
        <v>108</v>
      </c>
      <c r="B40" s="244" t="s">
        <v>65</v>
      </c>
      <c r="C40" s="163">
        <v>0</v>
      </c>
      <c r="D40" s="246">
        <v>0</v>
      </c>
    </row>
    <row r="41" spans="1:4" ht="14.25" customHeight="1" x14ac:dyDescent="0.25">
      <c r="A41" s="289" t="s">
        <v>15</v>
      </c>
      <c r="B41" s="244" t="s">
        <v>67</v>
      </c>
      <c r="C41" s="163">
        <v>0</v>
      </c>
      <c r="D41" s="246">
        <v>23443780.569999933</v>
      </c>
    </row>
    <row r="42" spans="1:4" ht="14.25" customHeight="1" x14ac:dyDescent="0.25">
      <c r="A42" s="289" t="s">
        <v>109</v>
      </c>
      <c r="B42" s="244" t="s">
        <v>69</v>
      </c>
      <c r="C42" s="163">
        <v>0</v>
      </c>
      <c r="D42" s="246">
        <v>0</v>
      </c>
    </row>
    <row r="43" spans="1:4" ht="14.25" customHeight="1" x14ac:dyDescent="0.25">
      <c r="A43" s="289" t="s">
        <v>16</v>
      </c>
      <c r="B43" s="244" t="s">
        <v>71</v>
      </c>
      <c r="C43" s="163">
        <v>0</v>
      </c>
      <c r="D43" s="246">
        <v>282563.05000000075</v>
      </c>
    </row>
    <row r="44" spans="1:4" ht="14.25" customHeight="1" x14ac:dyDescent="0.25">
      <c r="A44" s="289" t="s">
        <v>110</v>
      </c>
      <c r="B44" s="244" t="s">
        <v>73</v>
      </c>
      <c r="C44" s="163">
        <v>0</v>
      </c>
      <c r="D44" s="246">
        <v>0</v>
      </c>
    </row>
    <row r="45" spans="1:4" ht="14.25" customHeight="1" x14ac:dyDescent="0.25">
      <c r="B45" s="247"/>
      <c r="C45" s="164"/>
      <c r="D45" s="248"/>
    </row>
    <row r="46" spans="1:4" ht="14.25" customHeight="1" x14ac:dyDescent="0.25">
      <c r="B46" s="249" t="s">
        <v>229</v>
      </c>
      <c r="C46" s="82">
        <v>1518091145.1400003</v>
      </c>
      <c r="D46" s="250">
        <v>139423098.14999962</v>
      </c>
    </row>
    <row r="47" spans="1:4" ht="14.25" customHeight="1" x14ac:dyDescent="0.25">
      <c r="B47" s="251" t="s">
        <v>80</v>
      </c>
      <c r="C47" s="165">
        <v>0</v>
      </c>
      <c r="D47" s="252">
        <v>0</v>
      </c>
    </row>
    <row r="48" spans="1:4" ht="14.25" customHeight="1" x14ac:dyDescent="0.25">
      <c r="A48" s="289" t="s">
        <v>111</v>
      </c>
      <c r="B48" s="244" t="s">
        <v>82</v>
      </c>
      <c r="C48" s="163">
        <v>0</v>
      </c>
      <c r="D48" s="246">
        <v>0</v>
      </c>
    </row>
    <row r="49" spans="1:4" ht="14.25" customHeight="1" x14ac:dyDescent="0.25">
      <c r="A49" s="289" t="s">
        <v>112</v>
      </c>
      <c r="B49" s="244" t="s">
        <v>83</v>
      </c>
      <c r="C49" s="163">
        <v>0</v>
      </c>
      <c r="D49" s="246">
        <v>0</v>
      </c>
    </row>
    <row r="50" spans="1:4" ht="14.25" customHeight="1" x14ac:dyDescent="0.25">
      <c r="A50" s="289" t="s">
        <v>113</v>
      </c>
      <c r="B50" s="244" t="s">
        <v>230</v>
      </c>
      <c r="C50" s="163">
        <v>0</v>
      </c>
      <c r="D50" s="246">
        <v>0</v>
      </c>
    </row>
    <row r="51" spans="1:4" ht="14.25" customHeight="1" x14ac:dyDescent="0.25">
      <c r="B51" s="247"/>
      <c r="C51" s="164"/>
      <c r="D51" s="248"/>
    </row>
    <row r="52" spans="1:4" ht="14.25" customHeight="1" x14ac:dyDescent="0.25">
      <c r="B52" s="249" t="s">
        <v>85</v>
      </c>
      <c r="C52" s="82">
        <v>1518091145.1400003</v>
      </c>
      <c r="D52" s="250">
        <v>139423098.14999962</v>
      </c>
    </row>
    <row r="53" spans="1:4" ht="14.25" customHeight="1" x14ac:dyDescent="0.25">
      <c r="A53" s="289" t="s">
        <v>18</v>
      </c>
      <c r="B53" s="244" t="s">
        <v>231</v>
      </c>
      <c r="C53" s="163">
        <v>1518091145.1400003</v>
      </c>
      <c r="D53" s="246">
        <v>0</v>
      </c>
    </row>
    <row r="54" spans="1:4" ht="14.25" customHeight="1" x14ac:dyDescent="0.25">
      <c r="A54" s="289" t="s">
        <v>19</v>
      </c>
      <c r="B54" s="244" t="s">
        <v>87</v>
      </c>
      <c r="C54" s="163">
        <v>0</v>
      </c>
      <c r="D54" s="246">
        <v>137285648.03999996</v>
      </c>
    </row>
    <row r="55" spans="1:4" ht="14.25" customHeight="1" x14ac:dyDescent="0.25">
      <c r="A55" s="289" t="s">
        <v>114</v>
      </c>
      <c r="B55" s="244" t="s">
        <v>88</v>
      </c>
      <c r="C55" s="163">
        <v>0</v>
      </c>
      <c r="D55" s="246">
        <v>0</v>
      </c>
    </row>
    <row r="56" spans="1:4" ht="14.25" customHeight="1" x14ac:dyDescent="0.25">
      <c r="A56" s="289" t="s">
        <v>115</v>
      </c>
      <c r="B56" s="244" t="s">
        <v>89</v>
      </c>
      <c r="C56" s="163">
        <v>0</v>
      </c>
      <c r="D56" s="246">
        <v>0</v>
      </c>
    </row>
    <row r="57" spans="1:4" ht="14.25" customHeight="1" x14ac:dyDescent="0.25">
      <c r="A57" s="289" t="s">
        <v>20</v>
      </c>
      <c r="B57" s="244" t="s">
        <v>90</v>
      </c>
      <c r="C57" s="163">
        <v>0</v>
      </c>
      <c r="D57" s="246">
        <v>2137450.1099996567</v>
      </c>
    </row>
    <row r="58" spans="1:4" ht="14.25" customHeight="1" x14ac:dyDescent="0.25">
      <c r="B58" s="247"/>
      <c r="C58" s="164"/>
      <c r="D58" s="248"/>
    </row>
    <row r="59" spans="1:4" ht="14.25" customHeight="1" x14ac:dyDescent="0.25">
      <c r="B59" s="249" t="s">
        <v>232</v>
      </c>
      <c r="C59" s="166">
        <v>0</v>
      </c>
      <c r="D59" s="253">
        <v>0</v>
      </c>
    </row>
    <row r="60" spans="1:4" ht="14.25" customHeight="1" x14ac:dyDescent="0.25">
      <c r="A60" s="289" t="s">
        <v>116</v>
      </c>
      <c r="B60" s="244" t="s">
        <v>92</v>
      </c>
      <c r="C60" s="163">
        <v>0</v>
      </c>
      <c r="D60" s="246">
        <v>0</v>
      </c>
    </row>
    <row r="61" spans="1:4" ht="14.25" customHeight="1" x14ac:dyDescent="0.25">
      <c r="A61" s="289" t="s">
        <v>117</v>
      </c>
      <c r="B61" s="244" t="s">
        <v>93</v>
      </c>
      <c r="C61" s="163">
        <v>0</v>
      </c>
      <c r="D61" s="246">
        <v>0</v>
      </c>
    </row>
    <row r="62" spans="1:4" ht="14.25" customHeight="1" thickBot="1" x14ac:dyDescent="0.3">
      <c r="B62" s="254"/>
      <c r="C62" s="255"/>
      <c r="D62" s="256"/>
    </row>
    <row r="63" spans="1:4" ht="14.25" customHeight="1" x14ac:dyDescent="0.25">
      <c r="B63" s="286" t="s">
        <v>285</v>
      </c>
      <c r="C63" s="181"/>
      <c r="D63" s="178"/>
    </row>
    <row r="64" spans="1:4" ht="14.25" customHeight="1" x14ac:dyDescent="0.25">
      <c r="D64" s="322"/>
    </row>
    <row r="66" spans="4:4" ht="14.25" customHeight="1" x14ac:dyDescent="0.25">
      <c r="D66" s="181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36"/>
  <sheetViews>
    <sheetView showGridLines="0" zoomScaleNormal="100" workbookViewId="0"/>
  </sheetViews>
  <sheetFormatPr baseColWidth="10" defaultColWidth="11.42578125" defaultRowHeight="15" x14ac:dyDescent="0.25"/>
  <cols>
    <col min="1" max="1" width="1.7109375" customWidth="1"/>
    <col min="2" max="2" width="3" style="136" customWidth="1"/>
    <col min="3" max="3" width="23" style="136" customWidth="1"/>
    <col min="4" max="4" width="26.42578125" style="136" customWidth="1"/>
    <col min="5" max="5" width="17" style="136" bestFit="1" customWidth="1"/>
    <col min="6" max="6" width="17.42578125" style="136" customWidth="1"/>
    <col min="7" max="7" width="17.140625" style="136" customWidth="1"/>
    <col min="8" max="8" width="17" style="136" bestFit="1" customWidth="1"/>
    <col min="9" max="9" width="14.85546875" style="136" customWidth="1"/>
    <col min="10" max="10" width="13.85546875" style="136" customWidth="1"/>
    <col min="11" max="12" width="11.42578125" style="136" customWidth="1"/>
    <col min="13" max="16384" width="11.42578125" style="136"/>
  </cols>
  <sheetData>
    <row r="1" spans="2:9" ht="15.75" thickBot="1" x14ac:dyDescent="0.3">
      <c r="I1" s="148"/>
    </row>
    <row r="2" spans="2:9" x14ac:dyDescent="0.25">
      <c r="B2" s="401" t="s">
        <v>38</v>
      </c>
      <c r="C2" s="402"/>
      <c r="D2" s="402"/>
      <c r="E2" s="402"/>
      <c r="F2" s="402"/>
      <c r="G2" s="402"/>
      <c r="H2" s="402"/>
      <c r="I2" s="403"/>
    </row>
    <row r="3" spans="2:9" ht="15.75" customHeight="1" x14ac:dyDescent="0.25">
      <c r="B3" s="404" t="s">
        <v>266</v>
      </c>
      <c r="C3" s="405"/>
      <c r="D3" s="405"/>
      <c r="E3" s="405"/>
      <c r="F3" s="405"/>
      <c r="G3" s="405"/>
      <c r="H3" s="405"/>
      <c r="I3" s="406"/>
    </row>
    <row r="4" spans="2:9" ht="15.75" customHeight="1" x14ac:dyDescent="0.25">
      <c r="B4" s="407" t="s">
        <v>321</v>
      </c>
      <c r="C4" s="408"/>
      <c r="D4" s="408"/>
      <c r="E4" s="408"/>
      <c r="F4" s="408"/>
      <c r="G4" s="408"/>
      <c r="H4" s="408"/>
      <c r="I4" s="409"/>
    </row>
    <row r="5" spans="2:9" ht="22.5" customHeight="1" x14ac:dyDescent="0.25">
      <c r="B5" s="410" t="s">
        <v>200</v>
      </c>
      <c r="C5" s="411"/>
      <c r="D5" s="412"/>
      <c r="E5" s="144" t="s">
        <v>267</v>
      </c>
      <c r="F5" s="144" t="s">
        <v>268</v>
      </c>
      <c r="G5" s="145" t="s">
        <v>269</v>
      </c>
      <c r="H5" s="145" t="s">
        <v>270</v>
      </c>
      <c r="I5" s="212" t="s">
        <v>271</v>
      </c>
    </row>
    <row r="6" spans="2:9" ht="15.75" thickBot="1" x14ac:dyDescent="0.3">
      <c r="B6" s="413"/>
      <c r="C6" s="414"/>
      <c r="D6" s="415"/>
      <c r="E6" s="221">
        <v>1</v>
      </c>
      <c r="F6" s="221">
        <v>2</v>
      </c>
      <c r="G6" s="222">
        <v>3</v>
      </c>
      <c r="H6" s="222" t="s">
        <v>272</v>
      </c>
      <c r="I6" s="223" t="s">
        <v>273</v>
      </c>
    </row>
    <row r="7" spans="2:9" ht="8.25" customHeight="1" x14ac:dyDescent="0.25">
      <c r="B7" s="219"/>
      <c r="C7" s="146"/>
      <c r="D7" s="146"/>
      <c r="E7" s="147"/>
      <c r="F7" s="147"/>
      <c r="G7" s="147"/>
      <c r="H7" s="147"/>
      <c r="I7" s="220"/>
    </row>
    <row r="8" spans="2:9" x14ac:dyDescent="0.25">
      <c r="B8" s="416" t="s">
        <v>40</v>
      </c>
      <c r="C8" s="399"/>
      <c r="D8" s="137"/>
      <c r="E8" s="224"/>
      <c r="F8" s="224"/>
      <c r="G8" s="224"/>
      <c r="H8" s="224"/>
      <c r="I8" s="225"/>
    </row>
    <row r="9" spans="2:9" x14ac:dyDescent="0.25">
      <c r="B9" s="213"/>
      <c r="C9" s="137"/>
      <c r="D9" s="138"/>
      <c r="E9" s="224"/>
      <c r="F9" s="224"/>
      <c r="G9" s="224"/>
      <c r="H9" s="224"/>
      <c r="I9" s="225"/>
    </row>
    <row r="10" spans="2:9" x14ac:dyDescent="0.25">
      <c r="B10" s="214"/>
      <c r="C10" s="419" t="s">
        <v>41</v>
      </c>
      <c r="D10" s="419"/>
      <c r="E10" s="228">
        <v>1190336275.3399999</v>
      </c>
      <c r="F10" s="228">
        <v>50990586854.260002</v>
      </c>
      <c r="G10" s="228">
        <v>50060106587.560005</v>
      </c>
      <c r="H10" s="228">
        <v>2120816542.0399988</v>
      </c>
      <c r="I10" s="229">
        <v>930480266.69999874</v>
      </c>
    </row>
    <row r="11" spans="2:9" x14ac:dyDescent="0.25">
      <c r="B11" s="215"/>
      <c r="C11" s="139"/>
      <c r="D11" s="139"/>
      <c r="E11" s="230"/>
      <c r="F11" s="230"/>
      <c r="G11" s="230"/>
      <c r="H11" s="230"/>
      <c r="I11" s="231"/>
    </row>
    <row r="12" spans="2:9" x14ac:dyDescent="0.25">
      <c r="B12" s="215"/>
      <c r="C12" s="400" t="s">
        <v>43</v>
      </c>
      <c r="D12" s="400"/>
      <c r="E12" s="232">
        <v>1124472240.3199999</v>
      </c>
      <c r="F12" s="232">
        <v>34632794484.25</v>
      </c>
      <c r="G12" s="232">
        <v>33693420465.380001</v>
      </c>
      <c r="H12" s="233">
        <v>2063846259.1899986</v>
      </c>
      <c r="I12" s="234">
        <v>939374018.86999869</v>
      </c>
    </row>
    <row r="13" spans="2:9" x14ac:dyDescent="0.25">
      <c r="B13" s="215"/>
      <c r="C13" s="420" t="s">
        <v>45</v>
      </c>
      <c r="D13" s="420"/>
      <c r="E13" s="232">
        <v>29453834.620000001</v>
      </c>
      <c r="F13" s="232">
        <v>16357361534.299999</v>
      </c>
      <c r="G13" s="232">
        <v>16363385163.75</v>
      </c>
      <c r="H13" s="233">
        <v>23430205.170000076</v>
      </c>
      <c r="I13" s="234">
        <v>-6023629.4499999247</v>
      </c>
    </row>
    <row r="14" spans="2:9" x14ac:dyDescent="0.25">
      <c r="B14" s="215"/>
      <c r="C14" s="400" t="s">
        <v>47</v>
      </c>
      <c r="D14" s="400"/>
      <c r="E14" s="232">
        <v>38095435.009999998</v>
      </c>
      <c r="F14" s="232">
        <v>430835.71</v>
      </c>
      <c r="G14" s="232">
        <v>3300958.43</v>
      </c>
      <c r="H14" s="233">
        <v>35225312.289999999</v>
      </c>
      <c r="I14" s="234">
        <v>-2870122.7199999988</v>
      </c>
    </row>
    <row r="15" spans="2:9" x14ac:dyDescent="0.25">
      <c r="B15" s="215"/>
      <c r="C15" s="400" t="s">
        <v>49</v>
      </c>
      <c r="D15" s="400"/>
      <c r="E15" s="232">
        <v>0</v>
      </c>
      <c r="F15" s="232">
        <v>0</v>
      </c>
      <c r="G15" s="232">
        <v>0</v>
      </c>
      <c r="H15" s="233">
        <v>0</v>
      </c>
      <c r="I15" s="234">
        <v>0</v>
      </c>
    </row>
    <row r="16" spans="2:9" x14ac:dyDescent="0.25">
      <c r="B16" s="215"/>
      <c r="C16" s="400" t="s">
        <v>51</v>
      </c>
      <c r="D16" s="400"/>
      <c r="E16" s="232">
        <v>0</v>
      </c>
      <c r="F16" s="232">
        <v>0</v>
      </c>
      <c r="G16" s="232">
        <v>0</v>
      </c>
      <c r="H16" s="233">
        <v>0</v>
      </c>
      <c r="I16" s="234">
        <v>0</v>
      </c>
    </row>
    <row r="17" spans="2:9" x14ac:dyDescent="0.25">
      <c r="B17" s="215"/>
      <c r="C17" s="400" t="s">
        <v>53</v>
      </c>
      <c r="D17" s="400"/>
      <c r="E17" s="232">
        <v>-1685234.61</v>
      </c>
      <c r="F17" s="232">
        <v>0</v>
      </c>
      <c r="G17" s="232">
        <v>0</v>
      </c>
      <c r="H17" s="233">
        <v>-1685234.61</v>
      </c>
      <c r="I17" s="234">
        <v>0</v>
      </c>
    </row>
    <row r="18" spans="2:9" x14ac:dyDescent="0.25">
      <c r="B18" s="215"/>
      <c r="C18" s="400" t="s">
        <v>55</v>
      </c>
      <c r="D18" s="400"/>
      <c r="E18" s="232">
        <v>0</v>
      </c>
      <c r="F18" s="232">
        <v>0</v>
      </c>
      <c r="G18" s="232">
        <v>0</v>
      </c>
      <c r="H18" s="233">
        <v>0</v>
      </c>
      <c r="I18" s="234">
        <v>0</v>
      </c>
    </row>
    <row r="19" spans="2:9" x14ac:dyDescent="0.25">
      <c r="B19" s="215"/>
      <c r="C19" s="337"/>
      <c r="D19" s="337"/>
      <c r="E19" s="230"/>
      <c r="F19" s="230"/>
      <c r="G19" s="230"/>
      <c r="H19" s="230"/>
      <c r="I19" s="231"/>
    </row>
    <row r="20" spans="2:9" x14ac:dyDescent="0.25">
      <c r="B20" s="214"/>
      <c r="C20" s="419" t="s">
        <v>60</v>
      </c>
      <c r="D20" s="419"/>
      <c r="E20" s="228">
        <v>20109801491.769997</v>
      </c>
      <c r="F20" s="228">
        <v>5913138562.749999</v>
      </c>
      <c r="G20" s="228">
        <v>5464277145.7099991</v>
      </c>
      <c r="H20" s="228">
        <v>20558662908.809994</v>
      </c>
      <c r="I20" s="229">
        <v>448861417.03999758</v>
      </c>
    </row>
    <row r="21" spans="2:9" x14ac:dyDescent="0.25">
      <c r="B21" s="215"/>
      <c r="C21" s="139"/>
      <c r="D21" s="337"/>
      <c r="E21" s="230"/>
      <c r="F21" s="230"/>
      <c r="G21" s="230"/>
      <c r="H21" s="230"/>
      <c r="I21" s="231"/>
    </row>
    <row r="22" spans="2:9" x14ac:dyDescent="0.25">
      <c r="B22" s="215"/>
      <c r="C22" s="400" t="s">
        <v>62</v>
      </c>
      <c r="D22" s="400"/>
      <c r="E22" s="232">
        <v>131823704.81999999</v>
      </c>
      <c r="F22" s="232">
        <v>5104660790.3599997</v>
      </c>
      <c r="G22" s="232">
        <v>4925144679.0100002</v>
      </c>
      <c r="H22" s="233">
        <v>311339816.16999912</v>
      </c>
      <c r="I22" s="234">
        <v>179516111.34999913</v>
      </c>
    </row>
    <row r="23" spans="2:9" x14ac:dyDescent="0.25">
      <c r="B23" s="215"/>
      <c r="C23" s="400" t="s">
        <v>64</v>
      </c>
      <c r="D23" s="400"/>
      <c r="E23" s="232">
        <v>0</v>
      </c>
      <c r="F23" s="232">
        <v>0</v>
      </c>
      <c r="G23" s="232">
        <v>0</v>
      </c>
      <c r="H23" s="233">
        <v>0</v>
      </c>
      <c r="I23" s="234">
        <v>0</v>
      </c>
    </row>
    <row r="24" spans="2:9" ht="25.5" customHeight="1" x14ac:dyDescent="0.25">
      <c r="B24" s="215"/>
      <c r="C24" s="417" t="s">
        <v>66</v>
      </c>
      <c r="D24" s="418"/>
      <c r="E24" s="232">
        <v>18019829865.759998</v>
      </c>
      <c r="F24" s="232">
        <v>626670528.88999999</v>
      </c>
      <c r="G24" s="232">
        <v>273503892.88</v>
      </c>
      <c r="H24" s="233">
        <v>18372996501.769997</v>
      </c>
      <c r="I24" s="234">
        <v>353166636.00999832</v>
      </c>
    </row>
    <row r="25" spans="2:9" x14ac:dyDescent="0.25">
      <c r="B25" s="215"/>
      <c r="C25" s="400" t="s">
        <v>274</v>
      </c>
      <c r="D25" s="400"/>
      <c r="E25" s="232">
        <v>1312068231.3</v>
      </c>
      <c r="F25" s="232">
        <v>137785634.19</v>
      </c>
      <c r="G25" s="232">
        <v>573920.73</v>
      </c>
      <c r="H25" s="233">
        <v>1449279944.76</v>
      </c>
      <c r="I25" s="234">
        <v>137211713.46000004</v>
      </c>
    </row>
    <row r="26" spans="2:9" x14ac:dyDescent="0.25">
      <c r="B26" s="215"/>
      <c r="C26" s="400" t="s">
        <v>70</v>
      </c>
      <c r="D26" s="400"/>
      <c r="E26" s="232">
        <v>74260213.859999999</v>
      </c>
      <c r="F26" s="232">
        <v>712530</v>
      </c>
      <c r="G26" s="232">
        <v>0</v>
      </c>
      <c r="H26" s="233">
        <v>74972743.859999999</v>
      </c>
      <c r="I26" s="234">
        <v>712530</v>
      </c>
    </row>
    <row r="27" spans="2:9" x14ac:dyDescent="0.25">
      <c r="B27" s="215"/>
      <c r="C27" s="400" t="s">
        <v>72</v>
      </c>
      <c r="D27" s="400"/>
      <c r="E27" s="232">
        <v>-611473418.61000001</v>
      </c>
      <c r="F27" s="232">
        <v>19212274.859999999</v>
      </c>
      <c r="G27" s="232">
        <v>263195063.40000001</v>
      </c>
      <c r="H27" s="233">
        <v>-855456207.14999998</v>
      </c>
      <c r="I27" s="234">
        <v>-243982788.53999996</v>
      </c>
    </row>
    <row r="28" spans="2:9" x14ac:dyDescent="0.25">
      <c r="B28" s="215"/>
      <c r="C28" s="400" t="s">
        <v>74</v>
      </c>
      <c r="D28" s="400"/>
      <c r="E28" s="232">
        <v>79393210.640000001</v>
      </c>
      <c r="F28" s="232">
        <v>24096804.449999999</v>
      </c>
      <c r="G28" s="232">
        <v>1859589.69</v>
      </c>
      <c r="H28" s="233">
        <v>101630425.40000001</v>
      </c>
      <c r="I28" s="234">
        <v>22237214.760000005</v>
      </c>
    </row>
    <row r="29" spans="2:9" x14ac:dyDescent="0.25">
      <c r="B29" s="215"/>
      <c r="C29" s="400" t="s">
        <v>76</v>
      </c>
      <c r="D29" s="400"/>
      <c r="E29" s="232">
        <v>0</v>
      </c>
      <c r="F29" s="232">
        <v>0</v>
      </c>
      <c r="G29" s="232">
        <v>0</v>
      </c>
      <c r="H29" s="233">
        <v>0</v>
      </c>
      <c r="I29" s="234">
        <v>0</v>
      </c>
    </row>
    <row r="30" spans="2:9" x14ac:dyDescent="0.25">
      <c r="B30" s="215"/>
      <c r="C30" s="400" t="s">
        <v>77</v>
      </c>
      <c r="D30" s="400"/>
      <c r="E30" s="232">
        <v>1103899684</v>
      </c>
      <c r="F30" s="232">
        <v>0</v>
      </c>
      <c r="G30" s="232">
        <v>0</v>
      </c>
      <c r="H30" s="233">
        <v>1103899684</v>
      </c>
      <c r="I30" s="234">
        <v>0</v>
      </c>
    </row>
    <row r="31" spans="2:9" x14ac:dyDescent="0.25">
      <c r="B31" s="215"/>
      <c r="C31" s="337"/>
      <c r="D31" s="337"/>
      <c r="E31" s="230"/>
      <c r="F31" s="230"/>
      <c r="G31" s="230"/>
      <c r="H31" s="230"/>
      <c r="I31" s="231"/>
    </row>
    <row r="32" spans="2:9" x14ac:dyDescent="0.25">
      <c r="B32" s="216"/>
      <c r="C32" s="399" t="s">
        <v>275</v>
      </c>
      <c r="D32" s="399"/>
      <c r="E32" s="228">
        <v>21300137767.109997</v>
      </c>
      <c r="F32" s="228">
        <v>56903725417.010002</v>
      </c>
      <c r="G32" s="228">
        <v>55524383733.270004</v>
      </c>
      <c r="H32" s="235">
        <v>22679479450.849991</v>
      </c>
      <c r="I32" s="236">
        <v>1379341683.7399964</v>
      </c>
    </row>
    <row r="33" spans="2:9" ht="15.75" thickBot="1" x14ac:dyDescent="0.3">
      <c r="B33" s="217"/>
      <c r="C33" s="218"/>
      <c r="D33" s="218"/>
      <c r="E33" s="226"/>
      <c r="F33" s="226"/>
      <c r="G33" s="226"/>
      <c r="H33" s="226"/>
      <c r="I33" s="227"/>
    </row>
    <row r="34" spans="2:9" x14ac:dyDescent="0.25">
      <c r="B34" s="39" t="s">
        <v>285</v>
      </c>
      <c r="C34" s="142"/>
      <c r="D34" s="143"/>
      <c r="F34" s="141"/>
      <c r="G34" s="141"/>
      <c r="H34" s="141"/>
      <c r="I34" s="141"/>
    </row>
    <row r="35" spans="2:9" x14ac:dyDescent="0.25">
      <c r="H35" s="148"/>
    </row>
    <row r="36" spans="2:9" x14ac:dyDescent="0.25">
      <c r="H36" s="148"/>
    </row>
  </sheetData>
  <mergeCells count="24">
    <mergeCell ref="C22:D22"/>
    <mergeCell ref="C23:D23"/>
    <mergeCell ref="C10:D10"/>
    <mergeCell ref="C12:D12"/>
    <mergeCell ref="C13:D13"/>
    <mergeCell ref="C14:D14"/>
    <mergeCell ref="C18:D18"/>
    <mergeCell ref="C20:D20"/>
    <mergeCell ref="C32:D32"/>
    <mergeCell ref="C15:D15"/>
    <mergeCell ref="C16:D16"/>
    <mergeCell ref="C17:D17"/>
    <mergeCell ref="B2:I2"/>
    <mergeCell ref="B3:I3"/>
    <mergeCell ref="B4:I4"/>
    <mergeCell ref="B5:D6"/>
    <mergeCell ref="B8:C8"/>
    <mergeCell ref="C26:D26"/>
    <mergeCell ref="C27:D27"/>
    <mergeCell ref="C28:D28"/>
    <mergeCell ref="C29:D29"/>
    <mergeCell ref="C30:D30"/>
    <mergeCell ref="C24:D24"/>
    <mergeCell ref="C25:D25"/>
  </mergeCells>
  <pageMargins left="0.25" right="0.25" top="0.75" bottom="0.75" header="0.3" footer="0.3"/>
  <pageSetup scale="98" fitToHeight="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68"/>
  <sheetViews>
    <sheetView showGridLines="0" zoomScale="130" zoomScaleNormal="130" zoomScalePageLayoutView="115" workbookViewId="0"/>
  </sheetViews>
  <sheetFormatPr baseColWidth="10" defaultColWidth="16.42578125" defaultRowHeight="15" x14ac:dyDescent="0.25"/>
  <cols>
    <col min="1" max="1" width="2" customWidth="1"/>
    <col min="2" max="3" width="2.42578125" style="273" customWidth="1"/>
    <col min="4" max="4" width="58.7109375" style="274" bestFit="1" customWidth="1"/>
    <col min="5" max="5" width="15.5703125" style="275" customWidth="1"/>
    <col min="6" max="6" width="13.85546875" style="273" bestFit="1" customWidth="1"/>
    <col min="7" max="7" width="12.85546875" style="275" bestFit="1" customWidth="1"/>
    <col min="8" max="8" width="27.140625" style="274" bestFit="1" customWidth="1"/>
    <col min="9" max="9" width="11.7109375" style="273" bestFit="1" customWidth="1"/>
    <col min="10" max="21" width="12.7109375" style="273" bestFit="1" customWidth="1"/>
    <col min="22" max="22" width="10" style="273" bestFit="1" customWidth="1"/>
    <col min="23" max="16384" width="16.42578125" style="273"/>
  </cols>
  <sheetData>
    <row r="1" spans="1:8" ht="15.75" thickBot="1" x14ac:dyDescent="0.3"/>
    <row r="2" spans="1:8" x14ac:dyDescent="0.25">
      <c r="B2" s="425" t="s">
        <v>38</v>
      </c>
      <c r="C2" s="426"/>
      <c r="D2" s="426"/>
      <c r="E2" s="426"/>
      <c r="F2" s="427"/>
    </row>
    <row r="3" spans="1:8" x14ac:dyDescent="0.25">
      <c r="B3" s="428" t="s">
        <v>199</v>
      </c>
      <c r="C3" s="429"/>
      <c r="D3" s="429"/>
      <c r="E3" s="429"/>
      <c r="F3" s="430"/>
    </row>
    <row r="4" spans="1:8" x14ac:dyDescent="0.25">
      <c r="B4" s="431" t="s">
        <v>322</v>
      </c>
      <c r="C4" s="432"/>
      <c r="D4" s="432"/>
      <c r="E4" s="432"/>
      <c r="F4" s="433"/>
    </row>
    <row r="5" spans="1:8" ht="15.75" thickBot="1" x14ac:dyDescent="0.3">
      <c r="B5" s="434" t="s">
        <v>200</v>
      </c>
      <c r="C5" s="435"/>
      <c r="D5" s="435"/>
      <c r="E5" s="287">
        <v>2019</v>
      </c>
      <c r="F5" s="280">
        <v>2018</v>
      </c>
    </row>
    <row r="6" spans="1:8" s="276" customFormat="1" ht="9" customHeight="1" x14ac:dyDescent="0.25">
      <c r="A6"/>
      <c r="B6" s="344"/>
      <c r="C6" s="345"/>
      <c r="D6" s="345"/>
      <c r="E6" s="346"/>
      <c r="F6" s="347"/>
      <c r="G6" s="277"/>
      <c r="H6" s="319"/>
    </row>
    <row r="7" spans="1:8" s="276" customFormat="1" ht="15" customHeight="1" x14ac:dyDescent="0.25">
      <c r="A7"/>
      <c r="B7" s="424" t="s">
        <v>201</v>
      </c>
      <c r="C7" s="421"/>
      <c r="D7" s="421"/>
      <c r="E7" s="348"/>
      <c r="F7" s="349"/>
      <c r="G7" s="277"/>
      <c r="H7" s="319"/>
    </row>
    <row r="8" spans="1:8" s="276" customFormat="1" ht="15" customHeight="1" x14ac:dyDescent="0.25">
      <c r="A8"/>
      <c r="B8" s="350"/>
      <c r="C8" s="421" t="s">
        <v>202</v>
      </c>
      <c r="D8" s="421"/>
      <c r="E8" s="281">
        <v>6331874431.6899996</v>
      </c>
      <c r="F8" s="205">
        <v>5895775222.5599995</v>
      </c>
      <c r="G8" s="277"/>
      <c r="H8" s="319"/>
    </row>
    <row r="9" spans="1:8" s="276" customFormat="1" x14ac:dyDescent="0.25">
      <c r="A9"/>
      <c r="B9" s="350"/>
      <c r="C9" s="338"/>
      <c r="D9" s="291" t="s">
        <v>146</v>
      </c>
      <c r="E9" s="272">
        <v>1948573730.75</v>
      </c>
      <c r="F9" s="206">
        <v>1881114634.03</v>
      </c>
      <c r="G9" s="277"/>
      <c r="H9" s="319"/>
    </row>
    <row r="10" spans="1:8" s="276" customFormat="1" x14ac:dyDescent="0.25">
      <c r="A10"/>
      <c r="B10" s="350"/>
      <c r="C10" s="338"/>
      <c r="D10" s="291" t="s">
        <v>147</v>
      </c>
      <c r="E10" s="324">
        <v>0</v>
      </c>
      <c r="F10" s="206">
        <v>0</v>
      </c>
      <c r="G10" s="277"/>
      <c r="H10" s="319"/>
    </row>
    <row r="11" spans="1:8" s="276" customFormat="1" x14ac:dyDescent="0.25">
      <c r="A11"/>
      <c r="B11" s="350"/>
      <c r="C11" s="291"/>
      <c r="D11" s="291" t="s">
        <v>203</v>
      </c>
      <c r="E11" s="324">
        <v>0</v>
      </c>
      <c r="F11" s="206">
        <v>0</v>
      </c>
      <c r="G11" s="277"/>
      <c r="H11" s="319"/>
    </row>
    <row r="12" spans="1:8" s="276" customFormat="1" x14ac:dyDescent="0.25">
      <c r="A12"/>
      <c r="B12" s="350"/>
      <c r="C12" s="291"/>
      <c r="D12" s="291" t="s">
        <v>149</v>
      </c>
      <c r="E12" s="272">
        <v>328890677.19</v>
      </c>
      <c r="F12" s="206">
        <v>282896195.17000002</v>
      </c>
      <c r="G12" s="277"/>
      <c r="H12" s="319"/>
    </row>
    <row r="13" spans="1:8" s="276" customFormat="1" x14ac:dyDescent="0.25">
      <c r="A13"/>
      <c r="B13" s="350"/>
      <c r="C13" s="291"/>
      <c r="D13" s="291" t="s">
        <v>286</v>
      </c>
      <c r="E13" s="272">
        <v>206409570.09999999</v>
      </c>
      <c r="F13" s="206">
        <v>164130786.25999999</v>
      </c>
      <c r="G13" s="277"/>
      <c r="H13" s="277"/>
    </row>
    <row r="14" spans="1:8" s="276" customFormat="1" x14ac:dyDescent="0.25">
      <c r="A14"/>
      <c r="B14" s="350"/>
      <c r="C14" s="291"/>
      <c r="D14" s="291" t="s">
        <v>288</v>
      </c>
      <c r="E14" s="272">
        <v>289826630.70999998</v>
      </c>
      <c r="F14" s="206">
        <v>320863200.97000003</v>
      </c>
    </row>
    <row r="15" spans="1:8" s="276" customFormat="1" x14ac:dyDescent="0.25">
      <c r="A15"/>
      <c r="B15" s="350"/>
      <c r="C15" s="291"/>
      <c r="D15" s="291" t="s">
        <v>152</v>
      </c>
      <c r="E15" s="324">
        <v>0</v>
      </c>
      <c r="F15" s="206">
        <v>0</v>
      </c>
    </row>
    <row r="16" spans="1:8" s="276" customFormat="1" ht="22.5" x14ac:dyDescent="0.25">
      <c r="A16"/>
      <c r="B16" s="350"/>
      <c r="C16" s="291"/>
      <c r="D16" s="291" t="s">
        <v>153</v>
      </c>
      <c r="E16" s="324">
        <v>0</v>
      </c>
      <c r="F16" s="206">
        <v>0</v>
      </c>
    </row>
    <row r="17" spans="1:6" s="276" customFormat="1" x14ac:dyDescent="0.25">
      <c r="A17"/>
      <c r="B17" s="350"/>
      <c r="C17" s="291"/>
      <c r="D17" s="291" t="s">
        <v>155</v>
      </c>
      <c r="E17" s="272">
        <v>3034238662.5100002</v>
      </c>
      <c r="F17" s="206">
        <v>2770993440.1199999</v>
      </c>
    </row>
    <row r="18" spans="1:6" s="276" customFormat="1" x14ac:dyDescent="0.25">
      <c r="A18"/>
      <c r="B18" s="350"/>
      <c r="C18" s="291"/>
      <c r="D18" s="291" t="s">
        <v>204</v>
      </c>
      <c r="E18" s="272">
        <v>475706485.36000001</v>
      </c>
      <c r="F18" s="206">
        <v>415135675.76999998</v>
      </c>
    </row>
    <row r="19" spans="1:6" s="276" customFormat="1" x14ac:dyDescent="0.25">
      <c r="A19"/>
      <c r="B19" s="350"/>
      <c r="C19" s="291"/>
      <c r="D19" s="291" t="s">
        <v>205</v>
      </c>
      <c r="E19" s="272">
        <v>48228675.069999956</v>
      </c>
      <c r="F19" s="206">
        <v>60641290.240000039</v>
      </c>
    </row>
    <row r="20" spans="1:6" s="276" customFormat="1" ht="15" customHeight="1" x14ac:dyDescent="0.25">
      <c r="A20"/>
      <c r="B20" s="350"/>
      <c r="C20" s="421" t="s">
        <v>206</v>
      </c>
      <c r="D20" s="421"/>
      <c r="E20" s="282">
        <v>4469323435.8100004</v>
      </c>
      <c r="F20" s="207">
        <v>4207504296.869998</v>
      </c>
    </row>
    <row r="21" spans="1:6" s="276" customFormat="1" x14ac:dyDescent="0.25">
      <c r="A21"/>
      <c r="B21" s="350"/>
      <c r="C21" s="338"/>
      <c r="D21" s="291" t="s">
        <v>166</v>
      </c>
      <c r="E21" s="272">
        <v>1488651977.6700001</v>
      </c>
      <c r="F21" s="206">
        <v>1475407212.4000001</v>
      </c>
    </row>
    <row r="22" spans="1:6" s="276" customFormat="1" x14ac:dyDescent="0.25">
      <c r="A22"/>
      <c r="B22" s="350"/>
      <c r="C22" s="338"/>
      <c r="D22" s="291" t="s">
        <v>167</v>
      </c>
      <c r="E22" s="272">
        <v>698352470.02999997</v>
      </c>
      <c r="F22" s="206">
        <v>622063225.52999997</v>
      </c>
    </row>
    <row r="23" spans="1:6" s="276" customFormat="1" x14ac:dyDescent="0.25">
      <c r="A23"/>
      <c r="B23" s="350"/>
      <c r="C23" s="338"/>
      <c r="D23" s="291" t="s">
        <v>168</v>
      </c>
      <c r="E23" s="272">
        <v>1480356623.6400001</v>
      </c>
      <c r="F23" s="206">
        <v>1336921618.5899999</v>
      </c>
    </row>
    <row r="24" spans="1:6" s="276" customFormat="1" x14ac:dyDescent="0.25">
      <c r="A24"/>
      <c r="B24" s="350"/>
      <c r="C24" s="338"/>
      <c r="D24" s="291" t="s">
        <v>169</v>
      </c>
      <c r="E24" s="324">
        <v>0</v>
      </c>
      <c r="F24" s="206">
        <v>0</v>
      </c>
    </row>
    <row r="25" spans="1:6" s="276" customFormat="1" x14ac:dyDescent="0.25">
      <c r="A25"/>
      <c r="B25" s="350"/>
      <c r="C25" s="338"/>
      <c r="D25" s="291" t="s">
        <v>207</v>
      </c>
      <c r="E25" s="272">
        <v>38575314.579999998</v>
      </c>
      <c r="F25" s="206">
        <v>45019327.770000003</v>
      </c>
    </row>
    <row r="26" spans="1:6" s="276" customFormat="1" x14ac:dyDescent="0.25">
      <c r="A26"/>
      <c r="B26" s="350"/>
      <c r="C26" s="338"/>
      <c r="D26" s="291" t="s">
        <v>208</v>
      </c>
      <c r="E26" s="272">
        <v>1000000</v>
      </c>
      <c r="F26" s="206">
        <v>0</v>
      </c>
    </row>
    <row r="27" spans="1:6" s="276" customFormat="1" x14ac:dyDescent="0.25">
      <c r="A27"/>
      <c r="B27" s="350"/>
      <c r="C27" s="338"/>
      <c r="D27" s="291" t="s">
        <v>172</v>
      </c>
      <c r="E27" s="272">
        <v>51574313.509999998</v>
      </c>
      <c r="F27" s="206">
        <v>101656319.05</v>
      </c>
    </row>
    <row r="28" spans="1:6" s="276" customFormat="1" x14ac:dyDescent="0.25">
      <c r="A28"/>
      <c r="B28" s="350"/>
      <c r="C28" s="338"/>
      <c r="D28" s="291" t="s">
        <v>173</v>
      </c>
      <c r="E28" s="272">
        <v>400641993.88</v>
      </c>
      <c r="F28" s="206">
        <v>396501511.07999998</v>
      </c>
    </row>
    <row r="29" spans="1:6" s="276" customFormat="1" x14ac:dyDescent="0.25">
      <c r="A29"/>
      <c r="B29" s="350"/>
      <c r="C29" s="338"/>
      <c r="D29" s="291" t="s">
        <v>174</v>
      </c>
      <c r="E29" s="272">
        <v>131570000</v>
      </c>
      <c r="F29" s="206">
        <v>120000000</v>
      </c>
    </row>
    <row r="30" spans="1:6" s="276" customFormat="1" x14ac:dyDescent="0.25">
      <c r="A30"/>
      <c r="B30" s="350"/>
      <c r="C30" s="338"/>
      <c r="D30" s="291" t="s">
        <v>175</v>
      </c>
      <c r="E30" s="324">
        <v>0</v>
      </c>
      <c r="F30" s="206">
        <v>0</v>
      </c>
    </row>
    <row r="31" spans="1:6" s="276" customFormat="1" x14ac:dyDescent="0.25">
      <c r="A31"/>
      <c r="B31" s="350"/>
      <c r="C31" s="338"/>
      <c r="D31" s="291" t="s">
        <v>176</v>
      </c>
      <c r="E31" s="324">
        <v>0</v>
      </c>
      <c r="F31" s="206">
        <v>0</v>
      </c>
    </row>
    <row r="32" spans="1:6" s="276" customFormat="1" x14ac:dyDescent="0.25">
      <c r="A32"/>
      <c r="B32" s="350"/>
      <c r="C32" s="338"/>
      <c r="D32" s="291" t="s">
        <v>177</v>
      </c>
      <c r="E32" s="324">
        <v>0</v>
      </c>
      <c r="F32" s="206">
        <v>0</v>
      </c>
    </row>
    <row r="33" spans="1:8" s="276" customFormat="1" x14ac:dyDescent="0.25">
      <c r="A33"/>
      <c r="B33" s="350"/>
      <c r="C33" s="338"/>
      <c r="D33" s="291" t="s">
        <v>209</v>
      </c>
      <c r="E33" s="324">
        <v>0</v>
      </c>
      <c r="F33" s="206">
        <v>0</v>
      </c>
    </row>
    <row r="34" spans="1:8" s="276" customFormat="1" x14ac:dyDescent="0.25">
      <c r="A34"/>
      <c r="B34" s="350"/>
      <c r="C34" s="338"/>
      <c r="D34" s="291" t="s">
        <v>82</v>
      </c>
      <c r="E34" s="324">
        <v>0</v>
      </c>
      <c r="F34" s="206">
        <v>0</v>
      </c>
    </row>
    <row r="35" spans="1:8" s="276" customFormat="1" x14ac:dyDescent="0.25">
      <c r="A35"/>
      <c r="B35" s="350"/>
      <c r="C35" s="338"/>
      <c r="D35" s="291" t="s">
        <v>180</v>
      </c>
      <c r="E35" s="272">
        <v>26407712.510000002</v>
      </c>
      <c r="F35" s="206">
        <v>27501776.199999999</v>
      </c>
    </row>
    <row r="36" spans="1:8" s="276" customFormat="1" x14ac:dyDescent="0.25">
      <c r="A36"/>
      <c r="B36" s="350"/>
      <c r="C36" s="338"/>
      <c r="D36" s="291" t="s">
        <v>210</v>
      </c>
      <c r="E36" s="272">
        <v>152193029.98999962</v>
      </c>
      <c r="F36" s="206">
        <v>82433306.249998033</v>
      </c>
      <c r="G36" s="277"/>
      <c r="H36" s="319"/>
    </row>
    <row r="37" spans="1:8" s="276" customFormat="1" ht="15" customHeight="1" x14ac:dyDescent="0.25">
      <c r="A37"/>
      <c r="B37" s="422" t="s">
        <v>211</v>
      </c>
      <c r="C37" s="423"/>
      <c r="D37" s="423"/>
      <c r="E37" s="283">
        <v>1862550995.8799992</v>
      </c>
      <c r="F37" s="208">
        <v>1688270925.6900015</v>
      </c>
      <c r="G37" s="277"/>
      <c r="H37" s="319"/>
    </row>
    <row r="38" spans="1:8" s="276" customFormat="1" ht="6.75" customHeight="1" x14ac:dyDescent="0.25">
      <c r="A38"/>
      <c r="B38" s="351"/>
      <c r="C38" s="352"/>
      <c r="D38" s="352"/>
      <c r="E38" s="272"/>
      <c r="F38" s="206"/>
      <c r="G38" s="277"/>
      <c r="H38" s="319"/>
    </row>
    <row r="39" spans="1:8" s="278" customFormat="1" ht="15" customHeight="1" x14ac:dyDescent="0.25">
      <c r="A39"/>
      <c r="B39" s="424" t="s">
        <v>212</v>
      </c>
      <c r="C39" s="421"/>
      <c r="D39" s="421"/>
      <c r="E39" s="272"/>
      <c r="F39" s="206"/>
      <c r="G39" s="318"/>
      <c r="H39" s="320"/>
    </row>
    <row r="40" spans="1:8" s="276" customFormat="1" ht="15" customHeight="1" x14ac:dyDescent="0.25">
      <c r="A40"/>
      <c r="B40" s="350"/>
      <c r="C40" s="421" t="s">
        <v>202</v>
      </c>
      <c r="D40" s="421"/>
      <c r="E40" s="324">
        <v>0</v>
      </c>
      <c r="F40" s="209">
        <v>0</v>
      </c>
      <c r="G40" s="277"/>
      <c r="H40" s="319"/>
    </row>
    <row r="41" spans="1:8" s="276" customFormat="1" x14ac:dyDescent="0.25">
      <c r="A41"/>
      <c r="B41" s="350"/>
      <c r="C41" s="291"/>
      <c r="D41" s="291" t="s">
        <v>66</v>
      </c>
      <c r="E41" s="324">
        <v>0</v>
      </c>
      <c r="F41" s="206">
        <v>0</v>
      </c>
      <c r="G41" s="277"/>
      <c r="H41" s="319"/>
    </row>
    <row r="42" spans="1:8" s="276" customFormat="1" x14ac:dyDescent="0.25">
      <c r="A42"/>
      <c r="B42" s="350"/>
      <c r="C42" s="291"/>
      <c r="D42" s="291" t="s">
        <v>68</v>
      </c>
      <c r="E42" s="324">
        <v>0</v>
      </c>
      <c r="F42" s="206">
        <v>0</v>
      </c>
      <c r="G42" s="277"/>
      <c r="H42" s="319"/>
    </row>
    <row r="43" spans="1:8" s="276" customFormat="1" x14ac:dyDescent="0.25">
      <c r="A43"/>
      <c r="B43" s="350"/>
      <c r="C43" s="291"/>
      <c r="D43" s="291" t="s">
        <v>213</v>
      </c>
      <c r="E43" s="324">
        <v>0</v>
      </c>
      <c r="F43" s="206">
        <v>0</v>
      </c>
      <c r="G43" s="277"/>
      <c r="H43" s="319"/>
    </row>
    <row r="44" spans="1:8" s="276" customFormat="1" ht="15" customHeight="1" x14ac:dyDescent="0.25">
      <c r="A44"/>
      <c r="B44" s="350"/>
      <c r="C44" s="421" t="s">
        <v>206</v>
      </c>
      <c r="D44" s="421"/>
      <c r="E44" s="282">
        <v>730934665.10000229</v>
      </c>
      <c r="F44" s="209">
        <v>1413025391.7499995</v>
      </c>
      <c r="G44" s="277"/>
      <c r="H44" s="319"/>
    </row>
    <row r="45" spans="1:8" s="276" customFormat="1" x14ac:dyDescent="0.25">
      <c r="A45"/>
      <c r="B45" s="350"/>
      <c r="C45" s="291"/>
      <c r="D45" s="291" t="s">
        <v>66</v>
      </c>
      <c r="E45" s="272">
        <v>390974532.48000216</v>
      </c>
      <c r="F45" s="206">
        <v>949392893.34999943</v>
      </c>
      <c r="G45" s="277"/>
      <c r="H45" s="319"/>
    </row>
    <row r="46" spans="1:8" s="276" customFormat="1" x14ac:dyDescent="0.25">
      <c r="A46"/>
      <c r="B46" s="350"/>
      <c r="C46" s="338"/>
      <c r="D46" s="291" t="s">
        <v>68</v>
      </c>
      <c r="E46" s="272">
        <v>137211713.46000004</v>
      </c>
      <c r="F46" s="206">
        <v>353161876.51000005</v>
      </c>
      <c r="G46" s="277"/>
      <c r="H46" s="319"/>
    </row>
    <row r="47" spans="1:8" s="276" customFormat="1" x14ac:dyDescent="0.25">
      <c r="A47"/>
      <c r="B47" s="350"/>
      <c r="C47" s="291"/>
      <c r="D47" s="291" t="s">
        <v>214</v>
      </c>
      <c r="E47" s="272">
        <v>202748419.16000003</v>
      </c>
      <c r="F47" s="206">
        <v>110470621.89000013</v>
      </c>
      <c r="G47" s="277"/>
      <c r="H47" s="319"/>
    </row>
    <row r="48" spans="1:8" s="276" customFormat="1" ht="15" customHeight="1" x14ac:dyDescent="0.25">
      <c r="A48"/>
      <c r="B48" s="422" t="s">
        <v>215</v>
      </c>
      <c r="C48" s="423"/>
      <c r="D48" s="423"/>
      <c r="E48" s="284">
        <v>-730934665.10000229</v>
      </c>
      <c r="F48" s="210">
        <v>-1413025391.7499995</v>
      </c>
      <c r="G48" s="277"/>
      <c r="H48" s="319"/>
    </row>
    <row r="49" spans="1:8" s="276" customFormat="1" ht="11.25" customHeight="1" x14ac:dyDescent="0.25">
      <c r="A49"/>
      <c r="B49" s="351"/>
      <c r="C49" s="352"/>
      <c r="D49" s="352"/>
      <c r="E49" s="272"/>
      <c r="F49" s="206"/>
      <c r="G49" s="277"/>
      <c r="H49" s="319"/>
    </row>
    <row r="50" spans="1:8" s="276" customFormat="1" ht="15" customHeight="1" x14ac:dyDescent="0.25">
      <c r="A50"/>
      <c r="B50" s="424" t="s">
        <v>216</v>
      </c>
      <c r="C50" s="421"/>
      <c r="D50" s="421"/>
      <c r="E50" s="272"/>
      <c r="F50" s="206"/>
      <c r="G50" s="277"/>
      <c r="H50" s="319"/>
    </row>
    <row r="51" spans="1:8" s="276" customFormat="1" ht="15" customHeight="1" x14ac:dyDescent="0.25">
      <c r="A51"/>
      <c r="B51" s="350"/>
      <c r="C51" s="421" t="s">
        <v>202</v>
      </c>
      <c r="D51" s="421"/>
      <c r="E51" s="324">
        <v>0</v>
      </c>
      <c r="F51" s="209">
        <v>35600000</v>
      </c>
      <c r="G51" s="277"/>
      <c r="H51" s="319"/>
    </row>
    <row r="52" spans="1:8" s="276" customFormat="1" x14ac:dyDescent="0.25">
      <c r="A52"/>
      <c r="B52" s="350"/>
      <c r="C52" s="291"/>
      <c r="D52" s="291" t="s">
        <v>217</v>
      </c>
      <c r="E52" s="324">
        <v>0</v>
      </c>
      <c r="F52" s="206">
        <v>0</v>
      </c>
      <c r="G52" s="277"/>
      <c r="H52" s="319"/>
    </row>
    <row r="53" spans="1:8" s="276" customFormat="1" x14ac:dyDescent="0.25">
      <c r="A53"/>
      <c r="B53" s="350"/>
      <c r="C53" s="338"/>
      <c r="D53" s="291" t="s">
        <v>218</v>
      </c>
      <c r="E53" s="324">
        <v>0</v>
      </c>
      <c r="F53" s="206">
        <v>35600000</v>
      </c>
      <c r="G53" s="277"/>
      <c r="H53" s="319"/>
    </row>
    <row r="54" spans="1:8" s="276" customFormat="1" x14ac:dyDescent="0.25">
      <c r="A54"/>
      <c r="B54" s="350"/>
      <c r="C54" s="338"/>
      <c r="D54" s="291" t="s">
        <v>219</v>
      </c>
      <c r="E54" s="324">
        <v>0</v>
      </c>
      <c r="F54" s="206">
        <v>0</v>
      </c>
      <c r="G54" s="277"/>
      <c r="H54" s="319"/>
    </row>
    <row r="55" spans="1:8" s="276" customFormat="1" x14ac:dyDescent="0.25">
      <c r="A55"/>
      <c r="B55" s="350"/>
      <c r="C55" s="338"/>
      <c r="D55" s="291" t="s">
        <v>220</v>
      </c>
      <c r="E55" s="324">
        <v>0</v>
      </c>
      <c r="F55" s="206">
        <v>0</v>
      </c>
      <c r="G55" s="275"/>
      <c r="H55" s="274"/>
    </row>
    <row r="56" spans="1:8" s="276" customFormat="1" ht="15" customHeight="1" x14ac:dyDescent="0.25">
      <c r="A56"/>
      <c r="B56" s="350"/>
      <c r="C56" s="421" t="s">
        <v>206</v>
      </c>
      <c r="D56" s="421"/>
      <c r="E56" s="282">
        <v>192242311.91</v>
      </c>
      <c r="F56" s="209">
        <v>235874856.03999999</v>
      </c>
      <c r="G56" s="275"/>
      <c r="H56" s="274"/>
    </row>
    <row r="57" spans="1:8" s="276" customFormat="1" x14ac:dyDescent="0.25">
      <c r="A57"/>
      <c r="B57" s="350"/>
      <c r="C57" s="291"/>
      <c r="D57" s="291" t="s">
        <v>221</v>
      </c>
      <c r="E57" s="272"/>
      <c r="F57" s="206"/>
      <c r="G57" s="275"/>
      <c r="H57" s="274"/>
    </row>
    <row r="58" spans="1:8" s="276" customFormat="1" x14ac:dyDescent="0.25">
      <c r="A58"/>
      <c r="B58" s="350"/>
      <c r="C58" s="338"/>
      <c r="D58" s="291" t="s">
        <v>218</v>
      </c>
      <c r="E58" s="353">
        <v>20077715.84999999</v>
      </c>
      <c r="F58" s="206">
        <v>67218943.030000001</v>
      </c>
      <c r="G58" s="275"/>
      <c r="H58" s="274"/>
    </row>
    <row r="59" spans="1:8" s="276" customFormat="1" x14ac:dyDescent="0.25">
      <c r="A59"/>
      <c r="B59" s="350"/>
      <c r="C59" s="338"/>
      <c r="D59" s="291" t="s">
        <v>219</v>
      </c>
      <c r="E59" s="324">
        <v>0</v>
      </c>
      <c r="F59" s="206">
        <v>0</v>
      </c>
      <c r="G59" s="275"/>
      <c r="H59" s="274"/>
    </row>
    <row r="60" spans="1:8" s="276" customFormat="1" x14ac:dyDescent="0.25">
      <c r="A60"/>
      <c r="B60" s="350"/>
      <c r="C60" s="338"/>
      <c r="D60" s="291" t="s">
        <v>222</v>
      </c>
      <c r="E60" s="272">
        <v>172164596.06</v>
      </c>
      <c r="F60" s="206">
        <v>168655913.00999999</v>
      </c>
      <c r="G60" s="275"/>
      <c r="H60" s="274"/>
    </row>
    <row r="61" spans="1:8" s="276" customFormat="1" ht="15" customHeight="1" x14ac:dyDescent="0.25">
      <c r="A61"/>
      <c r="B61" s="422" t="s">
        <v>323</v>
      </c>
      <c r="C61" s="423"/>
      <c r="D61" s="423"/>
      <c r="E61" s="285">
        <v>-192242311.91</v>
      </c>
      <c r="F61" s="211">
        <v>-200274856.03999999</v>
      </c>
      <c r="G61" s="275"/>
      <c r="H61" s="274"/>
    </row>
    <row r="62" spans="1:8" s="276" customFormat="1" ht="7.5" customHeight="1" x14ac:dyDescent="0.25">
      <c r="A62"/>
      <c r="B62" s="351"/>
      <c r="C62" s="352"/>
      <c r="D62" s="352"/>
      <c r="E62" s="272"/>
      <c r="F62" s="206"/>
      <c r="G62" s="275"/>
      <c r="H62" s="274"/>
    </row>
    <row r="63" spans="1:8" s="276" customFormat="1" ht="15" customHeight="1" x14ac:dyDescent="0.25">
      <c r="A63"/>
      <c r="B63" s="436" t="s">
        <v>223</v>
      </c>
      <c r="C63" s="437"/>
      <c r="D63" s="437"/>
      <c r="E63" s="283">
        <v>939374018.86999691</v>
      </c>
      <c r="F63" s="208">
        <v>74970677.900001973</v>
      </c>
      <c r="G63" s="275"/>
      <c r="H63" s="274"/>
    </row>
    <row r="64" spans="1:8" s="276" customFormat="1" ht="9" customHeight="1" x14ac:dyDescent="0.25">
      <c r="A64"/>
      <c r="B64" s="351"/>
      <c r="C64" s="352"/>
      <c r="D64" s="352"/>
      <c r="E64" s="272"/>
      <c r="F64" s="206"/>
      <c r="G64" s="275"/>
      <c r="H64" s="274"/>
    </row>
    <row r="65" spans="1:8" s="276" customFormat="1" ht="15" customHeight="1" x14ac:dyDescent="0.25">
      <c r="A65"/>
      <c r="B65" s="422" t="s">
        <v>224</v>
      </c>
      <c r="C65" s="423"/>
      <c r="D65" s="423"/>
      <c r="E65" s="272">
        <v>1124472240.3199999</v>
      </c>
      <c r="F65" s="206">
        <v>1074919322.6199999</v>
      </c>
      <c r="G65" s="275"/>
      <c r="H65" s="274"/>
    </row>
    <row r="66" spans="1:8" s="276" customFormat="1" ht="15" customHeight="1" x14ac:dyDescent="0.25">
      <c r="A66"/>
      <c r="B66" s="436" t="s">
        <v>225</v>
      </c>
      <c r="C66" s="437"/>
      <c r="D66" s="437"/>
      <c r="E66" s="272">
        <v>2063846259.1900001</v>
      </c>
      <c r="F66" s="206">
        <v>1149890000.5199966</v>
      </c>
      <c r="G66" s="275"/>
      <c r="H66" s="274"/>
    </row>
    <row r="67" spans="1:8" s="276" customFormat="1" ht="10.5" customHeight="1" thickBot="1" x14ac:dyDescent="0.3">
      <c r="A67"/>
      <c r="B67" s="438"/>
      <c r="C67" s="439"/>
      <c r="D67" s="439"/>
      <c r="E67" s="439"/>
      <c r="F67" s="440"/>
      <c r="G67" s="275"/>
      <c r="H67" s="274"/>
    </row>
    <row r="68" spans="1:8" x14ac:dyDescent="0.25">
      <c r="B68" s="325" t="s">
        <v>285</v>
      </c>
      <c r="F68" s="279"/>
    </row>
  </sheetData>
  <mergeCells count="20">
    <mergeCell ref="C44:D44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</hyperlinks>
  <printOptions horizontalCentered="1"/>
  <pageMargins left="0.23622047244094491" right="0.23622047244094491" top="0.33" bottom="0.4" header="0.24" footer="0.31496062992125984"/>
  <pageSetup scale="78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2:I63"/>
  <sheetViews>
    <sheetView showGridLines="0" zoomScale="70" zoomScaleNormal="70" zoomScalePageLayoutView="80" workbookViewId="0"/>
  </sheetViews>
  <sheetFormatPr baseColWidth="10" defaultColWidth="11.42578125" defaultRowHeight="15" x14ac:dyDescent="0.25"/>
  <cols>
    <col min="1" max="1" width="4" style="317" customWidth="1"/>
    <col min="2" max="2" width="11.42578125" style="292" customWidth="1"/>
    <col min="3" max="3" width="76" style="292" customWidth="1"/>
    <col min="4" max="4" width="22.42578125" style="292" bestFit="1" customWidth="1"/>
    <col min="5" max="5" width="24.7109375" style="292" customWidth="1"/>
    <col min="6" max="6" width="22.28515625" style="292" customWidth="1"/>
    <col min="7" max="7" width="21" style="292" customWidth="1"/>
    <col min="8" max="8" width="22.85546875" style="292" customWidth="1"/>
    <col min="9" max="10" width="11.42578125" style="292" customWidth="1"/>
    <col min="11" max="16384" width="11.42578125" style="292"/>
  </cols>
  <sheetData>
    <row r="2" spans="1:8" x14ac:dyDescent="0.25">
      <c r="B2" s="443" t="s">
        <v>38</v>
      </c>
      <c r="C2" s="444"/>
      <c r="D2" s="444"/>
      <c r="E2" s="444"/>
      <c r="F2" s="444"/>
      <c r="G2" s="444"/>
      <c r="H2" s="445"/>
    </row>
    <row r="3" spans="1:8" x14ac:dyDescent="0.25">
      <c r="B3" s="446" t="s">
        <v>289</v>
      </c>
      <c r="C3" s="447"/>
      <c r="D3" s="447"/>
      <c r="E3" s="447"/>
      <c r="F3" s="447"/>
      <c r="G3" s="447"/>
      <c r="H3" s="448"/>
    </row>
    <row r="4" spans="1:8" ht="15.75" x14ac:dyDescent="0.25">
      <c r="A4" s="315"/>
      <c r="B4" s="449" t="s">
        <v>324</v>
      </c>
      <c r="C4" s="450"/>
      <c r="D4" s="450"/>
      <c r="E4" s="450"/>
      <c r="F4" s="450"/>
      <c r="G4" s="450"/>
      <c r="H4" s="451"/>
    </row>
    <row r="5" spans="1:8" ht="63" x14ac:dyDescent="0.25">
      <c r="A5" s="315"/>
      <c r="B5" s="452"/>
      <c r="C5" s="453"/>
      <c r="D5" s="293" t="s">
        <v>80</v>
      </c>
      <c r="E5" s="293" t="s">
        <v>290</v>
      </c>
      <c r="F5" s="293" t="s">
        <v>291</v>
      </c>
      <c r="G5" s="293" t="s">
        <v>292</v>
      </c>
      <c r="H5" s="293" t="s">
        <v>293</v>
      </c>
    </row>
    <row r="6" spans="1:8" ht="15.75" x14ac:dyDescent="0.25">
      <c r="A6" s="315"/>
      <c r="B6" s="294"/>
      <c r="C6" s="295"/>
      <c r="D6" s="296"/>
      <c r="E6" s="297"/>
      <c r="F6" s="298"/>
      <c r="G6" s="299"/>
      <c r="H6" s="300"/>
    </row>
    <row r="7" spans="1:8" ht="15.75" customHeight="1" x14ac:dyDescent="0.25">
      <c r="A7" s="315"/>
      <c r="B7" s="454" t="s">
        <v>299</v>
      </c>
      <c r="C7" s="455"/>
      <c r="D7" s="301">
        <v>0</v>
      </c>
      <c r="E7" s="301">
        <v>0</v>
      </c>
      <c r="F7" s="301">
        <v>0</v>
      </c>
      <c r="G7" s="301">
        <v>0</v>
      </c>
      <c r="H7" s="301">
        <v>0</v>
      </c>
    </row>
    <row r="8" spans="1:8" ht="15" customHeight="1" x14ac:dyDescent="0.25">
      <c r="A8" s="316"/>
      <c r="B8" s="441" t="s">
        <v>294</v>
      </c>
      <c r="C8" s="442"/>
      <c r="D8" s="302">
        <v>0</v>
      </c>
      <c r="E8" s="302">
        <v>0</v>
      </c>
      <c r="F8" s="302">
        <v>0</v>
      </c>
      <c r="G8" s="302">
        <v>0</v>
      </c>
      <c r="H8" s="303">
        <v>0</v>
      </c>
    </row>
    <row r="9" spans="1:8" ht="15" customHeight="1" x14ac:dyDescent="0.25">
      <c r="A9" s="316"/>
      <c r="B9" s="441" t="s">
        <v>83</v>
      </c>
      <c r="C9" s="442"/>
      <c r="D9" s="302">
        <v>0</v>
      </c>
      <c r="E9" s="302">
        <v>0</v>
      </c>
      <c r="F9" s="302">
        <v>0</v>
      </c>
      <c r="G9" s="302">
        <v>0</v>
      </c>
      <c r="H9" s="303">
        <v>0</v>
      </c>
    </row>
    <row r="10" spans="1:8" ht="15" customHeight="1" x14ac:dyDescent="0.25">
      <c r="A10" s="316"/>
      <c r="B10" s="441" t="s">
        <v>230</v>
      </c>
      <c r="C10" s="442"/>
      <c r="D10" s="302">
        <v>0</v>
      </c>
      <c r="E10" s="302">
        <v>0</v>
      </c>
      <c r="F10" s="302">
        <v>0</v>
      </c>
      <c r="G10" s="302">
        <v>0</v>
      </c>
      <c r="H10" s="303">
        <v>0</v>
      </c>
    </row>
    <row r="11" spans="1:8" ht="15.75" x14ac:dyDescent="0.25">
      <c r="A11" s="315"/>
      <c r="B11" s="341"/>
      <c r="C11" s="304"/>
      <c r="D11" s="305"/>
      <c r="E11" s="305"/>
      <c r="F11" s="305"/>
      <c r="G11" s="303"/>
      <c r="H11" s="303"/>
    </row>
    <row r="12" spans="1:8" ht="15.75" customHeight="1" x14ac:dyDescent="0.25">
      <c r="A12" s="315"/>
      <c r="B12" s="454" t="s">
        <v>300</v>
      </c>
      <c r="C12" s="455"/>
      <c r="D12" s="301">
        <v>0</v>
      </c>
      <c r="E12" s="301">
        <v>17582047283.720001</v>
      </c>
      <c r="F12" s="301">
        <v>1310214719.9400001</v>
      </c>
      <c r="G12" s="301">
        <v>0</v>
      </c>
      <c r="H12" s="301">
        <v>18892262003.66</v>
      </c>
    </row>
    <row r="13" spans="1:8" ht="15" customHeight="1" x14ac:dyDescent="0.25">
      <c r="A13" s="316"/>
      <c r="B13" s="441" t="s">
        <v>197</v>
      </c>
      <c r="C13" s="442"/>
      <c r="D13" s="305">
        <v>0</v>
      </c>
      <c r="E13" s="305">
        <v>0</v>
      </c>
      <c r="F13" s="305">
        <v>1310214719.9400001</v>
      </c>
      <c r="G13" s="302">
        <v>0</v>
      </c>
      <c r="H13" s="303">
        <v>1310214719.9400001</v>
      </c>
    </row>
    <row r="14" spans="1:8" ht="15" customHeight="1" x14ac:dyDescent="0.25">
      <c r="A14"/>
      <c r="B14" s="441" t="s">
        <v>87</v>
      </c>
      <c r="C14" s="442"/>
      <c r="D14" s="305">
        <v>0</v>
      </c>
      <c r="E14" s="305">
        <v>2690296801.0300002</v>
      </c>
      <c r="F14" s="305">
        <v>0</v>
      </c>
      <c r="G14" s="302">
        <v>0</v>
      </c>
      <c r="H14" s="303">
        <v>2690296801.0300002</v>
      </c>
    </row>
    <row r="15" spans="1:8" x14ac:dyDescent="0.25">
      <c r="A15"/>
      <c r="B15" s="339"/>
      <c r="C15" s="340"/>
      <c r="D15" s="305">
        <v>0</v>
      </c>
      <c r="E15" s="305"/>
      <c r="F15" s="305"/>
      <c r="G15" s="302"/>
      <c r="H15" s="303"/>
    </row>
    <row r="16" spans="1:8" x14ac:dyDescent="0.25">
      <c r="A16"/>
      <c r="B16" s="339"/>
      <c r="C16" s="340"/>
      <c r="D16" s="305">
        <v>0</v>
      </c>
      <c r="E16" s="305"/>
      <c r="F16" s="305"/>
      <c r="G16" s="302"/>
      <c r="H16" s="303"/>
    </row>
    <row r="17" spans="1:8" x14ac:dyDescent="0.25">
      <c r="A17"/>
      <c r="B17" s="339"/>
      <c r="C17" s="340"/>
      <c r="D17" s="305">
        <v>0</v>
      </c>
      <c r="E17" s="305"/>
      <c r="F17" s="305"/>
      <c r="G17" s="302"/>
      <c r="H17" s="303"/>
    </row>
    <row r="18" spans="1:8" x14ac:dyDescent="0.25">
      <c r="A18"/>
      <c r="B18" s="339"/>
      <c r="C18" s="340"/>
      <c r="D18" s="305">
        <v>0</v>
      </c>
      <c r="E18" s="305"/>
      <c r="F18" s="305"/>
      <c r="G18" s="302"/>
      <c r="H18" s="303"/>
    </row>
    <row r="19" spans="1:8" x14ac:dyDescent="0.25">
      <c r="A19" s="316"/>
      <c r="B19" s="441" t="s">
        <v>295</v>
      </c>
      <c r="C19" s="442"/>
      <c r="D19" s="305">
        <v>0</v>
      </c>
      <c r="E19" s="305">
        <v>6600948383.4099998</v>
      </c>
      <c r="F19" s="305">
        <v>0</v>
      </c>
      <c r="G19" s="302">
        <v>0</v>
      </c>
      <c r="H19" s="303">
        <v>6600948383.4099998</v>
      </c>
    </row>
    <row r="20" spans="1:8" x14ac:dyDescent="0.25">
      <c r="A20" s="316"/>
      <c r="B20" s="441" t="s">
        <v>89</v>
      </c>
      <c r="C20" s="442"/>
      <c r="D20" s="305">
        <v>0</v>
      </c>
      <c r="E20" s="305">
        <v>0</v>
      </c>
      <c r="F20" s="305">
        <v>0</v>
      </c>
      <c r="G20" s="302">
        <v>0</v>
      </c>
      <c r="H20" s="303">
        <v>0</v>
      </c>
    </row>
    <row r="21" spans="1:8" ht="15" customHeight="1" x14ac:dyDescent="0.25">
      <c r="A21" s="316"/>
      <c r="B21" s="441" t="s">
        <v>90</v>
      </c>
      <c r="C21" s="442"/>
      <c r="D21" s="305">
        <v>0</v>
      </c>
      <c r="E21" s="305">
        <v>8290802099.2799997</v>
      </c>
      <c r="F21" s="305">
        <v>0</v>
      </c>
      <c r="G21" s="302">
        <v>0</v>
      </c>
      <c r="H21" s="303">
        <v>8290802099.2799997</v>
      </c>
    </row>
    <row r="22" spans="1:8" ht="15.75" x14ac:dyDescent="0.25">
      <c r="A22" s="315"/>
      <c r="B22" s="341"/>
      <c r="C22" s="304"/>
      <c r="D22" s="305"/>
      <c r="E22" s="303"/>
      <c r="F22" s="305"/>
      <c r="G22" s="305"/>
      <c r="H22" s="305"/>
    </row>
    <row r="23" spans="1:8" ht="15.75" customHeight="1" x14ac:dyDescent="0.25">
      <c r="A23" s="315"/>
      <c r="B23" s="458" t="s">
        <v>301</v>
      </c>
      <c r="C23" s="459"/>
      <c r="D23" s="306">
        <v>0</v>
      </c>
      <c r="E23" s="306">
        <v>0</v>
      </c>
      <c r="F23" s="306">
        <v>0</v>
      </c>
      <c r="G23" s="306">
        <v>0</v>
      </c>
      <c r="H23" s="306">
        <v>0</v>
      </c>
    </row>
    <row r="24" spans="1:8" ht="15" customHeight="1" x14ac:dyDescent="0.25">
      <c r="A24" s="316"/>
      <c r="B24" s="441" t="s">
        <v>296</v>
      </c>
      <c r="C24" s="442"/>
      <c r="D24" s="302">
        <v>0</v>
      </c>
      <c r="E24" s="302">
        <v>0</v>
      </c>
      <c r="F24" s="302">
        <v>0</v>
      </c>
      <c r="G24" s="302">
        <v>0</v>
      </c>
      <c r="H24" s="303">
        <v>0</v>
      </c>
    </row>
    <row r="25" spans="1:8" ht="15" customHeight="1" x14ac:dyDescent="0.25">
      <c r="A25" s="316"/>
      <c r="B25" s="441" t="s">
        <v>297</v>
      </c>
      <c r="C25" s="442"/>
      <c r="D25" s="302">
        <v>0</v>
      </c>
      <c r="E25" s="302">
        <v>0</v>
      </c>
      <c r="F25" s="302">
        <v>0</v>
      </c>
      <c r="G25" s="302">
        <v>0</v>
      </c>
      <c r="H25" s="303">
        <v>0</v>
      </c>
    </row>
    <row r="26" spans="1:8" ht="15.75" x14ac:dyDescent="0.25">
      <c r="A26" s="315"/>
      <c r="B26" s="341"/>
      <c r="C26" s="304"/>
      <c r="D26" s="305"/>
      <c r="E26" s="303"/>
      <c r="F26" s="305"/>
      <c r="G26" s="305"/>
      <c r="H26" s="305"/>
    </row>
    <row r="27" spans="1:8" ht="15.75" x14ac:dyDescent="0.25">
      <c r="A27" s="315"/>
      <c r="B27" s="456" t="s">
        <v>302</v>
      </c>
      <c r="C27" s="457"/>
      <c r="D27" s="301">
        <v>0</v>
      </c>
      <c r="E27" s="301">
        <v>17582047283.720001</v>
      </c>
      <c r="F27" s="301">
        <v>1310214719.9400001</v>
      </c>
      <c r="G27" s="301">
        <v>0</v>
      </c>
      <c r="H27" s="301">
        <v>18892262003.66</v>
      </c>
    </row>
    <row r="28" spans="1:8" ht="15.75" x14ac:dyDescent="0.25">
      <c r="A28" s="315"/>
      <c r="B28" s="307"/>
      <c r="C28" s="308"/>
      <c r="D28" s="303"/>
      <c r="E28" s="305"/>
      <c r="F28" s="305"/>
      <c r="G28" s="303"/>
      <c r="H28" s="303"/>
    </row>
    <row r="29" spans="1:8" ht="15.75" customHeight="1" x14ac:dyDescent="0.25">
      <c r="A29" s="315"/>
      <c r="B29" s="454" t="s">
        <v>303</v>
      </c>
      <c r="C29" s="455"/>
      <c r="D29" s="301">
        <v>0</v>
      </c>
      <c r="E29" s="301">
        <v>0</v>
      </c>
      <c r="F29" s="301">
        <v>0</v>
      </c>
      <c r="G29" s="301">
        <v>0</v>
      </c>
      <c r="H29" s="301">
        <v>0</v>
      </c>
    </row>
    <row r="30" spans="1:8" ht="15" customHeight="1" x14ac:dyDescent="0.25">
      <c r="A30" s="316"/>
      <c r="B30" s="441" t="s">
        <v>82</v>
      </c>
      <c r="C30" s="442"/>
      <c r="D30" s="302">
        <v>0</v>
      </c>
      <c r="E30" s="302">
        <v>0</v>
      </c>
      <c r="F30" s="302">
        <v>0</v>
      </c>
      <c r="G30" s="302">
        <v>0</v>
      </c>
      <c r="H30" s="303">
        <v>0</v>
      </c>
    </row>
    <row r="31" spans="1:8" ht="15" customHeight="1" x14ac:dyDescent="0.25">
      <c r="A31" s="316"/>
      <c r="B31" s="441" t="s">
        <v>83</v>
      </c>
      <c r="C31" s="442"/>
      <c r="D31" s="302">
        <v>0</v>
      </c>
      <c r="E31" s="302">
        <v>0</v>
      </c>
      <c r="F31" s="302">
        <v>0</v>
      </c>
      <c r="G31" s="302">
        <v>0</v>
      </c>
      <c r="H31" s="303">
        <v>0</v>
      </c>
    </row>
    <row r="32" spans="1:8" ht="15" customHeight="1" x14ac:dyDescent="0.25">
      <c r="A32" s="316"/>
      <c r="B32" s="441" t="s">
        <v>230</v>
      </c>
      <c r="C32" s="442"/>
      <c r="D32" s="302">
        <v>0</v>
      </c>
      <c r="E32" s="302">
        <v>0</v>
      </c>
      <c r="F32" s="302">
        <v>0</v>
      </c>
      <c r="G32" s="302">
        <v>0</v>
      </c>
      <c r="H32" s="303">
        <v>0</v>
      </c>
    </row>
    <row r="33" spans="1:8" ht="15.75" x14ac:dyDescent="0.25">
      <c r="A33" s="315"/>
      <c r="B33" s="341"/>
      <c r="C33" s="304"/>
      <c r="D33" s="303"/>
      <c r="E33" s="305"/>
      <c r="F33" s="305"/>
      <c r="G33" s="303"/>
      <c r="H33" s="303"/>
    </row>
    <row r="34" spans="1:8" ht="15.75" customHeight="1" x14ac:dyDescent="0.25">
      <c r="A34" s="315"/>
      <c r="B34" s="454" t="s">
        <v>304</v>
      </c>
      <c r="C34" s="455"/>
      <c r="D34" s="301">
        <v>0</v>
      </c>
      <c r="E34" s="301">
        <v>1172929071.8999996</v>
      </c>
      <c r="F34" s="301">
        <v>205738975.09000063</v>
      </c>
      <c r="G34" s="301">
        <v>0</v>
      </c>
      <c r="H34" s="301">
        <v>1378668046.9900002</v>
      </c>
    </row>
    <row r="35" spans="1:8" ht="15" customHeight="1" x14ac:dyDescent="0.25">
      <c r="A35"/>
      <c r="B35" s="463" t="s">
        <v>197</v>
      </c>
      <c r="C35" s="464"/>
      <c r="D35" s="465">
        <v>0</v>
      </c>
      <c r="E35" s="465">
        <v>0</v>
      </c>
      <c r="F35" s="466">
        <v>1518091145.1400003</v>
      </c>
      <c r="G35" s="466">
        <v>0</v>
      </c>
      <c r="H35" s="460">
        <v>1518091145.1400003</v>
      </c>
    </row>
    <row r="36" spans="1:8" x14ac:dyDescent="0.25">
      <c r="A36"/>
      <c r="B36" s="463"/>
      <c r="C36" s="464"/>
      <c r="D36" s="465"/>
      <c r="E36" s="465"/>
      <c r="F36" s="466"/>
      <c r="G36" s="466"/>
      <c r="H36" s="460"/>
    </row>
    <row r="37" spans="1:8" ht="15" customHeight="1" x14ac:dyDescent="0.25">
      <c r="A37" s="162"/>
      <c r="B37" s="441" t="s">
        <v>87</v>
      </c>
      <c r="C37" s="442"/>
      <c r="D37" s="305">
        <v>0</v>
      </c>
      <c r="E37" s="305">
        <v>1172929071.8999996</v>
      </c>
      <c r="F37" s="302">
        <v>-1310214719.9400001</v>
      </c>
      <c r="G37" s="302">
        <v>0</v>
      </c>
      <c r="H37" s="303">
        <v>-137285648.04000044</v>
      </c>
    </row>
    <row r="38" spans="1:8" ht="15.75" x14ac:dyDescent="0.25">
      <c r="A38" s="315"/>
      <c r="B38" s="441" t="s">
        <v>295</v>
      </c>
      <c r="C38" s="442"/>
      <c r="D38" s="305">
        <v>0</v>
      </c>
      <c r="E38" s="302">
        <v>0</v>
      </c>
      <c r="F38" s="305">
        <v>0</v>
      </c>
      <c r="G38" s="302">
        <v>0</v>
      </c>
      <c r="H38" s="303">
        <v>0</v>
      </c>
    </row>
    <row r="39" spans="1:8" ht="15.75" x14ac:dyDescent="0.25">
      <c r="A39" s="315"/>
      <c r="B39" s="441" t="s">
        <v>89</v>
      </c>
      <c r="C39" s="442"/>
      <c r="D39" s="305">
        <v>0</v>
      </c>
      <c r="E39" s="302">
        <v>0</v>
      </c>
      <c r="F39" s="305">
        <v>0</v>
      </c>
      <c r="G39" s="302">
        <v>0</v>
      </c>
      <c r="H39" s="303">
        <v>0</v>
      </c>
    </row>
    <row r="40" spans="1:8" ht="15" customHeight="1" x14ac:dyDescent="0.25">
      <c r="A40" s="162"/>
      <c r="B40" s="441" t="s">
        <v>90</v>
      </c>
      <c r="C40" s="442"/>
      <c r="D40" s="305">
        <v>0</v>
      </c>
      <c r="E40" s="302">
        <v>0</v>
      </c>
      <c r="F40" s="305">
        <v>-2137450.1099996567</v>
      </c>
      <c r="G40" s="302">
        <v>0</v>
      </c>
      <c r="H40" s="303">
        <v>-2137450.1099996567</v>
      </c>
    </row>
    <row r="41" spans="1:8" ht="15.75" x14ac:dyDescent="0.25">
      <c r="A41" s="315"/>
      <c r="B41" s="339"/>
      <c r="C41" s="340"/>
      <c r="D41" s="305"/>
      <c r="E41" s="303"/>
      <c r="F41" s="305"/>
      <c r="G41" s="305"/>
      <c r="H41" s="305"/>
    </row>
    <row r="42" spans="1:8" ht="15.75" customHeight="1" x14ac:dyDescent="0.25">
      <c r="A42" s="315"/>
      <c r="B42" s="454" t="s">
        <v>305</v>
      </c>
      <c r="C42" s="455"/>
      <c r="D42" s="306">
        <v>0</v>
      </c>
      <c r="E42" s="306">
        <v>0</v>
      </c>
      <c r="F42" s="306">
        <v>0</v>
      </c>
      <c r="G42" s="306">
        <v>0</v>
      </c>
      <c r="H42" s="301">
        <v>0</v>
      </c>
    </row>
    <row r="43" spans="1:8" ht="15" customHeight="1" x14ac:dyDescent="0.25">
      <c r="A43" s="316"/>
      <c r="B43" s="441" t="s">
        <v>296</v>
      </c>
      <c r="C43" s="442"/>
      <c r="D43" s="302">
        <v>0</v>
      </c>
      <c r="E43" s="302">
        <v>0</v>
      </c>
      <c r="F43" s="302">
        <v>0</v>
      </c>
      <c r="G43" s="302">
        <v>0</v>
      </c>
      <c r="H43" s="303">
        <v>0</v>
      </c>
    </row>
    <row r="44" spans="1:8" ht="15" customHeight="1" x14ac:dyDescent="0.25">
      <c r="A44" s="316"/>
      <c r="B44" s="441" t="s">
        <v>297</v>
      </c>
      <c r="C44" s="442"/>
      <c r="D44" s="302">
        <v>0</v>
      </c>
      <c r="E44" s="302">
        <v>0</v>
      </c>
      <c r="F44" s="302">
        <v>0</v>
      </c>
      <c r="G44" s="302">
        <v>0</v>
      </c>
      <c r="H44" s="303">
        <v>0</v>
      </c>
    </row>
    <row r="45" spans="1:8" ht="15.75" x14ac:dyDescent="0.25">
      <c r="A45" s="315"/>
      <c r="B45" s="342"/>
      <c r="C45" s="343"/>
      <c r="D45" s="305"/>
      <c r="E45" s="303"/>
      <c r="F45" s="305"/>
      <c r="G45" s="305"/>
      <c r="H45" s="305"/>
    </row>
    <row r="46" spans="1:8" ht="15.75" x14ac:dyDescent="0.25">
      <c r="A46" s="315"/>
      <c r="B46" s="461" t="s">
        <v>306</v>
      </c>
      <c r="C46" s="462"/>
      <c r="D46" s="309">
        <v>0</v>
      </c>
      <c r="E46" s="309">
        <v>18754976355.620003</v>
      </c>
      <c r="F46" s="309">
        <v>1515953695.0300007</v>
      </c>
      <c r="G46" s="309">
        <v>0</v>
      </c>
      <c r="H46" s="309">
        <v>20270930050.650002</v>
      </c>
    </row>
    <row r="47" spans="1:8" x14ac:dyDescent="0.25">
      <c r="B47" s="312" t="s">
        <v>298</v>
      </c>
      <c r="D47" s="310"/>
      <c r="E47" s="310"/>
      <c r="H47" s="311"/>
    </row>
    <row r="48" spans="1:8" x14ac:dyDescent="0.25">
      <c r="C48" s="312"/>
      <c r="D48" s="312"/>
      <c r="E48" s="312"/>
      <c r="F48" s="312"/>
      <c r="G48" s="312"/>
      <c r="H48" s="314"/>
    </row>
    <row r="55" spans="1:9" x14ac:dyDescent="0.25">
      <c r="I55" s="288"/>
    </row>
    <row r="60" spans="1:9" s="313" customFormat="1" x14ac:dyDescent="0.25">
      <c r="A60" s="317"/>
      <c r="B60" s="292"/>
      <c r="C60" s="292"/>
      <c r="D60" s="292"/>
      <c r="E60" s="292"/>
      <c r="F60" s="292"/>
      <c r="G60" s="292"/>
      <c r="H60" s="292"/>
    </row>
    <row r="61" spans="1:9" s="313" customFormat="1" x14ac:dyDescent="0.25">
      <c r="A61" s="317"/>
      <c r="B61" s="292"/>
      <c r="C61" s="292"/>
      <c r="D61" s="292"/>
      <c r="E61" s="292"/>
      <c r="F61" s="292"/>
      <c r="G61" s="292"/>
      <c r="H61" s="292"/>
    </row>
    <row r="62" spans="1:9" s="313" customFormat="1" x14ac:dyDescent="0.25">
      <c r="A62" s="317"/>
      <c r="B62" s="292"/>
      <c r="C62" s="292"/>
      <c r="D62" s="292"/>
      <c r="E62" s="292"/>
      <c r="F62" s="292"/>
      <c r="G62" s="292"/>
      <c r="H62" s="292"/>
    </row>
    <row r="63" spans="1:9" s="313" customFormat="1" x14ac:dyDescent="0.25">
      <c r="A63" s="317"/>
      <c r="B63" s="292"/>
      <c r="C63" s="292"/>
      <c r="D63" s="292"/>
      <c r="E63" s="292"/>
      <c r="F63" s="292"/>
      <c r="G63" s="292"/>
      <c r="H63" s="292"/>
    </row>
  </sheetData>
  <mergeCells count="37">
    <mergeCell ref="B43:C43"/>
    <mergeCell ref="H35:H36"/>
    <mergeCell ref="B44:C44"/>
    <mergeCell ref="B46:C46"/>
    <mergeCell ref="B37:C37"/>
    <mergeCell ref="B38:C38"/>
    <mergeCell ref="B39:C39"/>
    <mergeCell ref="B40:C40"/>
    <mergeCell ref="B42:C42"/>
    <mergeCell ref="B35:C36"/>
    <mergeCell ref="D35:D36"/>
    <mergeCell ref="E35:E36"/>
    <mergeCell ref="F35:F36"/>
    <mergeCell ref="G35:G36"/>
    <mergeCell ref="B29:C29"/>
    <mergeCell ref="B30:C30"/>
    <mergeCell ref="B31:C31"/>
    <mergeCell ref="B32:C32"/>
    <mergeCell ref="B34:C34"/>
    <mergeCell ref="B27:C27"/>
    <mergeCell ref="B9:C9"/>
    <mergeCell ref="B10:C10"/>
    <mergeCell ref="B12:C12"/>
    <mergeCell ref="B13:C13"/>
    <mergeCell ref="B14:C14"/>
    <mergeCell ref="B19:C19"/>
    <mergeCell ref="B20:C20"/>
    <mergeCell ref="B21:C21"/>
    <mergeCell ref="B23:C23"/>
    <mergeCell ref="B24:C24"/>
    <mergeCell ref="B25:C25"/>
    <mergeCell ref="B8:C8"/>
    <mergeCell ref="B2:H2"/>
    <mergeCell ref="B3:H3"/>
    <mergeCell ref="B4:H4"/>
    <mergeCell ref="B5:C5"/>
    <mergeCell ref="B7:C7"/>
  </mergeCells>
  <pageMargins left="0.25" right="0.25" top="0.51" bottom="0.75" header="0.3" footer="0.3"/>
  <pageSetup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1" customWidth="1"/>
    <col min="3" max="6" width="1.7109375" style="91" customWidth="1"/>
    <col min="7" max="7" width="26.85546875" style="91" customWidth="1"/>
    <col min="8" max="8" width="18.42578125" style="91" customWidth="1"/>
    <col min="9" max="9" width="82" style="91" customWidth="1"/>
    <col min="10" max="10" width="22.42578125" style="92" customWidth="1"/>
    <col min="11" max="11" width="22.140625" style="91" customWidth="1"/>
    <col min="12" max="12" width="22" style="91" customWidth="1"/>
    <col min="13" max="13" width="18.42578125" style="91" bestFit="1" customWidth="1"/>
    <col min="14" max="14" width="20" style="91" bestFit="1" customWidth="1"/>
    <col min="15" max="15" width="17" style="91" bestFit="1" customWidth="1"/>
    <col min="16" max="16" width="18.140625" style="91" customWidth="1"/>
    <col min="17" max="17" width="14.42578125" style="91" bestFit="1" customWidth="1"/>
    <col min="18" max="18" width="13.42578125" style="91" bestFit="1" customWidth="1"/>
    <col min="19" max="16384" width="11.42578125" style="91"/>
  </cols>
  <sheetData>
    <row r="1" spans="3:15" ht="81" customHeight="1" x14ac:dyDescent="0.2">
      <c r="C1" s="467"/>
      <c r="D1" s="467"/>
      <c r="E1" s="467"/>
      <c r="F1" s="467"/>
      <c r="G1" s="467"/>
      <c r="H1" s="467"/>
      <c r="I1" s="467"/>
      <c r="J1" s="467"/>
      <c r="K1" s="467"/>
    </row>
    <row r="2" spans="3:15" ht="20.25" x14ac:dyDescent="0.3">
      <c r="C2" s="468" t="s">
        <v>38</v>
      </c>
      <c r="D2" s="469"/>
      <c r="E2" s="469"/>
      <c r="F2" s="469"/>
      <c r="G2" s="469"/>
      <c r="H2" s="469"/>
      <c r="I2" s="469"/>
      <c r="J2" s="469"/>
      <c r="K2" s="470"/>
    </row>
    <row r="3" spans="3:15" ht="18" x14ac:dyDescent="0.2">
      <c r="C3" s="471" t="s">
        <v>235</v>
      </c>
      <c r="D3" s="472"/>
      <c r="E3" s="472"/>
      <c r="F3" s="472"/>
      <c r="G3" s="472"/>
      <c r="H3" s="472"/>
      <c r="I3" s="472"/>
      <c r="J3" s="472"/>
      <c r="K3" s="473"/>
    </row>
    <row r="4" spans="3:15" ht="15.75" x14ac:dyDescent="0.2">
      <c r="C4" s="474" t="s">
        <v>259</v>
      </c>
      <c r="D4" s="475"/>
      <c r="E4" s="475"/>
      <c r="F4" s="475"/>
      <c r="G4" s="475"/>
      <c r="H4" s="475"/>
      <c r="I4" s="475"/>
      <c r="J4" s="475"/>
      <c r="K4" s="476"/>
    </row>
    <row r="5" spans="3:15" ht="9.75" customHeight="1" x14ac:dyDescent="0.2"/>
    <row r="6" spans="3:15" s="93" customFormat="1" ht="12" customHeight="1" x14ac:dyDescent="0.2">
      <c r="C6" s="477" t="s">
        <v>236</v>
      </c>
      <c r="D6" s="478"/>
      <c r="E6" s="478"/>
      <c r="F6" s="478"/>
      <c r="G6" s="479"/>
      <c r="H6" s="483" t="s">
        <v>237</v>
      </c>
      <c r="I6" s="483" t="s">
        <v>238</v>
      </c>
      <c r="J6" s="483" t="s">
        <v>239</v>
      </c>
      <c r="K6" s="483" t="s">
        <v>240</v>
      </c>
    </row>
    <row r="7" spans="3:15" s="93" customFormat="1" ht="15" customHeight="1" x14ac:dyDescent="0.2">
      <c r="C7" s="480"/>
      <c r="D7" s="481"/>
      <c r="E7" s="481"/>
      <c r="F7" s="481"/>
      <c r="G7" s="482"/>
      <c r="H7" s="484"/>
      <c r="I7" s="484"/>
      <c r="J7" s="484"/>
      <c r="K7" s="484"/>
    </row>
    <row r="8" spans="3:15" s="94" customFormat="1" ht="17.25" customHeight="1" x14ac:dyDescent="0.25">
      <c r="C8" s="480"/>
      <c r="D8" s="481"/>
      <c r="E8" s="481"/>
      <c r="F8" s="481"/>
      <c r="G8" s="482"/>
      <c r="H8" s="485"/>
      <c r="I8" s="485"/>
      <c r="J8" s="485"/>
      <c r="K8" s="485"/>
    </row>
    <row r="9" spans="3:15" ht="6" customHeight="1" x14ac:dyDescent="0.2">
      <c r="C9" s="95"/>
      <c r="D9" s="96"/>
      <c r="E9" s="96"/>
      <c r="F9" s="96"/>
      <c r="G9" s="97"/>
      <c r="H9" s="95"/>
      <c r="I9" s="98"/>
      <c r="J9" s="99"/>
      <c r="K9" s="98"/>
    </row>
    <row r="10" spans="3:15" x14ac:dyDescent="0.2">
      <c r="C10" s="100" t="s">
        <v>241</v>
      </c>
      <c r="D10" s="101"/>
      <c r="E10" s="101"/>
      <c r="F10" s="101"/>
      <c r="G10" s="102"/>
      <c r="H10" s="103"/>
      <c r="I10" s="104"/>
      <c r="J10" s="105"/>
      <c r="K10" s="104"/>
    </row>
    <row r="11" spans="3:15" ht="6" customHeight="1" x14ac:dyDescent="0.2">
      <c r="C11" s="103"/>
      <c r="D11" s="101"/>
      <c r="E11" s="101"/>
      <c r="F11" s="101"/>
      <c r="G11" s="102"/>
      <c r="H11" s="103"/>
      <c r="I11" s="104"/>
      <c r="J11" s="105"/>
      <c r="K11" s="104"/>
    </row>
    <row r="12" spans="3:15" x14ac:dyDescent="0.2">
      <c r="C12" s="103"/>
      <c r="D12" s="101"/>
      <c r="E12" s="106" t="s">
        <v>242</v>
      </c>
      <c r="F12" s="101"/>
      <c r="G12" s="102"/>
      <c r="I12" s="104"/>
      <c r="J12" s="107"/>
      <c r="K12" s="104"/>
      <c r="M12" s="108"/>
      <c r="O12" s="108"/>
    </row>
    <row r="13" spans="3:15" ht="6" customHeight="1" x14ac:dyDescent="0.2">
      <c r="C13" s="103"/>
      <c r="D13" s="101"/>
      <c r="E13" s="101"/>
      <c r="F13" s="101"/>
      <c r="G13" s="102"/>
      <c r="H13" s="103"/>
      <c r="I13" s="104"/>
      <c r="J13" s="105"/>
      <c r="K13" s="104"/>
    </row>
    <row r="14" spans="3:15" ht="6" customHeight="1" x14ac:dyDescent="0.2">
      <c r="C14" s="103"/>
      <c r="D14" s="101"/>
      <c r="E14" s="101"/>
      <c r="F14" s="101"/>
      <c r="G14" s="102"/>
      <c r="H14" s="103"/>
      <c r="I14" s="104"/>
      <c r="J14" s="105"/>
      <c r="K14" s="104"/>
    </row>
    <row r="15" spans="3:15" x14ac:dyDescent="0.2">
      <c r="C15" s="103"/>
      <c r="D15" s="101" t="s">
        <v>243</v>
      </c>
      <c r="E15" s="101"/>
      <c r="F15" s="101"/>
      <c r="G15" s="102"/>
      <c r="H15" s="103"/>
      <c r="I15" s="104"/>
      <c r="J15" s="105"/>
      <c r="K15" s="104"/>
    </row>
    <row r="16" spans="3:15" ht="6" customHeight="1" x14ac:dyDescent="0.2">
      <c r="C16" s="103"/>
      <c r="D16" s="101"/>
      <c r="E16" s="101"/>
      <c r="F16" s="101"/>
      <c r="G16" s="102"/>
      <c r="H16" s="103"/>
      <c r="I16" s="104"/>
      <c r="J16" s="140"/>
      <c r="K16" s="140"/>
    </row>
    <row r="17" spans="3:17" x14ac:dyDescent="0.2">
      <c r="C17" s="103"/>
      <c r="D17" s="101"/>
      <c r="E17" s="101" t="s">
        <v>244</v>
      </c>
      <c r="F17" s="101"/>
      <c r="G17" s="102"/>
      <c r="H17" s="103" t="s">
        <v>245</v>
      </c>
      <c r="I17" s="109" t="s">
        <v>246</v>
      </c>
      <c r="J17" s="140">
        <v>81044708.700000003</v>
      </c>
      <c r="K17" s="140">
        <v>7896049.9500000002</v>
      </c>
      <c r="M17" s="108"/>
      <c r="O17" s="111"/>
      <c r="P17" s="112"/>
    </row>
    <row r="18" spans="3:17" x14ac:dyDescent="0.2">
      <c r="C18" s="103"/>
      <c r="D18" s="101"/>
      <c r="E18" s="101"/>
      <c r="F18" s="101"/>
      <c r="G18" s="102"/>
      <c r="H18" s="103"/>
      <c r="I18" s="109"/>
      <c r="J18" s="140"/>
      <c r="K18" s="140"/>
      <c r="M18" s="108"/>
      <c r="O18" s="111"/>
      <c r="P18" s="112"/>
    </row>
    <row r="19" spans="3:17" x14ac:dyDescent="0.2">
      <c r="C19" s="103"/>
      <c r="D19" s="101"/>
      <c r="E19" s="101"/>
      <c r="F19" s="101"/>
      <c r="G19" s="102"/>
      <c r="H19" s="103"/>
      <c r="I19" s="109" t="s">
        <v>247</v>
      </c>
      <c r="J19" s="140"/>
      <c r="K19" s="140"/>
      <c r="O19" s="111"/>
      <c r="P19" s="112"/>
    </row>
    <row r="20" spans="3:17" x14ac:dyDescent="0.2">
      <c r="C20" s="103"/>
      <c r="D20" s="101"/>
      <c r="E20" s="101"/>
      <c r="F20" s="101"/>
      <c r="G20" s="102"/>
      <c r="H20" s="103" t="s">
        <v>245</v>
      </c>
      <c r="I20" s="109" t="s">
        <v>260</v>
      </c>
      <c r="J20" s="140">
        <v>38217909.479999997</v>
      </c>
      <c r="K20" s="140">
        <v>6859355.5</v>
      </c>
      <c r="O20" s="111"/>
      <c r="P20" s="112"/>
    </row>
    <row r="21" spans="3:17" x14ac:dyDescent="0.2">
      <c r="C21" s="103"/>
      <c r="D21" s="101"/>
      <c r="E21" s="101"/>
      <c r="F21" s="101"/>
      <c r="G21" s="102"/>
      <c r="H21" s="103"/>
      <c r="I21" s="109" t="s">
        <v>247</v>
      </c>
      <c r="J21" s="140"/>
      <c r="K21" s="140"/>
      <c r="M21" s="108"/>
      <c r="O21" s="111"/>
      <c r="P21" s="112"/>
    </row>
    <row r="22" spans="3:17" x14ac:dyDescent="0.2">
      <c r="C22" s="103"/>
      <c r="D22" s="101"/>
      <c r="E22" s="101"/>
      <c r="F22" s="101"/>
      <c r="G22" s="102"/>
      <c r="H22" s="103" t="s">
        <v>245</v>
      </c>
      <c r="I22" s="109" t="s">
        <v>261</v>
      </c>
      <c r="J22" s="140">
        <v>0</v>
      </c>
      <c r="K22" s="140">
        <v>1565646</v>
      </c>
      <c r="M22" s="108"/>
      <c r="O22" s="111"/>
      <c r="P22" s="112"/>
    </row>
    <row r="23" spans="3:17" x14ac:dyDescent="0.2">
      <c r="C23" s="103"/>
      <c r="D23" s="101"/>
      <c r="E23" s="101"/>
      <c r="F23" s="101"/>
      <c r="G23" s="102"/>
      <c r="H23" s="103"/>
      <c r="I23" s="109" t="s">
        <v>247</v>
      </c>
      <c r="J23" s="140"/>
      <c r="K23" s="140"/>
      <c r="M23" s="108"/>
      <c r="O23" s="111"/>
      <c r="P23" s="112"/>
    </row>
    <row r="24" spans="3:17" x14ac:dyDescent="0.2">
      <c r="C24" s="103"/>
      <c r="D24" s="101"/>
      <c r="E24" s="101"/>
      <c r="F24" s="101"/>
      <c r="G24" s="102"/>
      <c r="H24" s="103" t="s">
        <v>245</v>
      </c>
      <c r="I24" s="109" t="s">
        <v>262</v>
      </c>
      <c r="J24" s="140">
        <v>14077320.91</v>
      </c>
      <c r="K24" s="140">
        <v>0</v>
      </c>
      <c r="L24" s="108"/>
      <c r="M24" s="108"/>
      <c r="N24" s="112"/>
      <c r="O24" s="111"/>
      <c r="P24" s="135"/>
      <c r="Q24" s="112"/>
    </row>
    <row r="25" spans="3:17" x14ac:dyDescent="0.2">
      <c r="C25" s="103"/>
      <c r="D25" s="101"/>
      <c r="E25" s="101"/>
      <c r="F25" s="101"/>
      <c r="G25" s="102"/>
      <c r="H25" s="103"/>
      <c r="I25" s="109" t="s">
        <v>247</v>
      </c>
      <c r="J25" s="140"/>
      <c r="K25" s="140"/>
      <c r="M25" s="108"/>
      <c r="O25" s="111"/>
      <c r="P25" s="135"/>
    </row>
    <row r="26" spans="3:17" x14ac:dyDescent="0.2">
      <c r="C26" s="103"/>
      <c r="D26" s="101"/>
      <c r="E26" s="101"/>
      <c r="F26" s="101"/>
      <c r="G26" s="102"/>
      <c r="H26" s="103" t="s">
        <v>245</v>
      </c>
      <c r="I26" s="109" t="s">
        <v>263</v>
      </c>
      <c r="J26" s="140">
        <v>15789475.299999999</v>
      </c>
      <c r="K26" s="140">
        <v>0</v>
      </c>
      <c r="M26" s="108"/>
      <c r="N26" s="112"/>
      <c r="O26" s="111"/>
      <c r="P26" s="135"/>
      <c r="Q26" s="112"/>
    </row>
    <row r="27" spans="3:17" x14ac:dyDescent="0.2">
      <c r="C27" s="103"/>
      <c r="D27" s="101"/>
      <c r="E27" s="101"/>
      <c r="F27" s="101"/>
      <c r="G27" s="102"/>
      <c r="H27" s="103"/>
      <c r="I27" s="109" t="s">
        <v>247</v>
      </c>
      <c r="J27" s="140"/>
      <c r="K27" s="140"/>
      <c r="M27" s="108"/>
      <c r="O27" s="111"/>
      <c r="P27" s="135"/>
    </row>
    <row r="28" spans="3:17" x14ac:dyDescent="0.2">
      <c r="C28" s="103"/>
      <c r="D28" s="101"/>
      <c r="E28" s="101"/>
      <c r="F28" s="101"/>
      <c r="G28" s="102"/>
      <c r="H28" s="103" t="s">
        <v>245</v>
      </c>
      <c r="I28" s="109" t="s">
        <v>264</v>
      </c>
      <c r="J28" s="140">
        <v>4792422.3100000005</v>
      </c>
      <c r="K28" s="140">
        <v>0</v>
      </c>
      <c r="M28" s="108"/>
      <c r="O28" s="111"/>
      <c r="P28" s="135"/>
    </row>
    <row r="29" spans="3:17" x14ac:dyDescent="0.2">
      <c r="C29" s="103"/>
      <c r="D29" s="101"/>
      <c r="E29" s="101"/>
      <c r="F29" s="101"/>
      <c r="G29" s="102"/>
      <c r="H29" s="103"/>
      <c r="I29" s="109"/>
      <c r="J29" s="140"/>
      <c r="K29" s="140"/>
      <c r="M29" s="108"/>
      <c r="O29" s="111"/>
      <c r="P29" s="135"/>
    </row>
    <row r="30" spans="3:17" x14ac:dyDescent="0.2">
      <c r="C30" s="103"/>
      <c r="D30" s="101"/>
      <c r="E30" s="101"/>
      <c r="F30" s="101"/>
      <c r="G30" s="102"/>
      <c r="H30" s="103" t="s">
        <v>245</v>
      </c>
      <c r="I30" s="109" t="s">
        <v>233</v>
      </c>
      <c r="J30" s="140">
        <v>7802007</v>
      </c>
      <c r="K30" s="140">
        <v>0</v>
      </c>
      <c r="M30" s="108"/>
      <c r="N30" s="112"/>
      <c r="O30" s="111"/>
      <c r="P30" s="135"/>
      <c r="Q30" s="112"/>
    </row>
    <row r="31" spans="3:17" x14ac:dyDescent="0.2">
      <c r="C31" s="103"/>
      <c r="D31" s="101"/>
      <c r="E31" s="101"/>
      <c r="F31" s="101"/>
      <c r="G31" s="102"/>
      <c r="H31" s="103"/>
      <c r="I31" s="109"/>
      <c r="J31" s="140"/>
      <c r="K31" s="140"/>
      <c r="M31" s="108"/>
      <c r="N31" s="112"/>
      <c r="O31" s="111"/>
      <c r="P31" s="135"/>
      <c r="Q31" s="112"/>
    </row>
    <row r="32" spans="3:17" x14ac:dyDescent="0.2">
      <c r="C32" s="103"/>
      <c r="D32" s="101"/>
      <c r="E32" s="101"/>
      <c r="F32" s="101"/>
      <c r="G32" s="102"/>
      <c r="H32" s="103" t="s">
        <v>245</v>
      </c>
      <c r="I32" s="109" t="s">
        <v>234</v>
      </c>
      <c r="J32" s="140">
        <v>31998648</v>
      </c>
      <c r="K32" s="140">
        <v>0</v>
      </c>
      <c r="M32" s="108"/>
      <c r="O32" s="111"/>
      <c r="P32" s="112"/>
    </row>
    <row r="33" spans="3:20" x14ac:dyDescent="0.2">
      <c r="C33" s="103"/>
      <c r="D33" s="101"/>
      <c r="E33" s="101"/>
      <c r="F33" s="101"/>
      <c r="G33" s="102"/>
      <c r="H33" s="103"/>
      <c r="I33" s="109"/>
      <c r="J33" s="140"/>
      <c r="K33" s="140"/>
      <c r="M33" s="108"/>
      <c r="O33" s="111"/>
      <c r="P33" s="112"/>
    </row>
    <row r="34" spans="3:20" x14ac:dyDescent="0.2">
      <c r="C34" s="103"/>
      <c r="D34" s="101"/>
      <c r="E34" s="101"/>
      <c r="F34" s="101"/>
      <c r="G34" s="102"/>
      <c r="H34" s="103"/>
      <c r="I34" s="109"/>
      <c r="J34" s="105"/>
      <c r="K34" s="110"/>
      <c r="M34" s="108"/>
      <c r="O34" s="111"/>
      <c r="P34" s="112"/>
    </row>
    <row r="35" spans="3:20" ht="6" customHeight="1" x14ac:dyDescent="0.2">
      <c r="C35" s="103"/>
      <c r="D35" s="101"/>
      <c r="E35" s="101"/>
      <c r="F35" s="101"/>
      <c r="G35" s="102"/>
      <c r="H35" s="103"/>
      <c r="I35" s="104"/>
      <c r="J35" s="105"/>
      <c r="K35" s="104"/>
    </row>
    <row r="36" spans="3:20" x14ac:dyDescent="0.2">
      <c r="C36" s="103"/>
      <c r="D36" s="101"/>
      <c r="E36" s="101" t="s">
        <v>248</v>
      </c>
      <c r="F36" s="101"/>
      <c r="G36" s="102"/>
      <c r="H36" s="103"/>
      <c r="I36" s="104"/>
      <c r="J36" s="105"/>
      <c r="K36" s="104"/>
    </row>
    <row r="37" spans="3:20" x14ac:dyDescent="0.2">
      <c r="C37" s="103"/>
      <c r="D37" s="101"/>
      <c r="E37" s="101" t="s">
        <v>249</v>
      </c>
      <c r="F37" s="101"/>
      <c r="G37" s="102"/>
      <c r="H37" s="103"/>
      <c r="I37" s="104"/>
      <c r="J37" s="105"/>
      <c r="K37" s="104"/>
    </row>
    <row r="38" spans="3:20" ht="6" customHeight="1" x14ac:dyDescent="0.2">
      <c r="C38" s="103"/>
      <c r="D38" s="101"/>
      <c r="E38" s="101"/>
      <c r="F38" s="101"/>
      <c r="G38" s="102"/>
      <c r="H38" s="103"/>
      <c r="I38" s="104"/>
      <c r="J38" s="105"/>
      <c r="K38" s="104"/>
    </row>
    <row r="39" spans="3:20" x14ac:dyDescent="0.2">
      <c r="C39" s="103"/>
      <c r="D39" s="101" t="s">
        <v>250</v>
      </c>
      <c r="E39" s="101"/>
      <c r="F39" s="101"/>
      <c r="G39" s="102"/>
      <c r="H39" s="103"/>
      <c r="I39" s="104"/>
      <c r="J39" s="105"/>
      <c r="K39" s="104"/>
    </row>
    <row r="40" spans="3:20" ht="6" customHeight="1" x14ac:dyDescent="0.2">
      <c r="C40" s="103"/>
      <c r="D40" s="101"/>
      <c r="E40" s="101"/>
      <c r="F40" s="101"/>
      <c r="G40" s="102"/>
      <c r="H40" s="103"/>
      <c r="I40" s="104"/>
      <c r="J40" s="105"/>
      <c r="K40" s="104"/>
    </row>
    <row r="41" spans="3:20" x14ac:dyDescent="0.2">
      <c r="C41" s="103"/>
      <c r="D41" s="101"/>
      <c r="E41" s="101" t="s">
        <v>251</v>
      </c>
      <c r="F41" s="101"/>
      <c r="G41" s="102"/>
      <c r="H41" s="103"/>
      <c r="I41" s="104"/>
      <c r="J41" s="140">
        <v>0</v>
      </c>
      <c r="K41" s="140">
        <v>0</v>
      </c>
    </row>
    <row r="42" spans="3:20" x14ac:dyDescent="0.2">
      <c r="C42" s="103"/>
      <c r="D42" s="101"/>
      <c r="E42" s="101" t="s">
        <v>252</v>
      </c>
      <c r="F42" s="101"/>
      <c r="G42" s="102"/>
      <c r="H42" s="103"/>
      <c r="I42" s="104"/>
      <c r="J42" s="140">
        <v>0</v>
      </c>
      <c r="K42" s="140">
        <v>0</v>
      </c>
    </row>
    <row r="43" spans="3:20" x14ac:dyDescent="0.2">
      <c r="C43" s="103"/>
      <c r="D43" s="101"/>
      <c r="E43" s="101" t="s">
        <v>253</v>
      </c>
      <c r="F43" s="101"/>
      <c r="G43" s="102"/>
      <c r="H43" s="103"/>
      <c r="I43" s="104"/>
      <c r="J43" s="140">
        <v>0</v>
      </c>
      <c r="K43" s="140">
        <v>0</v>
      </c>
    </row>
    <row r="44" spans="3:20" x14ac:dyDescent="0.2">
      <c r="C44" s="103"/>
      <c r="D44" s="101"/>
      <c r="E44" s="101" t="s">
        <v>248</v>
      </c>
      <c r="F44" s="101"/>
      <c r="G44" s="102"/>
      <c r="H44" s="103"/>
      <c r="I44" s="104"/>
      <c r="J44" s="140">
        <v>0</v>
      </c>
      <c r="K44" s="140">
        <v>0</v>
      </c>
    </row>
    <row r="45" spans="3:20" x14ac:dyDescent="0.2">
      <c r="C45" s="103"/>
      <c r="D45" s="101"/>
      <c r="E45" s="101" t="s">
        <v>249</v>
      </c>
      <c r="F45" s="101"/>
      <c r="G45" s="102"/>
      <c r="H45" s="103"/>
      <c r="I45" s="104"/>
      <c r="J45" s="140">
        <v>0</v>
      </c>
      <c r="K45" s="140">
        <v>0</v>
      </c>
      <c r="P45" s="108"/>
    </row>
    <row r="46" spans="3:20" ht="6" customHeight="1" x14ac:dyDescent="0.2">
      <c r="C46" s="103"/>
      <c r="D46" s="101"/>
      <c r="E46" s="101"/>
      <c r="F46" s="101"/>
      <c r="G46" s="102"/>
      <c r="H46" s="103"/>
      <c r="I46" s="104"/>
      <c r="J46" s="105"/>
      <c r="K46" s="104"/>
    </row>
    <row r="47" spans="3:20" x14ac:dyDescent="0.2">
      <c r="C47" s="103"/>
      <c r="D47" s="113" t="s">
        <v>254</v>
      </c>
      <c r="E47" s="101"/>
      <c r="F47" s="101"/>
      <c r="G47" s="102"/>
      <c r="H47" s="103"/>
      <c r="I47" s="104"/>
      <c r="J47" s="159">
        <f>SUM(J17:J46)</f>
        <v>193722491.70000002</v>
      </c>
      <c r="K47" s="159">
        <f>SUM(K17:K46)</f>
        <v>16321051.449999999</v>
      </c>
      <c r="L47" s="116"/>
      <c r="N47" s="112"/>
    </row>
    <row r="48" spans="3:20" ht="6" customHeight="1" x14ac:dyDescent="0.2">
      <c r="C48" s="103"/>
      <c r="D48" s="101"/>
      <c r="E48" s="101"/>
      <c r="F48" s="101"/>
      <c r="G48" s="102"/>
      <c r="H48" s="103"/>
      <c r="I48" s="104"/>
      <c r="J48" s="105"/>
      <c r="K48" s="104"/>
      <c r="M48" s="92"/>
      <c r="N48" s="92"/>
      <c r="O48" s="92"/>
      <c r="P48" s="92"/>
      <c r="Q48" s="92"/>
      <c r="R48" s="92"/>
      <c r="S48" s="92"/>
      <c r="T48" s="92"/>
    </row>
    <row r="49" spans="3:20" x14ac:dyDescent="0.2">
      <c r="C49" s="103"/>
      <c r="D49" s="101"/>
      <c r="E49" s="106" t="s">
        <v>255</v>
      </c>
      <c r="F49" s="101"/>
      <c r="G49" s="102"/>
      <c r="H49" s="103"/>
      <c r="I49" s="104"/>
      <c r="J49" s="105"/>
      <c r="K49" s="104"/>
      <c r="M49" s="92"/>
      <c r="N49" s="92"/>
      <c r="O49" s="92"/>
      <c r="P49" s="92"/>
      <c r="Q49" s="92"/>
      <c r="R49" s="92"/>
      <c r="S49" s="92"/>
      <c r="T49" s="92"/>
    </row>
    <row r="50" spans="3:20" ht="6" customHeight="1" x14ac:dyDescent="0.2">
      <c r="C50" s="103"/>
      <c r="D50" s="101"/>
      <c r="E50" s="101"/>
      <c r="F50" s="101"/>
      <c r="G50" s="102"/>
      <c r="H50" s="103"/>
      <c r="I50" s="104"/>
      <c r="J50" s="105"/>
      <c r="K50" s="104"/>
      <c r="M50" s="92"/>
      <c r="N50" s="92"/>
      <c r="O50" s="92"/>
      <c r="P50" s="92"/>
      <c r="Q50" s="92"/>
      <c r="R50" s="92"/>
      <c r="S50" s="92"/>
      <c r="T50" s="92"/>
    </row>
    <row r="51" spans="3:20" x14ac:dyDescent="0.2">
      <c r="C51" s="103"/>
      <c r="D51" s="101" t="s">
        <v>243</v>
      </c>
      <c r="E51" s="101"/>
      <c r="F51" s="101"/>
      <c r="G51" s="102"/>
      <c r="H51" s="103"/>
      <c r="I51" s="104"/>
      <c r="J51" s="105"/>
      <c r="K51" s="104"/>
      <c r="M51" s="92"/>
      <c r="N51" s="92"/>
      <c r="O51" s="92"/>
      <c r="P51" s="117"/>
      <c r="Q51" s="92"/>
      <c r="R51" s="92"/>
      <c r="S51" s="92"/>
      <c r="T51" s="92"/>
    </row>
    <row r="52" spans="3:20" ht="6" customHeight="1" x14ac:dyDescent="0.2">
      <c r="C52" s="103"/>
      <c r="D52" s="101"/>
      <c r="E52" s="101"/>
      <c r="F52" s="101"/>
      <c r="G52" s="102"/>
      <c r="H52" s="103"/>
      <c r="I52" s="104"/>
      <c r="J52" s="105"/>
      <c r="K52" s="104"/>
      <c r="M52" s="92"/>
      <c r="N52" s="92"/>
      <c r="O52" s="92"/>
      <c r="P52" s="92"/>
      <c r="Q52" s="92"/>
      <c r="R52" s="92"/>
      <c r="S52" s="92"/>
      <c r="T52" s="92"/>
    </row>
    <row r="53" spans="3:20" x14ac:dyDescent="0.2">
      <c r="C53" s="103"/>
      <c r="D53" s="101"/>
      <c r="E53" s="101" t="s">
        <v>244</v>
      </c>
      <c r="F53" s="101"/>
      <c r="G53" s="102"/>
      <c r="H53" s="103"/>
      <c r="I53" s="104"/>
      <c r="J53" s="105"/>
      <c r="K53" s="118"/>
      <c r="M53" s="92"/>
      <c r="N53" s="92"/>
      <c r="O53" s="92"/>
      <c r="P53" s="117"/>
      <c r="Q53" s="92"/>
      <c r="R53" s="92"/>
      <c r="S53" s="92"/>
      <c r="T53" s="92"/>
    </row>
    <row r="54" spans="3:20" x14ac:dyDescent="0.2">
      <c r="C54" s="103"/>
      <c r="D54" s="101"/>
      <c r="E54" s="101"/>
      <c r="F54" s="101"/>
      <c r="G54" s="102"/>
      <c r="H54" s="103" t="s">
        <v>245</v>
      </c>
      <c r="I54" s="109" t="s">
        <v>246</v>
      </c>
      <c r="J54" s="140">
        <v>405213275.71000004</v>
      </c>
      <c r="K54" s="140">
        <v>963714047.03999996</v>
      </c>
      <c r="M54" s="117"/>
      <c r="N54" s="117"/>
      <c r="O54" s="111"/>
      <c r="P54" s="112"/>
      <c r="Q54" s="92"/>
      <c r="R54" s="92"/>
      <c r="S54" s="92"/>
      <c r="T54" s="92"/>
    </row>
    <row r="55" spans="3:20" x14ac:dyDescent="0.2">
      <c r="C55" s="103"/>
      <c r="D55" s="101"/>
      <c r="E55" s="101"/>
      <c r="F55" s="101"/>
      <c r="G55" s="102"/>
      <c r="H55" s="103"/>
      <c r="I55" s="109"/>
      <c r="J55" s="140"/>
      <c r="K55" s="140"/>
      <c r="M55" s="117"/>
      <c r="N55" s="117"/>
      <c r="O55" s="92"/>
      <c r="P55" s="117"/>
      <c r="Q55" s="92"/>
      <c r="R55" s="92"/>
      <c r="S55" s="92"/>
      <c r="T55" s="92"/>
    </row>
    <row r="56" spans="3:20" x14ac:dyDescent="0.2">
      <c r="C56" s="103"/>
      <c r="D56" s="101"/>
      <c r="E56" s="101"/>
      <c r="F56" s="101"/>
      <c r="G56" s="102"/>
      <c r="H56" s="103"/>
      <c r="I56" s="109" t="s">
        <v>247</v>
      </c>
      <c r="J56" s="140"/>
      <c r="K56" s="140"/>
      <c r="M56" s="117"/>
      <c r="N56" s="117"/>
      <c r="O56" s="92"/>
      <c r="P56" s="92"/>
      <c r="Q56" s="92"/>
      <c r="R56" s="92"/>
      <c r="S56" s="92"/>
      <c r="T56" s="92"/>
    </row>
    <row r="57" spans="3:20" x14ac:dyDescent="0.2">
      <c r="C57" s="103"/>
      <c r="D57" s="101"/>
      <c r="E57" s="101"/>
      <c r="F57" s="101"/>
      <c r="G57" s="102"/>
      <c r="H57" s="103" t="s">
        <v>245</v>
      </c>
      <c r="I57" s="109" t="s">
        <v>260</v>
      </c>
      <c r="J57" s="140">
        <v>595562170.44558442</v>
      </c>
      <c r="K57" s="140">
        <v>814617440</v>
      </c>
      <c r="L57" s="112"/>
      <c r="M57" s="117"/>
      <c r="N57" s="117"/>
      <c r="O57" s="111"/>
      <c r="P57" s="112"/>
      <c r="Q57" s="92"/>
      <c r="R57" s="92"/>
      <c r="S57" s="92"/>
      <c r="T57" s="92"/>
    </row>
    <row r="58" spans="3:20" x14ac:dyDescent="0.2">
      <c r="C58" s="103"/>
      <c r="D58" s="101"/>
      <c r="E58" s="101"/>
      <c r="F58" s="101"/>
      <c r="G58" s="102"/>
      <c r="H58" s="103"/>
      <c r="I58" s="109" t="s">
        <v>247</v>
      </c>
      <c r="J58" s="140"/>
      <c r="K58" s="140"/>
      <c r="M58" s="117"/>
      <c r="N58" s="117"/>
      <c r="O58" s="92"/>
      <c r="P58" s="117"/>
      <c r="Q58" s="92"/>
      <c r="R58" s="92"/>
      <c r="S58" s="92"/>
      <c r="T58" s="92"/>
    </row>
    <row r="59" spans="3:20" x14ac:dyDescent="0.2">
      <c r="C59" s="103"/>
      <c r="D59" s="101"/>
      <c r="E59" s="101"/>
      <c r="F59" s="101"/>
      <c r="G59" s="102"/>
      <c r="H59" s="103"/>
      <c r="I59" s="109" t="s">
        <v>261</v>
      </c>
      <c r="J59" s="140">
        <v>0</v>
      </c>
      <c r="K59" s="140">
        <v>185936202.31999999</v>
      </c>
      <c r="M59" s="117"/>
      <c r="N59" s="117"/>
      <c r="O59" s="92"/>
      <c r="P59" s="117"/>
      <c r="Q59" s="92"/>
      <c r="R59" s="92"/>
      <c r="S59" s="92"/>
      <c r="T59" s="92"/>
    </row>
    <row r="60" spans="3:20" x14ac:dyDescent="0.2">
      <c r="C60" s="103"/>
      <c r="D60" s="101"/>
      <c r="E60" s="101"/>
      <c r="F60" s="101"/>
      <c r="G60" s="102"/>
      <c r="H60" s="103"/>
      <c r="I60" s="109" t="s">
        <v>247</v>
      </c>
      <c r="J60" s="140"/>
      <c r="K60" s="140"/>
      <c r="M60" s="117"/>
      <c r="N60" s="117"/>
      <c r="O60" s="92"/>
      <c r="P60" s="117"/>
      <c r="Q60" s="92"/>
      <c r="R60" s="92"/>
      <c r="S60" s="92"/>
      <c r="T60" s="92"/>
    </row>
    <row r="61" spans="3:20" x14ac:dyDescent="0.2">
      <c r="C61" s="103"/>
      <c r="D61" s="101"/>
      <c r="E61" s="101"/>
      <c r="F61" s="101"/>
      <c r="G61" s="102"/>
      <c r="H61" s="103" t="s">
        <v>245</v>
      </c>
      <c r="I61" s="109" t="s">
        <v>262</v>
      </c>
      <c r="J61" s="140">
        <v>219371558.34683481</v>
      </c>
      <c r="K61" s="140">
        <v>0</v>
      </c>
      <c r="M61" s="117"/>
      <c r="N61" s="117"/>
      <c r="O61" s="92"/>
      <c r="P61" s="117"/>
      <c r="Q61" s="92"/>
      <c r="R61" s="92"/>
      <c r="S61" s="92"/>
      <c r="T61" s="92"/>
    </row>
    <row r="62" spans="3:20" x14ac:dyDescent="0.2">
      <c r="C62" s="103"/>
      <c r="D62" s="101"/>
      <c r="E62" s="101"/>
      <c r="F62" s="101"/>
      <c r="G62" s="102"/>
      <c r="H62" s="103"/>
      <c r="I62" s="109" t="s">
        <v>247</v>
      </c>
      <c r="J62" s="140"/>
      <c r="K62" s="140"/>
      <c r="M62" s="117"/>
      <c r="N62" s="117"/>
      <c r="O62" s="92"/>
      <c r="P62" s="117"/>
      <c r="Q62" s="92"/>
      <c r="R62" s="92"/>
      <c r="S62" s="92"/>
      <c r="T62" s="92"/>
    </row>
    <row r="63" spans="3:20" x14ac:dyDescent="0.2">
      <c r="C63" s="103"/>
      <c r="D63" s="101"/>
      <c r="E63" s="101"/>
      <c r="F63" s="101"/>
      <c r="G63" s="102"/>
      <c r="H63" s="103" t="s">
        <v>245</v>
      </c>
      <c r="I63" s="109" t="s">
        <v>265</v>
      </c>
      <c r="J63" s="140">
        <v>246052626.79334113</v>
      </c>
      <c r="K63" s="140">
        <v>0</v>
      </c>
      <c r="M63" s="117"/>
      <c r="N63" s="117"/>
      <c r="O63" s="92"/>
      <c r="P63" s="117"/>
      <c r="Q63" s="92"/>
      <c r="R63" s="92"/>
      <c r="S63" s="92"/>
      <c r="T63" s="92"/>
    </row>
    <row r="64" spans="3:20" x14ac:dyDescent="0.2">
      <c r="C64" s="103"/>
      <c r="D64" s="101"/>
      <c r="E64" s="101"/>
      <c r="F64" s="101"/>
      <c r="G64" s="102"/>
      <c r="H64" s="103"/>
      <c r="I64" s="109" t="s">
        <v>247</v>
      </c>
      <c r="J64" s="140"/>
      <c r="K64" s="140"/>
      <c r="M64" s="117"/>
      <c r="N64" s="117"/>
      <c r="O64" s="92"/>
      <c r="P64" s="117"/>
      <c r="Q64" s="92"/>
      <c r="R64" s="92"/>
      <c r="S64" s="92"/>
      <c r="T64" s="92"/>
    </row>
    <row r="65" spans="3:20" x14ac:dyDescent="0.2">
      <c r="C65" s="103"/>
      <c r="D65" s="101"/>
      <c r="E65" s="101"/>
      <c r="F65" s="101"/>
      <c r="G65" s="102"/>
      <c r="H65" s="103" t="s">
        <v>245</v>
      </c>
      <c r="I65" s="109" t="s">
        <v>264</v>
      </c>
      <c r="J65" s="140">
        <v>74681905.584239691</v>
      </c>
      <c r="K65" s="140">
        <v>0</v>
      </c>
      <c r="M65" s="117"/>
      <c r="N65" s="117"/>
      <c r="O65" s="92"/>
      <c r="P65" s="117"/>
      <c r="Q65" s="92"/>
      <c r="R65" s="92"/>
      <c r="S65" s="92"/>
      <c r="T65" s="92"/>
    </row>
    <row r="66" spans="3:20" x14ac:dyDescent="0.2">
      <c r="C66" s="103"/>
      <c r="D66" s="101"/>
      <c r="E66" s="101"/>
      <c r="F66" s="101"/>
      <c r="G66" s="102"/>
      <c r="H66" s="103"/>
      <c r="I66" s="109"/>
      <c r="J66" s="140"/>
      <c r="K66" s="140"/>
      <c r="M66" s="117"/>
      <c r="N66" s="117"/>
      <c r="O66" s="92"/>
      <c r="P66" s="117"/>
      <c r="Q66" s="92"/>
      <c r="R66" s="92"/>
      <c r="S66" s="92"/>
      <c r="T66" s="92"/>
    </row>
    <row r="67" spans="3:20" x14ac:dyDescent="0.2">
      <c r="C67" s="103"/>
      <c r="D67" s="101"/>
      <c r="E67" s="101"/>
      <c r="F67" s="101"/>
      <c r="G67" s="102"/>
      <c r="H67" s="103" t="s">
        <v>245</v>
      </c>
      <c r="I67" s="109" t="s">
        <v>233</v>
      </c>
      <c r="J67" s="140">
        <v>57916882.801253691</v>
      </c>
      <c r="K67" s="140">
        <v>0</v>
      </c>
      <c r="M67" s="117"/>
      <c r="N67" s="117"/>
      <c r="O67" s="111"/>
      <c r="P67" s="112"/>
      <c r="Q67" s="92"/>
      <c r="R67" s="92"/>
      <c r="S67" s="92"/>
      <c r="T67" s="92"/>
    </row>
    <row r="68" spans="3:20" x14ac:dyDescent="0.2">
      <c r="C68" s="103"/>
      <c r="D68" s="101"/>
      <c r="E68" s="101"/>
      <c r="F68" s="101"/>
      <c r="G68" s="102"/>
      <c r="H68" s="103"/>
      <c r="I68" s="109"/>
      <c r="J68" s="140"/>
      <c r="K68" s="140"/>
      <c r="M68" s="117"/>
      <c r="N68" s="117"/>
      <c r="O68" s="92"/>
      <c r="P68" s="117"/>
      <c r="Q68" s="92"/>
      <c r="R68" s="92"/>
      <c r="S68" s="92"/>
      <c r="T68" s="92"/>
    </row>
    <row r="69" spans="3:20" ht="12" customHeight="1" x14ac:dyDescent="0.2">
      <c r="C69" s="103"/>
      <c r="D69" s="101"/>
      <c r="E69" s="101"/>
      <c r="F69" s="101"/>
      <c r="G69" s="102"/>
      <c r="H69" s="103" t="s">
        <v>245</v>
      </c>
      <c r="I69" s="109" t="s">
        <v>234</v>
      </c>
      <c r="J69" s="140">
        <v>14544832</v>
      </c>
      <c r="K69" s="140">
        <v>0</v>
      </c>
      <c r="M69" s="117"/>
      <c r="N69" s="117"/>
      <c r="O69" s="111"/>
      <c r="P69" s="112"/>
      <c r="Q69" s="92"/>
      <c r="R69" s="92"/>
      <c r="S69" s="92"/>
      <c r="T69" s="92"/>
    </row>
    <row r="70" spans="3:20" ht="12" customHeight="1" x14ac:dyDescent="0.2">
      <c r="C70" s="103"/>
      <c r="D70" s="101"/>
      <c r="E70" s="101"/>
      <c r="F70" s="101"/>
      <c r="G70" s="102"/>
      <c r="H70" s="103"/>
      <c r="I70" s="109"/>
      <c r="J70" s="105"/>
      <c r="K70" s="110"/>
      <c r="M70" s="117"/>
      <c r="N70" s="117"/>
      <c r="O70" s="92"/>
      <c r="P70" s="117"/>
      <c r="Q70" s="92"/>
      <c r="R70" s="92"/>
      <c r="S70" s="92"/>
      <c r="T70" s="92"/>
    </row>
    <row r="71" spans="3:20" x14ac:dyDescent="0.2">
      <c r="C71" s="103"/>
      <c r="D71" s="101"/>
      <c r="E71" s="101" t="s">
        <v>248</v>
      </c>
      <c r="F71" s="101"/>
      <c r="G71" s="102"/>
      <c r="H71" s="103"/>
      <c r="I71" s="104"/>
      <c r="J71" s="105"/>
      <c r="K71" s="110"/>
      <c r="M71" s="117"/>
      <c r="N71" s="117"/>
      <c r="O71" s="92"/>
      <c r="P71" s="117"/>
      <c r="Q71" s="92"/>
      <c r="R71" s="92"/>
      <c r="S71" s="92"/>
      <c r="T71" s="92"/>
    </row>
    <row r="72" spans="3:20" x14ac:dyDescent="0.2">
      <c r="C72" s="103"/>
      <c r="D72" s="101"/>
      <c r="E72" s="101" t="s">
        <v>249</v>
      </c>
      <c r="F72" s="101"/>
      <c r="G72" s="102"/>
      <c r="H72" s="103"/>
      <c r="I72" s="104"/>
      <c r="J72" s="105"/>
      <c r="K72" s="110"/>
      <c r="M72" s="117"/>
      <c r="N72" s="117"/>
      <c r="O72" s="92"/>
      <c r="P72" s="117"/>
      <c r="Q72" s="92"/>
      <c r="R72" s="92"/>
      <c r="S72" s="92"/>
      <c r="T72" s="92"/>
    </row>
    <row r="73" spans="3:20" ht="6" customHeight="1" x14ac:dyDescent="0.2">
      <c r="C73" s="103"/>
      <c r="D73" s="101"/>
      <c r="E73" s="101"/>
      <c r="F73" s="101"/>
      <c r="G73" s="102"/>
      <c r="H73" s="103"/>
      <c r="I73" s="104"/>
      <c r="J73" s="105"/>
      <c r="K73" s="110"/>
      <c r="M73" s="92"/>
      <c r="N73" s="92"/>
      <c r="O73" s="92"/>
      <c r="P73" s="117"/>
      <c r="Q73" s="92"/>
      <c r="R73" s="92"/>
      <c r="S73" s="92"/>
      <c r="T73" s="92"/>
    </row>
    <row r="74" spans="3:20" x14ac:dyDescent="0.2">
      <c r="C74" s="103"/>
      <c r="D74" s="101" t="s">
        <v>250</v>
      </c>
      <c r="E74" s="101"/>
      <c r="F74" s="101"/>
      <c r="G74" s="102"/>
      <c r="H74" s="103"/>
      <c r="I74" s="104"/>
      <c r="J74" s="105"/>
      <c r="K74" s="110"/>
      <c r="M74" s="92"/>
      <c r="N74" s="92"/>
      <c r="O74" s="92"/>
      <c r="P74" s="117"/>
      <c r="Q74" s="92"/>
      <c r="R74" s="92"/>
      <c r="S74" s="92"/>
      <c r="T74" s="92"/>
    </row>
    <row r="75" spans="3:20" x14ac:dyDescent="0.2">
      <c r="C75" s="103"/>
      <c r="D75" s="101"/>
      <c r="E75" s="101" t="s">
        <v>251</v>
      </c>
      <c r="F75" s="101"/>
      <c r="G75" s="102"/>
      <c r="H75" s="103"/>
      <c r="I75" s="104"/>
      <c r="J75" s="140">
        <v>0</v>
      </c>
      <c r="K75" s="140">
        <v>0</v>
      </c>
      <c r="M75" s="92"/>
      <c r="N75" s="92"/>
      <c r="O75" s="92"/>
      <c r="P75" s="117"/>
      <c r="Q75" s="92"/>
      <c r="R75" s="92"/>
      <c r="S75" s="92"/>
      <c r="T75" s="92"/>
    </row>
    <row r="76" spans="3:20" x14ac:dyDescent="0.2">
      <c r="C76" s="103"/>
      <c r="D76" s="101"/>
      <c r="E76" s="101" t="s">
        <v>252</v>
      </c>
      <c r="F76" s="101"/>
      <c r="G76" s="102"/>
      <c r="H76" s="103"/>
      <c r="I76" s="104"/>
      <c r="J76" s="140">
        <v>0</v>
      </c>
      <c r="K76" s="140">
        <v>0</v>
      </c>
      <c r="M76" s="92"/>
      <c r="N76" s="92"/>
      <c r="O76" s="92"/>
      <c r="P76" s="117"/>
      <c r="Q76" s="92"/>
      <c r="R76" s="92"/>
      <c r="S76" s="92"/>
      <c r="T76" s="92"/>
    </row>
    <row r="77" spans="3:20" x14ac:dyDescent="0.2">
      <c r="C77" s="103"/>
      <c r="D77" s="101"/>
      <c r="E77" s="101" t="s">
        <v>253</v>
      </c>
      <c r="F77" s="101"/>
      <c r="G77" s="102"/>
      <c r="H77" s="103"/>
      <c r="I77" s="104"/>
      <c r="J77" s="140">
        <v>0</v>
      </c>
      <c r="K77" s="140">
        <v>0</v>
      </c>
      <c r="M77" s="92"/>
      <c r="N77" s="92"/>
      <c r="O77" s="92"/>
      <c r="P77" s="117"/>
      <c r="Q77" s="92"/>
      <c r="R77" s="92"/>
      <c r="S77" s="92"/>
      <c r="T77" s="92"/>
    </row>
    <row r="78" spans="3:20" x14ac:dyDescent="0.2">
      <c r="C78" s="103"/>
      <c r="D78" s="101"/>
      <c r="E78" s="101" t="s">
        <v>248</v>
      </c>
      <c r="F78" s="101"/>
      <c r="G78" s="102"/>
      <c r="H78" s="103"/>
      <c r="I78" s="104"/>
      <c r="J78" s="140">
        <v>0</v>
      </c>
      <c r="K78" s="140">
        <v>0</v>
      </c>
      <c r="M78" s="92"/>
      <c r="N78" s="92"/>
      <c r="O78" s="92"/>
      <c r="P78" s="117"/>
      <c r="Q78" s="92"/>
      <c r="R78" s="92"/>
      <c r="S78" s="92"/>
      <c r="T78" s="92"/>
    </row>
    <row r="79" spans="3:20" x14ac:dyDescent="0.2">
      <c r="C79" s="103"/>
      <c r="D79" s="101"/>
      <c r="E79" s="101" t="s">
        <v>249</v>
      </c>
      <c r="F79" s="101"/>
      <c r="G79" s="102"/>
      <c r="H79" s="103"/>
      <c r="I79" s="104"/>
      <c r="J79" s="140">
        <v>0</v>
      </c>
      <c r="K79" s="140">
        <v>0</v>
      </c>
      <c r="M79" s="92"/>
      <c r="N79" s="92"/>
      <c r="O79" s="92"/>
      <c r="P79" s="117"/>
      <c r="Q79" s="92"/>
      <c r="R79" s="92"/>
      <c r="S79" s="92"/>
      <c r="T79" s="92"/>
    </row>
    <row r="80" spans="3:20" ht="6" customHeight="1" x14ac:dyDescent="0.2">
      <c r="C80" s="103"/>
      <c r="D80" s="101"/>
      <c r="E80" s="101"/>
      <c r="F80" s="101"/>
      <c r="G80" s="102"/>
      <c r="H80" s="103"/>
      <c r="I80" s="104"/>
      <c r="J80" s="114"/>
      <c r="K80" s="115"/>
      <c r="M80" s="92"/>
      <c r="N80" s="92"/>
      <c r="O80" s="92"/>
      <c r="P80" s="117"/>
      <c r="Q80" s="92"/>
      <c r="R80" s="92"/>
      <c r="S80" s="92"/>
      <c r="T80" s="92"/>
    </row>
    <row r="81" spans="3:20" x14ac:dyDescent="0.2">
      <c r="C81" s="103"/>
      <c r="D81" s="113" t="s">
        <v>256</v>
      </c>
      <c r="E81" s="101"/>
      <c r="F81" s="101"/>
      <c r="G81" s="102"/>
      <c r="H81" s="103"/>
      <c r="I81" s="104"/>
      <c r="J81" s="119">
        <f>SUM(J54:J79)</f>
        <v>1613343251.6812539</v>
      </c>
      <c r="K81" s="119">
        <f>SUM(K54:K79)</f>
        <v>1964267689.3599999</v>
      </c>
      <c r="L81" s="112"/>
      <c r="M81" s="117"/>
      <c r="N81" s="111"/>
      <c r="O81" s="92"/>
      <c r="P81" s="117"/>
      <c r="Q81" s="92"/>
      <c r="R81" s="92"/>
      <c r="S81" s="92"/>
      <c r="T81" s="92"/>
    </row>
    <row r="82" spans="3:20" ht="6" customHeight="1" x14ac:dyDescent="0.2">
      <c r="C82" s="103"/>
      <c r="D82" s="101"/>
      <c r="E82" s="101"/>
      <c r="F82" s="101"/>
      <c r="G82" s="102"/>
      <c r="H82" s="103"/>
      <c r="I82" s="104"/>
      <c r="J82" s="105"/>
      <c r="K82" s="110"/>
      <c r="M82" s="92"/>
      <c r="N82" s="92"/>
      <c r="O82" s="92"/>
      <c r="P82" s="117"/>
      <c r="Q82" s="92"/>
      <c r="R82" s="92"/>
      <c r="S82" s="92"/>
      <c r="T82" s="92"/>
    </row>
    <row r="83" spans="3:20" x14ac:dyDescent="0.2">
      <c r="C83" s="100" t="s">
        <v>257</v>
      </c>
      <c r="D83" s="101"/>
      <c r="E83" s="101"/>
      <c r="F83" s="101"/>
      <c r="G83" s="102"/>
      <c r="H83" s="103"/>
      <c r="I83" s="104"/>
      <c r="J83" s="105"/>
      <c r="K83" s="110"/>
      <c r="M83" s="92"/>
      <c r="N83" s="92"/>
      <c r="O83" s="92"/>
      <c r="P83" s="117"/>
      <c r="Q83" s="92"/>
      <c r="R83" s="92"/>
      <c r="S83" s="92"/>
      <c r="T83" s="92"/>
    </row>
    <row r="84" spans="3:20" ht="6" customHeight="1" x14ac:dyDescent="0.2">
      <c r="C84" s="103"/>
      <c r="D84" s="101"/>
      <c r="E84" s="101"/>
      <c r="F84" s="101"/>
      <c r="G84" s="102"/>
      <c r="H84" s="103"/>
      <c r="I84" s="104"/>
      <c r="J84" s="140"/>
      <c r="K84" s="140"/>
      <c r="M84" s="92"/>
      <c r="N84" s="92"/>
      <c r="O84" s="92"/>
      <c r="P84" s="117"/>
      <c r="Q84" s="92"/>
      <c r="R84" s="92"/>
      <c r="S84" s="92"/>
      <c r="T84" s="92"/>
    </row>
    <row r="85" spans="3:20" x14ac:dyDescent="0.2">
      <c r="C85" s="100"/>
      <c r="D85" s="101" t="s">
        <v>257</v>
      </c>
      <c r="E85" s="101"/>
      <c r="F85" s="101"/>
      <c r="G85" s="102"/>
      <c r="H85" s="103"/>
      <c r="I85" s="104"/>
      <c r="J85" s="140">
        <v>464751959.29874587</v>
      </c>
      <c r="K85" s="140">
        <v>513960515.13999993</v>
      </c>
      <c r="M85" s="92"/>
      <c r="N85" s="92"/>
      <c r="O85" s="92"/>
      <c r="P85" s="117"/>
      <c r="Q85" s="92"/>
      <c r="R85" s="92"/>
      <c r="S85" s="92"/>
      <c r="T85" s="92"/>
    </row>
    <row r="86" spans="3:20" ht="6" customHeight="1" x14ac:dyDescent="0.2">
      <c r="C86" s="103"/>
      <c r="D86" s="101"/>
      <c r="E86" s="101"/>
      <c r="F86" s="101"/>
      <c r="G86" s="102"/>
      <c r="H86" s="103"/>
      <c r="I86" s="104"/>
      <c r="J86" s="105"/>
      <c r="K86" s="105"/>
      <c r="M86" s="92"/>
      <c r="N86" s="92"/>
      <c r="O86" s="92"/>
      <c r="P86" s="117"/>
      <c r="Q86" s="92"/>
      <c r="R86" s="92"/>
      <c r="S86" s="92"/>
      <c r="T86" s="92"/>
    </row>
    <row r="87" spans="3:20" x14ac:dyDescent="0.2">
      <c r="C87" s="120" t="s">
        <v>258</v>
      </c>
      <c r="D87" s="121"/>
      <c r="E87" s="121"/>
      <c r="F87" s="121"/>
      <c r="G87" s="122"/>
      <c r="H87" s="123"/>
      <c r="I87" s="124"/>
      <c r="J87" s="125">
        <f>+J85+J81+J47</f>
        <v>2271817702.6799998</v>
      </c>
      <c r="K87" s="125">
        <f>+K85+K81+K47</f>
        <v>2494549255.9499998</v>
      </c>
      <c r="L87" s="108"/>
      <c r="M87" s="126"/>
      <c r="N87" s="127"/>
      <c r="O87" s="92"/>
      <c r="P87" s="117"/>
      <c r="Q87" s="92"/>
      <c r="R87" s="92"/>
      <c r="S87" s="92"/>
      <c r="T87" s="92"/>
    </row>
    <row r="88" spans="3:20" ht="6" customHeight="1" x14ac:dyDescent="0.2">
      <c r="C88" s="128"/>
      <c r="D88" s="129"/>
      <c r="E88" s="129"/>
      <c r="F88" s="129"/>
      <c r="G88" s="130"/>
      <c r="H88" s="128"/>
      <c r="I88" s="131"/>
      <c r="J88" s="132"/>
      <c r="K88" s="133"/>
      <c r="M88" s="92"/>
      <c r="N88" s="92"/>
      <c r="O88" s="92"/>
      <c r="P88" s="117"/>
      <c r="Q88" s="92"/>
      <c r="R88" s="92"/>
      <c r="S88" s="92"/>
      <c r="T88" s="92"/>
    </row>
    <row r="89" spans="3:20" x14ac:dyDescent="0.2">
      <c r="K89" s="108"/>
      <c r="M89" s="92"/>
      <c r="N89" s="92"/>
      <c r="O89" s="92"/>
      <c r="P89" s="117"/>
      <c r="Q89" s="92"/>
      <c r="R89" s="92"/>
      <c r="S89" s="92"/>
      <c r="T89" s="92"/>
    </row>
    <row r="90" spans="3:20" x14ac:dyDescent="0.2">
      <c r="M90" s="92"/>
      <c r="N90" s="92"/>
      <c r="O90" s="92"/>
      <c r="P90" s="117"/>
      <c r="Q90" s="92"/>
      <c r="R90" s="92"/>
      <c r="S90" s="92"/>
      <c r="T90" s="92"/>
    </row>
    <row r="91" spans="3:20" hidden="1" x14ac:dyDescent="0.2">
      <c r="M91" s="92"/>
      <c r="N91" s="92"/>
      <c r="O91" s="92"/>
      <c r="P91" s="117"/>
      <c r="Q91" s="92"/>
      <c r="R91" s="111"/>
      <c r="S91" s="92"/>
      <c r="T91" s="92"/>
    </row>
    <row r="92" spans="3:20" hidden="1" x14ac:dyDescent="0.2">
      <c r="M92" s="92"/>
      <c r="N92" s="92"/>
      <c r="O92" s="92"/>
      <c r="P92" s="92"/>
      <c r="Q92" s="92"/>
      <c r="R92" s="92"/>
      <c r="S92" s="92"/>
      <c r="T92" s="92"/>
    </row>
    <row r="93" spans="3:20" hidden="1" x14ac:dyDescent="0.2">
      <c r="K93" s="160">
        <v>2494549255.9499998</v>
      </c>
      <c r="L93" s="161" t="s">
        <v>282</v>
      </c>
      <c r="M93" s="92"/>
      <c r="N93" s="92"/>
      <c r="O93" s="92"/>
      <c r="P93" s="92"/>
      <c r="Q93" s="117"/>
      <c r="R93" s="92"/>
      <c r="S93" s="92"/>
      <c r="T93" s="92"/>
    </row>
    <row r="94" spans="3:20" hidden="1" x14ac:dyDescent="0.2">
      <c r="M94" s="92"/>
      <c r="N94" s="92"/>
      <c r="O94" s="92"/>
      <c r="P94" s="92"/>
      <c r="Q94" s="92"/>
      <c r="R94" s="92"/>
      <c r="S94" s="92"/>
      <c r="T94" s="92"/>
    </row>
    <row r="95" spans="3:20" hidden="1" x14ac:dyDescent="0.2">
      <c r="M95" s="92"/>
      <c r="N95" s="92"/>
      <c r="O95" s="92"/>
      <c r="P95" s="117"/>
      <c r="Q95" s="117"/>
      <c r="R95" s="92"/>
      <c r="S95" s="92"/>
      <c r="T95" s="92"/>
    </row>
    <row r="96" spans="3:20" x14ac:dyDescent="0.2">
      <c r="M96" s="92"/>
      <c r="N96" s="92"/>
      <c r="O96" s="92"/>
      <c r="P96" s="117"/>
      <c r="Q96" s="117"/>
      <c r="R96" s="92"/>
      <c r="S96" s="92"/>
      <c r="T96" s="92"/>
    </row>
    <row r="97" spans="13:20" x14ac:dyDescent="0.2">
      <c r="M97" s="92"/>
      <c r="N97" s="92"/>
      <c r="O97" s="92"/>
      <c r="P97" s="117"/>
      <c r="Q97" s="117"/>
      <c r="R97" s="92"/>
      <c r="S97" s="92"/>
      <c r="T97" s="92"/>
    </row>
    <row r="98" spans="13:20" x14ac:dyDescent="0.2">
      <c r="M98" s="92"/>
      <c r="N98" s="92"/>
      <c r="O98" s="92"/>
      <c r="P98" s="117"/>
      <c r="Q98" s="134"/>
      <c r="R98" s="92"/>
      <c r="S98" s="92"/>
      <c r="T98" s="92"/>
    </row>
    <row r="99" spans="13:20" x14ac:dyDescent="0.2">
      <c r="M99" s="92"/>
      <c r="N99" s="92"/>
      <c r="O99" s="92"/>
      <c r="P99" s="117"/>
      <c r="Q99" s="117"/>
      <c r="R99" s="92"/>
      <c r="S99" s="92"/>
      <c r="T99" s="92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8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78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78"/>
      <c r="C2" s="490" t="s">
        <v>38</v>
      </c>
      <c r="D2" s="491"/>
      <c r="E2" s="491"/>
      <c r="F2" s="491"/>
      <c r="G2" s="491"/>
      <c r="H2" s="491"/>
      <c r="I2" s="491"/>
      <c r="J2" s="491"/>
      <c r="K2" s="492"/>
      <c r="L2" s="1"/>
      <c r="N2" s="78"/>
    </row>
    <row r="3" spans="1:14" s="2" customFormat="1" ht="20.25" customHeight="1" x14ac:dyDescent="0.2">
      <c r="A3" s="78"/>
      <c r="C3" s="493" t="s">
        <v>39</v>
      </c>
      <c r="D3" s="366"/>
      <c r="E3" s="366"/>
      <c r="F3" s="366"/>
      <c r="G3" s="366"/>
      <c r="H3" s="366"/>
      <c r="I3" s="366"/>
      <c r="J3" s="366"/>
      <c r="K3" s="494"/>
      <c r="L3" s="1"/>
      <c r="N3" s="78"/>
    </row>
    <row r="4" spans="1:14" s="2" customFormat="1" ht="20.25" customHeight="1" x14ac:dyDescent="0.2">
      <c r="A4" s="78"/>
      <c r="C4" s="495" t="s">
        <v>281</v>
      </c>
      <c r="D4" s="496"/>
      <c r="E4" s="496"/>
      <c r="F4" s="496"/>
      <c r="G4" s="496"/>
      <c r="H4" s="496"/>
      <c r="I4" s="496"/>
      <c r="J4" s="496"/>
      <c r="K4" s="497"/>
      <c r="L4" s="1"/>
      <c r="N4" s="78"/>
    </row>
    <row r="5" spans="1:14" s="7" customFormat="1" ht="5.45" customHeight="1" x14ac:dyDescent="0.2">
      <c r="A5" s="78"/>
      <c r="C5" s="3"/>
      <c r="D5" s="4"/>
      <c r="E5" s="4"/>
      <c r="F5" s="4"/>
      <c r="G5" s="5"/>
      <c r="H5" s="4"/>
      <c r="I5" s="4"/>
      <c r="J5" s="4"/>
      <c r="K5" s="6"/>
      <c r="L5" s="1"/>
      <c r="N5" s="78"/>
    </row>
    <row r="6" spans="1:14" s="7" customFormat="1" ht="24" x14ac:dyDescent="0.2">
      <c r="A6" s="78"/>
      <c r="C6" s="488" t="s">
        <v>40</v>
      </c>
      <c r="D6" s="355"/>
      <c r="E6" s="151" t="s">
        <v>280</v>
      </c>
      <c r="F6" s="151" t="s">
        <v>279</v>
      </c>
      <c r="G6" s="9"/>
      <c r="H6" s="355" t="s">
        <v>10</v>
      </c>
      <c r="I6" s="355"/>
      <c r="J6" s="151" t="s">
        <v>280</v>
      </c>
      <c r="K6" s="152" t="s">
        <v>279</v>
      </c>
      <c r="L6" s="1"/>
      <c r="N6" s="78"/>
    </row>
    <row r="7" spans="1:14" s="7" customFormat="1" ht="4.3499999999999996" customHeight="1" x14ac:dyDescent="0.2">
      <c r="A7" s="78"/>
      <c r="C7" s="10"/>
      <c r="D7" s="11"/>
      <c r="E7" s="12"/>
      <c r="F7" s="12"/>
      <c r="G7" s="9"/>
      <c r="H7" s="13"/>
      <c r="I7" s="11"/>
      <c r="K7" s="14"/>
      <c r="N7" s="78"/>
    </row>
    <row r="8" spans="1:14" s="7" customFormat="1" x14ac:dyDescent="0.2">
      <c r="A8" s="78"/>
      <c r="C8" s="488" t="s">
        <v>41</v>
      </c>
      <c r="D8" s="355"/>
      <c r="E8" s="12"/>
      <c r="F8" s="12"/>
      <c r="G8" s="9"/>
      <c r="H8" s="355" t="s">
        <v>42</v>
      </c>
      <c r="I8" s="355"/>
      <c r="J8" s="15"/>
      <c r="K8" s="16"/>
      <c r="L8" s="89"/>
      <c r="N8" s="78"/>
    </row>
    <row r="9" spans="1:14" s="7" customFormat="1" ht="5.45" customHeight="1" x14ac:dyDescent="0.2">
      <c r="A9" s="78"/>
      <c r="C9" s="17"/>
      <c r="D9" s="18"/>
      <c r="E9" s="12"/>
      <c r="F9" s="12"/>
      <c r="G9" s="9"/>
      <c r="H9" s="19"/>
      <c r="I9" s="18"/>
      <c r="J9" s="12"/>
      <c r="K9" s="20"/>
      <c r="L9" s="12"/>
      <c r="N9" s="78"/>
    </row>
    <row r="10" spans="1:14" s="7" customFormat="1" ht="13.35" customHeight="1" x14ac:dyDescent="0.2">
      <c r="A10" s="78" t="s">
        <v>1</v>
      </c>
      <c r="C10" s="489" t="s">
        <v>43</v>
      </c>
      <c r="D10" s="354"/>
      <c r="E10" s="21" t="e">
        <f>VLOOKUP(A10,#REF!,6,FALSE)</f>
        <v>#REF!</v>
      </c>
      <c r="F10" s="153">
        <v>672348096.17999995</v>
      </c>
      <c r="G10" s="9"/>
      <c r="H10" s="354" t="s">
        <v>44</v>
      </c>
      <c r="I10" s="354"/>
      <c r="J10" s="21" t="e">
        <f>VLOOKUP(N10,#REF!,6,FALSE)</f>
        <v>#REF!</v>
      </c>
      <c r="K10" s="155">
        <v>448149459.42000008</v>
      </c>
      <c r="L10" s="21"/>
      <c r="N10" s="78" t="s">
        <v>11</v>
      </c>
    </row>
    <row r="11" spans="1:14" s="7" customFormat="1" ht="13.35" customHeight="1" x14ac:dyDescent="0.2">
      <c r="A11" s="78" t="s">
        <v>2</v>
      </c>
      <c r="C11" s="489" t="s">
        <v>45</v>
      </c>
      <c r="D11" s="354"/>
      <c r="E11" s="21" t="e">
        <f>VLOOKUP(A11,#REF!,6,FALSE)</f>
        <v>#REF!</v>
      </c>
      <c r="F11" s="153">
        <v>22628435.940000027</v>
      </c>
      <c r="G11" s="9"/>
      <c r="H11" s="354" t="s">
        <v>46</v>
      </c>
      <c r="I11" s="354"/>
      <c r="J11" s="21" t="e">
        <f>VLOOKUP(N11,#REF!,6,FALSE)</f>
        <v>#REF!</v>
      </c>
      <c r="K11" s="155">
        <v>0</v>
      </c>
      <c r="L11" s="21"/>
      <c r="N11" s="78" t="s">
        <v>103</v>
      </c>
    </row>
    <row r="12" spans="1:14" s="7" customFormat="1" ht="13.35" customHeight="1" x14ac:dyDescent="0.2">
      <c r="A12" s="78" t="s">
        <v>3</v>
      </c>
      <c r="C12" s="489" t="s">
        <v>47</v>
      </c>
      <c r="D12" s="354"/>
      <c r="E12" s="21" t="e">
        <f>VLOOKUP(A12,#REF!,6,FALSE)</f>
        <v>#REF!</v>
      </c>
      <c r="F12" s="153">
        <v>130551078.52</v>
      </c>
      <c r="G12" s="9"/>
      <c r="H12" s="354" t="s">
        <v>48</v>
      </c>
      <c r="I12" s="354"/>
      <c r="J12" s="21" t="e">
        <f>VLOOKUP(N12,#REF!,6,FALSE)</f>
        <v>#REF!</v>
      </c>
      <c r="K12" s="155">
        <v>193722491.69999999</v>
      </c>
      <c r="L12" s="21"/>
      <c r="N12" s="78" t="s">
        <v>12</v>
      </c>
    </row>
    <row r="13" spans="1:14" s="7" customFormat="1" ht="13.35" customHeight="1" x14ac:dyDescent="0.2">
      <c r="A13" s="78" t="s">
        <v>96</v>
      </c>
      <c r="C13" s="489" t="s">
        <v>49</v>
      </c>
      <c r="D13" s="354"/>
      <c r="E13" s="21" t="e">
        <f>VLOOKUP(A13,#REF!,6,FALSE)</f>
        <v>#REF!</v>
      </c>
      <c r="F13" s="153">
        <v>0</v>
      </c>
      <c r="G13" s="9"/>
      <c r="H13" s="354" t="s">
        <v>50</v>
      </c>
      <c r="I13" s="354"/>
      <c r="J13" s="21" t="e">
        <f>VLOOKUP(N13,#REF!,6,FALSE)</f>
        <v>#REF!</v>
      </c>
      <c r="K13" s="155">
        <v>0</v>
      </c>
      <c r="L13" s="21"/>
      <c r="N13" s="78" t="s">
        <v>104</v>
      </c>
    </row>
    <row r="14" spans="1:14" s="7" customFormat="1" ht="13.35" customHeight="1" x14ac:dyDescent="0.2">
      <c r="A14" s="78" t="s">
        <v>97</v>
      </c>
      <c r="C14" s="489" t="s">
        <v>51</v>
      </c>
      <c r="D14" s="354"/>
      <c r="E14" s="21" t="e">
        <f>VLOOKUP(A14,#REF!,6,FALSE)</f>
        <v>#REF!</v>
      </c>
      <c r="F14" s="153">
        <v>0</v>
      </c>
      <c r="G14" s="9"/>
      <c r="H14" s="354" t="s">
        <v>52</v>
      </c>
      <c r="I14" s="354"/>
      <c r="J14" s="21" t="e">
        <f>VLOOKUP(N14,#REF!,6,FALSE)</f>
        <v>#REF!</v>
      </c>
      <c r="K14" s="155">
        <v>0</v>
      </c>
      <c r="L14" s="21"/>
      <c r="N14" s="78" t="s">
        <v>105</v>
      </c>
    </row>
    <row r="15" spans="1:14" s="7" customFormat="1" ht="23.1" customHeight="1" x14ac:dyDescent="0.2">
      <c r="A15" s="78" t="s">
        <v>98</v>
      </c>
      <c r="C15" s="486" t="s">
        <v>53</v>
      </c>
      <c r="D15" s="357"/>
      <c r="E15" s="21" t="e">
        <f>VLOOKUP(A15,#REF!,6,FALSE)</f>
        <v>#REF!</v>
      </c>
      <c r="F15" s="154">
        <v>0</v>
      </c>
      <c r="G15" s="9"/>
      <c r="H15" s="354" t="s">
        <v>54</v>
      </c>
      <c r="I15" s="354"/>
      <c r="J15" s="21" t="e">
        <f>VLOOKUP(N15,#REF!,6,FALSE)</f>
        <v>#REF!</v>
      </c>
      <c r="K15" s="156">
        <v>1037617.14</v>
      </c>
      <c r="L15" s="21"/>
      <c r="N15" s="78" t="s">
        <v>13</v>
      </c>
    </row>
    <row r="16" spans="1:14" s="7" customFormat="1" ht="13.35" customHeight="1" x14ac:dyDescent="0.2">
      <c r="A16" s="78" t="s">
        <v>99</v>
      </c>
      <c r="C16" s="489" t="s">
        <v>55</v>
      </c>
      <c r="D16" s="354"/>
      <c r="E16" s="21" t="e">
        <f>VLOOKUP(A16,#REF!,6,FALSE)</f>
        <v>#REF!</v>
      </c>
      <c r="F16" s="153">
        <v>0</v>
      </c>
      <c r="G16" s="9"/>
      <c r="H16" s="354" t="s">
        <v>56</v>
      </c>
      <c r="I16" s="354"/>
      <c r="J16" s="21" t="e">
        <f>VLOOKUP(N16,#REF!,6,FALSE)</f>
        <v>#REF!</v>
      </c>
      <c r="K16" s="155">
        <v>0</v>
      </c>
      <c r="L16" s="21"/>
      <c r="N16" s="78" t="s">
        <v>106</v>
      </c>
    </row>
    <row r="17" spans="1:15" s="7" customFormat="1" x14ac:dyDescent="0.2">
      <c r="A17" s="78"/>
      <c r="C17" s="23"/>
      <c r="D17" s="84"/>
      <c r="E17" s="24"/>
      <c r="F17" s="24"/>
      <c r="G17" s="9"/>
      <c r="H17" s="354" t="s">
        <v>57</v>
      </c>
      <c r="I17" s="354"/>
      <c r="J17" s="21" t="e">
        <f>VLOOKUP(N17,#REF!,6,FALSE)</f>
        <v>#REF!</v>
      </c>
      <c r="K17" s="157">
        <v>512201.55</v>
      </c>
      <c r="L17" s="21"/>
      <c r="N17" s="78" t="s">
        <v>14</v>
      </c>
    </row>
    <row r="18" spans="1:15" s="7" customFormat="1" x14ac:dyDescent="0.2">
      <c r="A18" s="78"/>
      <c r="C18" s="488" t="s">
        <v>58</v>
      </c>
      <c r="D18" s="355"/>
      <c r="E18" s="15" t="e">
        <f>SUM(E10:E17)</f>
        <v>#REF!</v>
      </c>
      <c r="F18" s="15">
        <f>SUM(F10:F17)</f>
        <v>825527610.63999999</v>
      </c>
      <c r="G18" s="25"/>
      <c r="H18" s="355" t="s">
        <v>59</v>
      </c>
      <c r="I18" s="355"/>
      <c r="J18" s="15" t="e">
        <f>SUM(J10:J17)</f>
        <v>#REF!</v>
      </c>
      <c r="K18" s="26">
        <f>SUM(K10:K17)</f>
        <v>643421769.81000006</v>
      </c>
      <c r="L18" s="15"/>
      <c r="N18" s="78"/>
    </row>
    <row r="19" spans="1:15" s="7" customFormat="1" x14ac:dyDescent="0.2">
      <c r="A19" s="78"/>
      <c r="C19" s="10"/>
      <c r="D19" s="85"/>
      <c r="E19" s="27"/>
      <c r="F19" s="27"/>
      <c r="G19" s="25"/>
      <c r="K19" s="14"/>
      <c r="N19" s="78"/>
    </row>
    <row r="20" spans="1:15" s="7" customFormat="1" x14ac:dyDescent="0.2">
      <c r="A20" s="78"/>
      <c r="C20" s="488" t="s">
        <v>60</v>
      </c>
      <c r="D20" s="355"/>
      <c r="E20" s="28"/>
      <c r="F20" s="28"/>
      <c r="G20" s="9"/>
      <c r="H20" s="355" t="s">
        <v>61</v>
      </c>
      <c r="I20" s="355"/>
      <c r="J20" s="28"/>
      <c r="K20" s="29"/>
      <c r="L20" s="28"/>
      <c r="N20" s="78"/>
    </row>
    <row r="21" spans="1:15" s="7" customFormat="1" ht="2.4500000000000002" customHeight="1" x14ac:dyDescent="0.2">
      <c r="A21" s="78"/>
      <c r="C21" s="23"/>
      <c r="D21" s="30"/>
      <c r="E21" s="24"/>
      <c r="F21" s="24"/>
      <c r="G21" s="9"/>
      <c r="H21" s="30"/>
      <c r="I21" s="84"/>
      <c r="J21" s="24"/>
      <c r="K21" s="31"/>
      <c r="L21" s="24"/>
      <c r="N21" s="78"/>
    </row>
    <row r="22" spans="1:15" s="7" customFormat="1" ht="15" x14ac:dyDescent="0.25">
      <c r="A22" s="78" t="s">
        <v>4</v>
      </c>
      <c r="C22" s="486" t="s">
        <v>62</v>
      </c>
      <c r="D22" s="357"/>
      <c r="E22" s="21" t="e">
        <f>VLOOKUP(A22,#REF!,6,FALSE)</f>
        <v>#REF!</v>
      </c>
      <c r="F22" s="153">
        <v>133577475.06</v>
      </c>
      <c r="G22" s="9"/>
      <c r="H22" s="354" t="s">
        <v>63</v>
      </c>
      <c r="I22" s="354"/>
      <c r="J22" s="21" t="e">
        <f>VLOOKUP(N22,#REF!,6,FALSE)</f>
        <v>#REF!</v>
      </c>
      <c r="K22" s="155">
        <v>0</v>
      </c>
      <c r="L22" s="21"/>
      <c r="N22" s="78" t="s">
        <v>107</v>
      </c>
      <c r="O22"/>
    </row>
    <row r="23" spans="1:15" s="7" customFormat="1" ht="15" x14ac:dyDescent="0.25">
      <c r="A23" s="78" t="s">
        <v>100</v>
      </c>
      <c r="C23" s="486" t="s">
        <v>64</v>
      </c>
      <c r="D23" s="357"/>
      <c r="E23" s="21" t="e">
        <f>VLOOKUP(A23,#REF!,6,FALSE)</f>
        <v>#REF!</v>
      </c>
      <c r="F23" s="153">
        <v>0</v>
      </c>
      <c r="G23" s="9"/>
      <c r="H23" s="354" t="s">
        <v>65</v>
      </c>
      <c r="I23" s="354"/>
      <c r="J23" s="21" t="e">
        <f>VLOOKUP(N23,#REF!,6,FALSE)</f>
        <v>#REF!</v>
      </c>
      <c r="K23" s="155">
        <v>0</v>
      </c>
      <c r="L23" s="21"/>
      <c r="N23" s="78" t="s">
        <v>108</v>
      </c>
      <c r="O23"/>
    </row>
    <row r="24" spans="1:15" s="7" customFormat="1" ht="15" x14ac:dyDescent="0.25">
      <c r="A24" s="78" t="s">
        <v>5</v>
      </c>
      <c r="C24" s="486" t="s">
        <v>66</v>
      </c>
      <c r="D24" s="357"/>
      <c r="E24" s="21" t="e">
        <f>VLOOKUP(A24,#REF!,6,FALSE)</f>
        <v>#REF!</v>
      </c>
      <c r="F24" s="153">
        <v>11833084954.459999</v>
      </c>
      <c r="G24" s="9"/>
      <c r="H24" s="357" t="s">
        <v>67</v>
      </c>
      <c r="I24" s="357"/>
      <c r="J24" s="21" t="e">
        <f>VLOOKUP(N24,#REF!,6,FALSE)</f>
        <v>#REF!</v>
      </c>
      <c r="K24" s="155">
        <v>1613343251.6800001</v>
      </c>
      <c r="L24" s="21"/>
      <c r="N24" s="78" t="s">
        <v>15</v>
      </c>
      <c r="O24"/>
    </row>
    <row r="25" spans="1:15" s="7" customFormat="1" ht="15" x14ac:dyDescent="0.25">
      <c r="A25" s="78" t="s">
        <v>6</v>
      </c>
      <c r="C25" s="486" t="s">
        <v>68</v>
      </c>
      <c r="D25" s="357"/>
      <c r="E25" s="21" t="e">
        <f>VLOOKUP(A25,#REF!,6,FALSE)</f>
        <v>#REF!</v>
      </c>
      <c r="F25" s="153">
        <v>491714441.04000002</v>
      </c>
      <c r="G25" s="9"/>
      <c r="H25" s="354" t="s">
        <v>69</v>
      </c>
      <c r="I25" s="354"/>
      <c r="J25" s="21" t="e">
        <f>VLOOKUP(N25,#REF!,6,FALSE)</f>
        <v>#REF!</v>
      </c>
      <c r="K25" s="155">
        <v>0</v>
      </c>
      <c r="L25" s="21"/>
      <c r="N25" s="78" t="s">
        <v>109</v>
      </c>
      <c r="O25"/>
    </row>
    <row r="26" spans="1:15" s="7" customFormat="1" x14ac:dyDescent="0.2">
      <c r="A26" s="78" t="s">
        <v>7</v>
      </c>
      <c r="C26" s="486" t="s">
        <v>70</v>
      </c>
      <c r="D26" s="357"/>
      <c r="E26" s="21" t="e">
        <f>VLOOKUP(A26,#REF!,6,FALSE)</f>
        <v>#REF!</v>
      </c>
      <c r="F26" s="153">
        <v>24406946.079999998</v>
      </c>
      <c r="G26" s="9"/>
      <c r="H26" s="354" t="s">
        <v>71</v>
      </c>
      <c r="I26" s="354"/>
      <c r="J26" s="21" t="e">
        <f>VLOOKUP(N26,#REF!,6,FALSE)</f>
        <v>#REF!</v>
      </c>
      <c r="K26" s="155">
        <v>15259708.6</v>
      </c>
      <c r="L26" s="21"/>
      <c r="N26" s="78" t="s">
        <v>16</v>
      </c>
    </row>
    <row r="27" spans="1:15" s="7" customFormat="1" x14ac:dyDescent="0.2">
      <c r="A27" s="78" t="s">
        <v>8</v>
      </c>
      <c r="C27" s="486" t="s">
        <v>72</v>
      </c>
      <c r="D27" s="357"/>
      <c r="E27" s="21" t="e">
        <f>VLOOKUP(A27,#REF!,6,FALSE)</f>
        <v>#REF!</v>
      </c>
      <c r="F27" s="153">
        <v>-337801736.31</v>
      </c>
      <c r="G27" s="9"/>
      <c r="H27" s="354" t="s">
        <v>73</v>
      </c>
      <c r="I27" s="354"/>
      <c r="J27" s="21" t="e">
        <f>VLOOKUP(N27,#REF!,6,FALSE)</f>
        <v>#REF!</v>
      </c>
      <c r="K27" s="155">
        <v>0</v>
      </c>
      <c r="L27" s="21"/>
      <c r="N27" s="78" t="s">
        <v>110</v>
      </c>
    </row>
    <row r="28" spans="1:15" s="7" customFormat="1" x14ac:dyDescent="0.2">
      <c r="A28" s="78" t="s">
        <v>9</v>
      </c>
      <c r="C28" s="486" t="s">
        <v>74</v>
      </c>
      <c r="D28" s="357"/>
      <c r="E28" s="21" t="e">
        <f>VLOOKUP(A28,#REF!,6,FALSE)</f>
        <v>#REF!</v>
      </c>
      <c r="F28" s="153">
        <v>38751058.789999999</v>
      </c>
      <c r="G28" s="9"/>
      <c r="H28" s="355" t="s">
        <v>75</v>
      </c>
      <c r="I28" s="355"/>
      <c r="J28" s="15" t="e">
        <f>SUM(J22:J27)</f>
        <v>#REF!</v>
      </c>
      <c r="K28" s="26">
        <f>SUM(K22:K27)</f>
        <v>1628602960.28</v>
      </c>
      <c r="L28" s="15"/>
      <c r="N28" s="78"/>
    </row>
    <row r="29" spans="1:15" s="7" customFormat="1" x14ac:dyDescent="0.2">
      <c r="A29" s="78" t="s">
        <v>101</v>
      </c>
      <c r="C29" s="486" t="s">
        <v>76</v>
      </c>
      <c r="D29" s="357"/>
      <c r="E29" s="21" t="e">
        <f>VLOOKUP(A29,#REF!,6,FALSE)</f>
        <v>#REF!</v>
      </c>
      <c r="F29" s="153">
        <v>0</v>
      </c>
      <c r="G29" s="9"/>
      <c r="K29" s="14"/>
      <c r="N29" s="78"/>
    </row>
    <row r="30" spans="1:15" s="7" customFormat="1" x14ac:dyDescent="0.2">
      <c r="A30" s="78" t="s">
        <v>102</v>
      </c>
      <c r="C30" s="486" t="s">
        <v>77</v>
      </c>
      <c r="D30" s="357"/>
      <c r="E30" s="21" t="e">
        <f>VLOOKUP(A30,#REF!,6,FALSE)</f>
        <v>#REF!</v>
      </c>
      <c r="F30" s="153">
        <v>0</v>
      </c>
      <c r="G30" s="9"/>
      <c r="H30" s="355" t="s">
        <v>78</v>
      </c>
      <c r="I30" s="355"/>
      <c r="J30" s="15" t="e">
        <f>J18+J28</f>
        <v>#REF!</v>
      </c>
      <c r="K30" s="26">
        <f>K18+K28</f>
        <v>2272024730.0900002</v>
      </c>
      <c r="L30" s="15"/>
      <c r="N30" s="78"/>
    </row>
    <row r="31" spans="1:15" s="7" customFormat="1" x14ac:dyDescent="0.2">
      <c r="A31" s="78"/>
      <c r="C31" s="32"/>
      <c r="D31" s="86"/>
      <c r="E31" s="33"/>
      <c r="F31" s="33"/>
      <c r="G31" s="9"/>
      <c r="K31" s="14"/>
      <c r="N31" s="78"/>
    </row>
    <row r="32" spans="1:15" s="7" customFormat="1" x14ac:dyDescent="0.2">
      <c r="A32" s="78"/>
      <c r="C32" s="487" t="s">
        <v>79</v>
      </c>
      <c r="D32" s="360"/>
      <c r="E32" s="34" t="e">
        <f>SUM(E22:E31)</f>
        <v>#REF!</v>
      </c>
      <c r="F32" s="34">
        <f>SUM(F22:F31)</f>
        <v>12183733139.120001</v>
      </c>
      <c r="G32" s="25"/>
      <c r="H32" s="355" t="s">
        <v>17</v>
      </c>
      <c r="I32" s="355"/>
      <c r="J32" s="27"/>
      <c r="K32" s="35"/>
      <c r="L32" s="27"/>
      <c r="N32" s="78"/>
    </row>
    <row r="33" spans="1:14" s="7" customFormat="1" x14ac:dyDescent="0.2">
      <c r="A33" s="78"/>
      <c r="C33" s="32"/>
      <c r="D33" s="36"/>
      <c r="E33" s="33"/>
      <c r="F33" s="33"/>
      <c r="G33" s="9"/>
      <c r="H33" s="355" t="s">
        <v>80</v>
      </c>
      <c r="I33" s="355"/>
      <c r="J33" s="15" t="e">
        <f>SUM(J34:J36)</f>
        <v>#REF!</v>
      </c>
      <c r="K33" s="26" t="e">
        <f>SUM(K34:K36)</f>
        <v>#REF!</v>
      </c>
      <c r="L33" s="15"/>
      <c r="N33" s="78"/>
    </row>
    <row r="34" spans="1:14" s="7" customFormat="1" x14ac:dyDescent="0.2">
      <c r="A34" s="78"/>
      <c r="C34" s="487" t="s">
        <v>81</v>
      </c>
      <c r="D34" s="360"/>
      <c r="E34" s="34" t="e">
        <f>E18+E32</f>
        <v>#REF!</v>
      </c>
      <c r="F34" s="34">
        <f>F18+F32</f>
        <v>13009260749.76</v>
      </c>
      <c r="G34" s="9"/>
      <c r="H34" s="354" t="s">
        <v>82</v>
      </c>
      <c r="I34" s="354"/>
      <c r="J34" s="21" t="e">
        <f>VLOOKUP(N34,#REF!,6,FALSE)</f>
        <v>#REF!</v>
      </c>
      <c r="K34" s="22" t="e">
        <f>VLOOKUP(N34,#REF!,6,FALSE)</f>
        <v>#REF!</v>
      </c>
      <c r="L34" s="21"/>
      <c r="N34" s="78" t="s">
        <v>111</v>
      </c>
    </row>
    <row r="35" spans="1:14" s="7" customFormat="1" ht="12" customHeight="1" x14ac:dyDescent="0.2">
      <c r="A35" s="78"/>
      <c r="C35" s="23"/>
      <c r="D35" s="30"/>
      <c r="E35" s="24"/>
      <c r="F35" s="24"/>
      <c r="G35" s="9"/>
      <c r="H35" s="354" t="s">
        <v>83</v>
      </c>
      <c r="I35" s="354"/>
      <c r="J35" s="21" t="e">
        <f>VLOOKUP(N35,#REF!,6,FALSE)</f>
        <v>#REF!</v>
      </c>
      <c r="K35" s="22" t="e">
        <f>VLOOKUP(N35,#REF!,6,FALSE)</f>
        <v>#REF!</v>
      </c>
      <c r="L35" s="21"/>
      <c r="N35" s="78" t="s">
        <v>112</v>
      </c>
    </row>
    <row r="36" spans="1:14" s="7" customFormat="1" ht="10.35" customHeight="1" x14ac:dyDescent="0.2">
      <c r="A36" s="78"/>
      <c r="C36" s="23"/>
      <c r="D36" s="30"/>
      <c r="E36" s="37"/>
      <c r="F36" s="37"/>
      <c r="G36" s="9"/>
      <c r="H36" s="354" t="s">
        <v>84</v>
      </c>
      <c r="I36" s="354"/>
      <c r="J36" s="21" t="e">
        <f>VLOOKUP(N36,#REF!,6,FALSE)</f>
        <v>#REF!</v>
      </c>
      <c r="K36" s="22" t="e">
        <f>VLOOKUP(N36,#REF!,6,FALSE)</f>
        <v>#REF!</v>
      </c>
      <c r="L36" s="21"/>
      <c r="N36" s="78" t="s">
        <v>113</v>
      </c>
    </row>
    <row r="37" spans="1:14" s="7" customFormat="1" ht="4.3499999999999996" customHeight="1" x14ac:dyDescent="0.2">
      <c r="A37" s="78"/>
      <c r="C37" s="23"/>
      <c r="D37" s="30"/>
      <c r="E37" s="37"/>
      <c r="F37" s="37"/>
      <c r="G37" s="9"/>
      <c r="K37" s="14"/>
      <c r="N37" s="78"/>
    </row>
    <row r="38" spans="1:14" s="7" customFormat="1" ht="11.45" customHeight="1" x14ac:dyDescent="0.2">
      <c r="A38" s="78"/>
      <c r="C38" s="23"/>
      <c r="D38" s="38"/>
      <c r="E38" s="38"/>
      <c r="F38" s="37"/>
      <c r="G38" s="9"/>
      <c r="H38" s="355" t="s">
        <v>85</v>
      </c>
      <c r="I38" s="355"/>
      <c r="J38" s="15" t="e">
        <f>SUM(J39:J43)</f>
        <v>#REF!</v>
      </c>
      <c r="K38" s="26">
        <f>SUM(K39:K43)</f>
        <v>10737236019.669998</v>
      </c>
      <c r="L38" s="15"/>
      <c r="N38" s="78"/>
    </row>
    <row r="39" spans="1:14" s="7" customFormat="1" ht="11.45" customHeight="1" x14ac:dyDescent="0.2">
      <c r="A39" s="78"/>
      <c r="C39" s="23"/>
      <c r="D39" s="38"/>
      <c r="E39" s="38"/>
      <c r="F39" s="37"/>
      <c r="G39" s="9"/>
      <c r="H39" s="354" t="s">
        <v>86</v>
      </c>
      <c r="I39" s="354"/>
      <c r="J39" s="21" t="e">
        <f>VLOOKUP(N39,#REF!,6,FALSE)+Actividades!F66</f>
        <v>#REF!</v>
      </c>
      <c r="K39" s="158">
        <v>1176136132.98</v>
      </c>
      <c r="L39" s="21"/>
      <c r="N39" s="78" t="s">
        <v>18</v>
      </c>
    </row>
    <row r="40" spans="1:14" s="7" customFormat="1" x14ac:dyDescent="0.2">
      <c r="A40" s="78"/>
      <c r="C40" s="23"/>
      <c r="D40" s="38"/>
      <c r="E40" s="38"/>
      <c r="F40" s="37"/>
      <c r="G40" s="9"/>
      <c r="H40" s="354" t="s">
        <v>87</v>
      </c>
      <c r="I40" s="354"/>
      <c r="J40" s="21" t="e">
        <f>VLOOKUP(N40,#REF!,6,FALSE)</f>
        <v>#REF!</v>
      </c>
      <c r="K40" s="155">
        <v>9783391872.5599995</v>
      </c>
      <c r="L40" s="21"/>
      <c r="N40" s="78" t="s">
        <v>19</v>
      </c>
    </row>
    <row r="41" spans="1:14" s="7" customFormat="1" ht="12" customHeight="1" x14ac:dyDescent="0.2">
      <c r="A41" s="78"/>
      <c r="C41" s="23"/>
      <c r="D41" s="38"/>
      <c r="E41" s="38"/>
      <c r="F41" s="37"/>
      <c r="G41" s="9"/>
      <c r="H41" s="354" t="s">
        <v>88</v>
      </c>
      <c r="I41" s="354"/>
      <c r="J41" s="21" t="e">
        <f>VLOOKUP(N41,#REF!,6,FALSE)</f>
        <v>#REF!</v>
      </c>
      <c r="K41" s="155">
        <v>0</v>
      </c>
      <c r="L41" s="21"/>
      <c r="N41" s="78" t="s">
        <v>114</v>
      </c>
    </row>
    <row r="42" spans="1:14" s="7" customFormat="1" ht="12" customHeight="1" x14ac:dyDescent="0.2">
      <c r="A42" s="78"/>
      <c r="C42" s="23"/>
      <c r="D42" s="38"/>
      <c r="E42" s="38"/>
      <c r="F42" s="37"/>
      <c r="G42" s="9"/>
      <c r="H42" s="84" t="s">
        <v>89</v>
      </c>
      <c r="I42" s="84"/>
      <c r="J42" s="21" t="e">
        <f>VLOOKUP(N42,#REF!,6,FALSE)</f>
        <v>#REF!</v>
      </c>
      <c r="K42" s="155">
        <v>0</v>
      </c>
      <c r="L42" s="21"/>
      <c r="N42" s="78" t="s">
        <v>115</v>
      </c>
    </row>
    <row r="43" spans="1:14" s="7" customFormat="1" ht="11.45" customHeight="1" x14ac:dyDescent="0.2">
      <c r="A43" s="78"/>
      <c r="C43" s="23"/>
      <c r="D43" s="38"/>
      <c r="E43" s="38"/>
      <c r="F43" s="37"/>
      <c r="G43" s="9"/>
      <c r="H43" s="354" t="s">
        <v>90</v>
      </c>
      <c r="I43" s="354"/>
      <c r="J43" s="21" t="e">
        <f>VLOOKUP(N43,#REF!,6,FALSE)</f>
        <v>#REF!</v>
      </c>
      <c r="K43" s="158">
        <v>-222291985.87</v>
      </c>
      <c r="L43" s="21"/>
      <c r="N43" s="78" t="s">
        <v>20</v>
      </c>
    </row>
    <row r="44" spans="1:14" s="7" customFormat="1" ht="8.1" customHeight="1" x14ac:dyDescent="0.2">
      <c r="A44" s="78"/>
      <c r="C44" s="23"/>
      <c r="D44" s="30"/>
      <c r="E44" s="37"/>
      <c r="F44" s="37"/>
      <c r="G44" s="9"/>
      <c r="H44" s="30"/>
      <c r="I44" s="39"/>
      <c r="J44" s="24"/>
      <c r="K44" s="31"/>
      <c r="L44" s="24"/>
      <c r="N44" s="78"/>
    </row>
    <row r="45" spans="1:14" s="7" customFormat="1" ht="23.45" customHeight="1" x14ac:dyDescent="0.2">
      <c r="A45" s="78"/>
      <c r="C45" s="23"/>
      <c r="D45" s="30"/>
      <c r="E45" s="37"/>
      <c r="F45" s="37"/>
      <c r="G45" s="9"/>
      <c r="H45" s="355" t="s">
        <v>91</v>
      </c>
      <c r="I45" s="355"/>
      <c r="J45" s="15" t="e">
        <f>SUM(J47:J48)</f>
        <v>#REF!</v>
      </c>
      <c r="K45" s="26" t="e">
        <f>SUM(K47:K48)</f>
        <v>#REF!</v>
      </c>
      <c r="L45" s="15"/>
      <c r="N45" s="78"/>
    </row>
    <row r="46" spans="1:14" s="7" customFormat="1" ht="3.6" customHeight="1" x14ac:dyDescent="0.2">
      <c r="A46" s="78"/>
      <c r="C46" s="23"/>
      <c r="D46" s="30"/>
      <c r="E46" s="37"/>
      <c r="F46" s="37"/>
      <c r="G46" s="9"/>
      <c r="H46" s="30"/>
      <c r="I46" s="39"/>
      <c r="J46" s="24"/>
      <c r="K46" s="31"/>
      <c r="L46" s="24"/>
      <c r="N46" s="78"/>
    </row>
    <row r="47" spans="1:14" s="7" customFormat="1" ht="11.45" customHeight="1" x14ac:dyDescent="0.2">
      <c r="A47" s="78"/>
      <c r="C47" s="23"/>
      <c r="D47" s="30"/>
      <c r="E47" s="37"/>
      <c r="F47" s="37"/>
      <c r="G47" s="9"/>
      <c r="H47" s="354" t="s">
        <v>92</v>
      </c>
      <c r="I47" s="354"/>
      <c r="J47" s="21" t="e">
        <f>VLOOKUP(N47,#REF!,6,FALSE)</f>
        <v>#REF!</v>
      </c>
      <c r="K47" s="22" t="e">
        <f>VLOOKUP(N47,#REF!,6,FALSE)</f>
        <v>#REF!</v>
      </c>
      <c r="L47" s="21"/>
      <c r="N47" s="78" t="s">
        <v>116</v>
      </c>
    </row>
    <row r="48" spans="1:14" s="7" customFormat="1" ht="11.45" customHeight="1" x14ac:dyDescent="0.2">
      <c r="A48" s="78"/>
      <c r="C48" s="23"/>
      <c r="D48" s="30"/>
      <c r="E48" s="37"/>
      <c r="F48" s="37"/>
      <c r="G48" s="9"/>
      <c r="H48" s="354" t="s">
        <v>93</v>
      </c>
      <c r="I48" s="354"/>
      <c r="J48" s="21" t="e">
        <f>VLOOKUP(N48,#REF!,6,FALSE)</f>
        <v>#REF!</v>
      </c>
      <c r="K48" s="22" t="e">
        <f>VLOOKUP(N48,#REF!,6,FALSE)</f>
        <v>#REF!</v>
      </c>
      <c r="L48" s="21"/>
      <c r="N48" s="78" t="s">
        <v>117</v>
      </c>
    </row>
    <row r="49" spans="1:14" s="7" customFormat="1" ht="5.45" customHeight="1" x14ac:dyDescent="0.2">
      <c r="A49" s="78"/>
      <c r="C49" s="23"/>
      <c r="D49" s="30"/>
      <c r="E49" s="37"/>
      <c r="F49" s="37"/>
      <c r="G49" s="9"/>
      <c r="H49" s="30"/>
      <c r="I49" s="40"/>
      <c r="J49" s="24"/>
      <c r="K49" s="31"/>
      <c r="L49" s="24"/>
      <c r="N49" s="78"/>
    </row>
    <row r="50" spans="1:14" s="7" customFormat="1" ht="12" customHeight="1" x14ac:dyDescent="0.2">
      <c r="A50" s="78"/>
      <c r="C50" s="23"/>
      <c r="D50" s="30"/>
      <c r="E50" s="37"/>
      <c r="F50" s="37"/>
      <c r="G50" s="9"/>
      <c r="H50" s="355" t="s">
        <v>94</v>
      </c>
      <c r="I50" s="355"/>
      <c r="J50" s="15" t="e">
        <f>J33+J38+J45</f>
        <v>#REF!</v>
      </c>
      <c r="K50" s="26" t="e">
        <f>K33+K38+K45</f>
        <v>#REF!</v>
      </c>
      <c r="L50" s="15"/>
      <c r="N50" s="78"/>
    </row>
    <row r="51" spans="1:14" s="7" customFormat="1" ht="4.3499999999999996" customHeight="1" x14ac:dyDescent="0.2">
      <c r="A51" s="78"/>
      <c r="C51" s="23"/>
      <c r="D51" s="30"/>
      <c r="E51" s="37"/>
      <c r="F51" s="37"/>
      <c r="G51" s="9"/>
      <c r="H51" s="30"/>
      <c r="I51" s="39"/>
      <c r="J51" s="24"/>
      <c r="K51" s="31"/>
      <c r="L51" s="24"/>
      <c r="N51" s="78"/>
    </row>
    <row r="52" spans="1:14" s="7" customFormat="1" x14ac:dyDescent="0.2">
      <c r="A52" s="78"/>
      <c r="C52" s="23"/>
      <c r="D52" s="30"/>
      <c r="E52" s="37"/>
      <c r="F52" s="37"/>
      <c r="G52" s="9"/>
      <c r="H52" s="355" t="s">
        <v>95</v>
      </c>
      <c r="I52" s="355"/>
      <c r="J52" s="15" t="e">
        <f>J50+J30</f>
        <v>#REF!</v>
      </c>
      <c r="K52" s="26" t="e">
        <f>K50+K30</f>
        <v>#REF!</v>
      </c>
      <c r="L52" s="15"/>
      <c r="N52" s="78"/>
    </row>
    <row r="53" spans="1:14" s="7" customFormat="1" ht="4.3499999999999996" customHeight="1" x14ac:dyDescent="0.2">
      <c r="A53" s="78"/>
      <c r="C53" s="41"/>
      <c r="D53" s="42"/>
      <c r="E53" s="42"/>
      <c r="F53" s="42"/>
      <c r="G53" s="43"/>
      <c r="H53" s="42"/>
      <c r="I53" s="42"/>
      <c r="J53" s="42"/>
      <c r="K53" s="44"/>
      <c r="L53" s="90"/>
      <c r="N53" s="78"/>
    </row>
    <row r="54" spans="1:14" x14ac:dyDescent="0.2">
      <c r="C54" s="39"/>
      <c r="D54" s="45"/>
      <c r="E54" s="46"/>
      <c r="F54" s="46"/>
      <c r="G54" s="9"/>
      <c r="H54" s="47"/>
      <c r="I54" s="45"/>
      <c r="J54" s="46"/>
      <c r="K54" s="46"/>
      <c r="L54" s="46"/>
    </row>
    <row r="55" spans="1:14" x14ac:dyDescent="0.2">
      <c r="J55" s="48"/>
    </row>
    <row r="56" spans="1:14" hidden="1" x14ac:dyDescent="0.2">
      <c r="J56" s="48" t="e">
        <f>J52-E34</f>
        <v>#REF!</v>
      </c>
      <c r="K56" s="48" t="e">
        <f>K52-F34</f>
        <v>#REF!</v>
      </c>
      <c r="L56" s="48"/>
    </row>
    <row r="57" spans="1:14" hidden="1" x14ac:dyDescent="0.2">
      <c r="J57" s="49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Inicio</vt:lpstr>
      <vt:lpstr>Situación Financiera</vt:lpstr>
      <vt:lpstr>Actividades</vt:lpstr>
      <vt:lpstr>Cambios</vt:lpstr>
      <vt:lpstr>Analitico Activo</vt:lpstr>
      <vt:lpstr>Flujo</vt:lpstr>
      <vt:lpstr>Variaciones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2019-12-06T22:54:11Z</cp:lastPrinted>
  <dcterms:created xsi:type="dcterms:W3CDTF">2017-04-18T21:21:51Z</dcterms:created>
  <dcterms:modified xsi:type="dcterms:W3CDTF">2020-01-28T21:46:41Z</dcterms:modified>
</cp:coreProperties>
</file>