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4T\"/>
    </mc:Choice>
  </mc:AlternateContent>
  <bookViews>
    <workbookView xWindow="0" yWindow="0" windowWidth="28800" windowHeight="12300"/>
  </bookViews>
  <sheets>
    <sheet name="IV" sheetId="1" r:id="rId1"/>
  </sheets>
  <externalReferences>
    <externalReference r:id="rId2"/>
  </externalReferences>
  <definedNames>
    <definedName name="_xlnm.Print_Area" localSheetId="0">IV!$B$2:$F$77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F69" i="1"/>
  <c r="E69" i="1"/>
  <c r="D69" i="1"/>
  <c r="F67" i="1"/>
  <c r="E67" i="1"/>
  <c r="D67" i="1"/>
  <c r="F66" i="1"/>
  <c r="F65" i="1" s="1"/>
  <c r="E66" i="1"/>
  <c r="D66" i="1"/>
  <c r="D65" i="1" s="1"/>
  <c r="E65" i="1"/>
  <c r="F64" i="1"/>
  <c r="E64" i="1"/>
  <c r="D64" i="1"/>
  <c r="D56" i="1"/>
  <c r="F54" i="1"/>
  <c r="E54" i="1"/>
  <c r="D54" i="1"/>
  <c r="F52" i="1"/>
  <c r="E52" i="1"/>
  <c r="E50" i="1" s="1"/>
  <c r="D52" i="1"/>
  <c r="F51" i="1"/>
  <c r="F50" i="1" s="1"/>
  <c r="E51" i="1"/>
  <c r="D51" i="1"/>
  <c r="D50" i="1" s="1"/>
  <c r="F49" i="1"/>
  <c r="E49" i="1"/>
  <c r="D49" i="1"/>
  <c r="F40" i="1"/>
  <c r="F44" i="1" s="1"/>
  <c r="F12" i="1" s="1"/>
  <c r="F9" i="1" s="1"/>
  <c r="E40" i="1"/>
  <c r="D40" i="1"/>
  <c r="F37" i="1"/>
  <c r="E37" i="1"/>
  <c r="E44" i="1" s="1"/>
  <c r="E12" i="1" s="1"/>
  <c r="E9" i="1" s="1"/>
  <c r="E22" i="1" s="1"/>
  <c r="E23" i="1" s="1"/>
  <c r="E24" i="1" s="1"/>
  <c r="E32" i="1" s="1"/>
  <c r="D37" i="1"/>
  <c r="D44" i="1" s="1"/>
  <c r="D12" i="1" s="1"/>
  <c r="D9" i="1" s="1"/>
  <c r="D22" i="1" s="1"/>
  <c r="D23" i="1" s="1"/>
  <c r="D24" i="1" s="1"/>
  <c r="D32" i="1" s="1"/>
  <c r="F28" i="1"/>
  <c r="E28" i="1"/>
  <c r="D28" i="1"/>
  <c r="E20" i="1"/>
  <c r="F20" i="1" s="1"/>
  <c r="F71" i="1" s="1"/>
  <c r="E19" i="1"/>
  <c r="F19" i="1" s="1"/>
  <c r="E18" i="1"/>
  <c r="D18" i="1"/>
  <c r="F14" i="1"/>
  <c r="E14" i="1"/>
  <c r="D14" i="1"/>
  <c r="F18" i="1" l="1"/>
  <c r="F56" i="1"/>
  <c r="D73" i="1"/>
  <c r="D74" i="1" s="1"/>
  <c r="E73" i="1"/>
  <c r="E74" i="1" s="1"/>
  <c r="F22" i="1"/>
  <c r="F23" i="1" s="1"/>
  <c r="F24" i="1" s="1"/>
  <c r="F32" i="1" s="1"/>
  <c r="F73" i="1"/>
  <c r="F74" i="1" s="1"/>
  <c r="D58" i="1"/>
  <c r="D59" i="1" s="1"/>
  <c r="F58" i="1"/>
  <c r="F59" i="1" s="1"/>
  <c r="E56" i="1"/>
  <c r="E58" i="1" s="1"/>
  <c r="E59" i="1" s="1"/>
  <c r="E71" i="1"/>
</calcChain>
</file>

<file path=xl/sharedStrings.xml><?xml version="1.0" encoding="utf-8"?>
<sst xmlns="http://schemas.openxmlformats.org/spreadsheetml/2006/main" count="72" uniqueCount="48">
  <si>
    <t>Municipio de la Ciudad de Monterrey, Nuevo León</t>
  </si>
  <si>
    <t>Balance Presupuestario - LDF</t>
  </si>
  <si>
    <t>Del 1° de enero al 31 de diciembre de 2020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</si>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</sst>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u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Fill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3" fontId="3" fillId="0" borderId="5" xfId="1" applyFont="1" applyFill="1" applyBorder="1" applyAlignment="1">
      <alignment vertical="center" wrapText="1"/>
    </xf>
    <xf numFmtId="43" fontId="3" fillId="4" borderId="5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43" fontId="4" fillId="6" borderId="5" xfId="1" applyFont="1" applyFill="1" applyBorder="1" applyAlignment="1">
      <alignment vertical="center" wrapText="1"/>
    </xf>
    <xf numFmtId="43" fontId="4" fillId="7" borderId="5" xfId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43" fontId="4" fillId="9" borderId="5" xfId="1" applyFont="1" applyFill="1" applyBorder="1" applyAlignment="1">
      <alignment vertical="center" wrapText="1"/>
    </xf>
    <xf numFmtId="43" fontId="4" fillId="0" borderId="5" xfId="2" applyFont="1" applyFill="1" applyBorder="1" applyAlignment="1">
      <alignment vertical="center" wrapText="1"/>
    </xf>
    <xf numFmtId="43" fontId="4" fillId="0" borderId="5" xfId="0" applyNumberFormat="1" applyFont="1" applyFill="1" applyBorder="1" applyAlignment="1">
      <alignment vertical="center" wrapText="1"/>
    </xf>
    <xf numFmtId="43" fontId="7" fillId="10" borderId="5" xfId="1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43" fontId="7" fillId="11" borderId="5" xfId="1" applyFont="1" applyFill="1" applyBorder="1" applyAlignment="1">
      <alignment vertical="center" wrapText="1"/>
    </xf>
    <xf numFmtId="43" fontId="3" fillId="8" borderId="5" xfId="1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43" fontId="4" fillId="0" borderId="13" xfId="1" applyFont="1" applyFill="1" applyBorder="1" applyAlignment="1">
      <alignment vertical="center" wrapText="1"/>
    </xf>
    <xf numFmtId="0" fontId="3" fillId="12" borderId="15" xfId="0" applyFont="1" applyFill="1" applyBorder="1" applyAlignment="1">
      <alignment vertical="center"/>
    </xf>
    <xf numFmtId="0" fontId="3" fillId="12" borderId="16" xfId="0" applyFont="1" applyFill="1" applyBorder="1" applyAlignment="1">
      <alignment vertical="center"/>
    </xf>
    <xf numFmtId="0" fontId="3" fillId="12" borderId="16" xfId="0" applyFont="1" applyFill="1" applyBorder="1" applyAlignment="1">
      <alignment horizontal="center" vertical="center" wrapText="1"/>
    </xf>
    <xf numFmtId="43" fontId="3" fillId="12" borderId="16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43" fontId="4" fillId="0" borderId="13" xfId="1" applyFont="1" applyBorder="1" applyAlignment="1">
      <alignment vertical="center" wrapText="1"/>
    </xf>
    <xf numFmtId="0" fontId="3" fillId="12" borderId="1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3" fillId="12" borderId="17" xfId="0" applyFont="1" applyFill="1" applyBorder="1" applyAlignment="1">
      <alignment horizontal="center" vertical="center" wrapText="1"/>
    </xf>
    <xf numFmtId="43" fontId="3" fillId="12" borderId="17" xfId="1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3" fillId="12" borderId="14" xfId="0" applyFont="1" applyFill="1" applyBorder="1" applyAlignment="1">
      <alignment horizontal="center" vertical="center" wrapText="1"/>
    </xf>
    <xf numFmtId="43" fontId="3" fillId="12" borderId="14" xfId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0" borderId="5" xfId="1" applyFont="1" applyFill="1" applyBorder="1" applyAlignment="1"/>
    <xf numFmtId="0" fontId="4" fillId="0" borderId="5" xfId="0" applyFont="1" applyFill="1" applyBorder="1" applyAlignment="1"/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3" fontId="3" fillId="13" borderId="5" xfId="1" applyFont="1" applyFill="1" applyBorder="1" applyAlignment="1"/>
    <xf numFmtId="43" fontId="3" fillId="0" borderId="5" xfId="1" applyFont="1" applyFill="1" applyBorder="1" applyAlignment="1"/>
    <xf numFmtId="0" fontId="4" fillId="0" borderId="5" xfId="0" applyFont="1" applyFill="1" applyBorder="1" applyAlignment="1">
      <alignment horizontal="left" vertical="center" indent="1"/>
    </xf>
    <xf numFmtId="43" fontId="4" fillId="0" borderId="5" xfId="0" applyNumberFormat="1" applyFont="1" applyFill="1" applyBorder="1" applyAlignment="1"/>
    <xf numFmtId="43" fontId="4" fillId="0" borderId="5" xfId="1" applyFont="1" applyFill="1" applyBorder="1" applyAlignment="1">
      <alignment wrapText="1"/>
    </xf>
    <xf numFmtId="43" fontId="4" fillId="0" borderId="5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vertical="center"/>
    </xf>
    <xf numFmtId="43" fontId="4" fillId="0" borderId="5" xfId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3" fontId="3" fillId="6" borderId="11" xfId="1" applyFont="1" applyFill="1" applyBorder="1" applyAlignment="1">
      <alignment vertical="center"/>
    </xf>
    <xf numFmtId="43" fontId="3" fillId="7" borderId="11" xfId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6" borderId="14" xfId="1" applyFont="1" applyFill="1" applyBorder="1" applyAlignment="1">
      <alignment vertical="center"/>
    </xf>
    <xf numFmtId="43" fontId="3" fillId="7" borderId="14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4" fillId="0" borderId="5" xfId="0" applyNumberFormat="1" applyFont="1" applyFill="1" applyBorder="1" applyAlignment="1">
      <alignment vertical="center"/>
    </xf>
    <xf numFmtId="43" fontId="4" fillId="9" borderId="5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3" fillId="0" borderId="5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3" fontId="4" fillId="0" borderId="13" xfId="1" applyFont="1" applyFill="1" applyBorder="1" applyAlignment="1">
      <alignment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3" fontId="3" fillId="0" borderId="11" xfId="0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3">
    <cellStyle name="Millares" xfId="1" builtinId="3"/>
    <cellStyle name="Millares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01%20CONTAB%202020-2021\INF%20DE%20AVANCES%20GESTION%20FIN%202020\12%20-%20TRIMESTRE%204%20OCT%20-%20DIC%202020\PRESUPUESTALES%20BORRADOR\LDF%20IV%20(ING%20Y%20EG)%20dic%2020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"/>
      <sheetName val="Hoja1"/>
      <sheetName val="VI d"/>
    </sheetNames>
    <sheetDataSet>
      <sheetData sheetId="0"/>
      <sheetData sheetId="1">
        <row r="1">
          <cell r="G1">
            <v>1015981321.1800001</v>
          </cell>
        </row>
        <row r="2">
          <cell r="G2">
            <v>193077887.53999996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77"/>
  <sheetViews>
    <sheetView tabSelected="1" zoomScale="106" zoomScaleNormal="106" zoomScalePageLayoutView="130" workbookViewId="0">
      <selection activeCell="A17" sqref="A17:XFD17"/>
    </sheetView>
  </sheetViews>
  <sheetFormatPr baseColWidth="10" defaultColWidth="11.42578125" defaultRowHeight="12" x14ac:dyDescent="0.2"/>
  <cols>
    <col min="1" max="1" width="11.42578125" style="1"/>
    <col min="2" max="2" width="2.85546875" style="1" customWidth="1"/>
    <col min="3" max="3" width="91.5703125" style="1" customWidth="1"/>
    <col min="4" max="4" width="17.42578125" style="1" bestFit="1" customWidth="1"/>
    <col min="5" max="5" width="15.85546875" style="2" bestFit="1" customWidth="1"/>
    <col min="6" max="6" width="15.85546875" style="1" bestFit="1" customWidth="1"/>
    <col min="7" max="7" width="17.42578125" style="3" customWidth="1"/>
    <col min="8" max="8" width="20.5703125" style="3" bestFit="1" customWidth="1"/>
    <col min="9" max="10" width="12.85546875" style="1" bestFit="1" customWidth="1"/>
    <col min="11" max="16384" width="11.42578125" style="1"/>
  </cols>
  <sheetData>
    <row r="1" spans="2:10" ht="12.75" thickBot="1" x14ac:dyDescent="0.25"/>
    <row r="2" spans="2:10" ht="12" customHeight="1" x14ac:dyDescent="0.2">
      <c r="B2" s="4" t="s">
        <v>0</v>
      </c>
      <c r="C2" s="5"/>
      <c r="D2" s="5"/>
      <c r="E2" s="5"/>
      <c r="F2" s="6"/>
      <c r="I2" s="7"/>
      <c r="J2" s="7"/>
    </row>
    <row r="3" spans="2:10" x14ac:dyDescent="0.2">
      <c r="B3" s="8" t="s">
        <v>1</v>
      </c>
      <c r="C3" s="9"/>
      <c r="D3" s="9"/>
      <c r="E3" s="9"/>
      <c r="F3" s="10"/>
    </row>
    <row r="4" spans="2:10" x14ac:dyDescent="0.2">
      <c r="B4" s="8" t="s">
        <v>2</v>
      </c>
      <c r="C4" s="9"/>
      <c r="D4" s="9"/>
      <c r="E4" s="9"/>
      <c r="F4" s="10"/>
      <c r="H4" s="11"/>
    </row>
    <row r="5" spans="2:10" x14ac:dyDescent="0.2">
      <c r="B5" s="12" t="s">
        <v>3</v>
      </c>
      <c r="C5" s="13"/>
      <c r="D5" s="13"/>
      <c r="E5" s="13"/>
      <c r="F5" s="14"/>
      <c r="H5" s="11"/>
    </row>
    <row r="6" spans="2:10" x14ac:dyDescent="0.2">
      <c r="B6" s="15" t="s">
        <v>4</v>
      </c>
      <c r="C6" s="16"/>
      <c r="D6" s="17" t="s">
        <v>5</v>
      </c>
      <c r="E6" s="18" t="s">
        <v>6</v>
      </c>
      <c r="F6" s="17" t="s">
        <v>7</v>
      </c>
    </row>
    <row r="7" spans="2:10" ht="12.75" thickBot="1" x14ac:dyDescent="0.25">
      <c r="B7" s="19"/>
      <c r="C7" s="20"/>
      <c r="D7" s="21" t="s">
        <v>8</v>
      </c>
      <c r="E7" s="22"/>
      <c r="F7" s="21" t="s">
        <v>9</v>
      </c>
    </row>
    <row r="8" spans="2:10" x14ac:dyDescent="0.2">
      <c r="B8" s="23"/>
      <c r="C8" s="24"/>
      <c r="D8" s="25"/>
      <c r="E8" s="25"/>
      <c r="F8" s="26"/>
    </row>
    <row r="9" spans="2:10" x14ac:dyDescent="0.2">
      <c r="B9" s="23"/>
      <c r="C9" s="27" t="s">
        <v>10</v>
      </c>
      <c r="D9" s="28">
        <f>+D10+D11+D12</f>
        <v>6712519260.3000011</v>
      </c>
      <c r="E9" s="29">
        <f>+E10+E11+E12</f>
        <v>6533643746.1600018</v>
      </c>
      <c r="F9" s="29">
        <f t="shared" ref="F9" si="0">+F10+F11+F12</f>
        <v>6533628085.0200014</v>
      </c>
    </row>
    <row r="10" spans="2:10" x14ac:dyDescent="0.2">
      <c r="B10" s="23"/>
      <c r="C10" s="30" t="s">
        <v>11</v>
      </c>
      <c r="D10" s="25">
        <v>5472111502.0400009</v>
      </c>
      <c r="E10" s="25">
        <v>5188641630.3800011</v>
      </c>
      <c r="F10" s="25">
        <v>5188625969.2400007</v>
      </c>
    </row>
    <row r="11" spans="2:10" x14ac:dyDescent="0.2">
      <c r="B11" s="23"/>
      <c r="C11" s="30" t="s">
        <v>12</v>
      </c>
      <c r="D11" s="25">
        <v>945282887.25999999</v>
      </c>
      <c r="E11" s="25">
        <v>1370746964.26</v>
      </c>
      <c r="F11" s="25">
        <v>1370746964.26</v>
      </c>
    </row>
    <row r="12" spans="2:10" x14ac:dyDescent="0.2">
      <c r="B12" s="23"/>
      <c r="C12" s="31" t="s">
        <v>13</v>
      </c>
      <c r="D12" s="32">
        <f>+D44</f>
        <v>295124871</v>
      </c>
      <c r="E12" s="33">
        <f>+E44</f>
        <v>-25744848.48</v>
      </c>
      <c r="F12" s="33">
        <f>+F44</f>
        <v>-25744848.48</v>
      </c>
    </row>
    <row r="13" spans="2:10" x14ac:dyDescent="0.2">
      <c r="B13" s="23"/>
      <c r="C13" s="26"/>
      <c r="D13" s="25"/>
      <c r="E13" s="25"/>
      <c r="F13" s="25"/>
    </row>
    <row r="14" spans="2:10" ht="13.5" x14ac:dyDescent="0.2">
      <c r="B14" s="34"/>
      <c r="C14" s="35" t="s">
        <v>14</v>
      </c>
      <c r="D14" s="28">
        <f>+D15+D16</f>
        <v>6391649540.8300009</v>
      </c>
      <c r="E14" s="29">
        <f t="shared" ref="E14:F14" si="1">+E15+E16</f>
        <v>7373694389.5600014</v>
      </c>
      <c r="F14" s="29">
        <f t="shared" si="1"/>
        <v>7247412970.6200008</v>
      </c>
    </row>
    <row r="15" spans="2:10" ht="12" customHeight="1" x14ac:dyDescent="0.2">
      <c r="B15" s="23"/>
      <c r="C15" s="30" t="s">
        <v>15</v>
      </c>
      <c r="D15" s="36">
        <v>5472111502.0400009</v>
      </c>
      <c r="E15" s="36">
        <v>5860662537.1900015</v>
      </c>
      <c r="F15" s="36">
        <v>5787863180.2400007</v>
      </c>
    </row>
    <row r="16" spans="2:10" ht="12" customHeight="1" x14ac:dyDescent="0.2">
      <c r="B16" s="23"/>
      <c r="C16" s="30" t="s">
        <v>16</v>
      </c>
      <c r="D16" s="36">
        <v>919538038.79000008</v>
      </c>
      <c r="E16" s="36">
        <v>1513031852.3700001</v>
      </c>
      <c r="F16" s="36">
        <v>1459549790.3799999</v>
      </c>
    </row>
    <row r="17" spans="2:6" x14ac:dyDescent="0.2">
      <c r="B17" s="23"/>
      <c r="C17" s="26"/>
      <c r="D17" s="37"/>
      <c r="E17" s="25"/>
      <c r="F17" s="25"/>
    </row>
    <row r="18" spans="2:6" x14ac:dyDescent="0.2">
      <c r="B18" s="23"/>
      <c r="C18" s="38" t="s">
        <v>17</v>
      </c>
      <c r="D18" s="39">
        <f>D19+D20</f>
        <v>0</v>
      </c>
      <c r="E18" s="29">
        <f t="shared" ref="E18:F18" si="2">E19+E20</f>
        <v>1209059208.72</v>
      </c>
      <c r="F18" s="29">
        <f t="shared" si="2"/>
        <v>1209059208.72</v>
      </c>
    </row>
    <row r="19" spans="2:6" ht="12" customHeight="1" x14ac:dyDescent="0.2">
      <c r="B19" s="23"/>
      <c r="C19" s="30" t="s">
        <v>18</v>
      </c>
      <c r="D19" s="39">
        <v>0</v>
      </c>
      <c r="E19" s="40">
        <f>[1]Hoja1!G1</f>
        <v>1015981321.1800001</v>
      </c>
      <c r="F19" s="40">
        <f>E19</f>
        <v>1015981321.1800001</v>
      </c>
    </row>
    <row r="20" spans="2:6" ht="12" customHeight="1" x14ac:dyDescent="0.2">
      <c r="B20" s="23"/>
      <c r="C20" s="30" t="s">
        <v>19</v>
      </c>
      <c r="D20" s="39">
        <v>0</v>
      </c>
      <c r="E20" s="40">
        <f>[1]Hoja1!G2</f>
        <v>193077887.53999996</v>
      </c>
      <c r="F20" s="40">
        <f>E20</f>
        <v>193077887.53999996</v>
      </c>
    </row>
    <row r="21" spans="2:6" x14ac:dyDescent="0.2">
      <c r="B21" s="23"/>
      <c r="C21" s="26"/>
      <c r="D21" s="25"/>
      <c r="E21" s="25"/>
      <c r="F21" s="41"/>
    </row>
    <row r="22" spans="2:6" x14ac:dyDescent="0.2">
      <c r="B22" s="23"/>
      <c r="C22" s="27" t="s">
        <v>20</v>
      </c>
      <c r="D22" s="28">
        <f>+D9-D14+D18</f>
        <v>320869719.47000027</v>
      </c>
      <c r="E22" s="42">
        <f>+E9-E14+E18</f>
        <v>369008565.32000041</v>
      </c>
      <c r="F22" s="42">
        <f>+F9-F14+F18</f>
        <v>495274323.1200006</v>
      </c>
    </row>
    <row r="23" spans="2:6" x14ac:dyDescent="0.2">
      <c r="B23" s="23"/>
      <c r="C23" s="43" t="s">
        <v>21</v>
      </c>
      <c r="D23" s="28">
        <f>+D22-D12</f>
        <v>25744848.470000267</v>
      </c>
      <c r="E23" s="44">
        <f>+E22-E12</f>
        <v>394753413.80000043</v>
      </c>
      <c r="F23" s="44">
        <f>+F22-F12</f>
        <v>521019171.60000062</v>
      </c>
    </row>
    <row r="24" spans="2:6" x14ac:dyDescent="0.2">
      <c r="B24" s="23"/>
      <c r="C24" s="38" t="s">
        <v>22</v>
      </c>
      <c r="D24" s="28">
        <f>+D23-D18</f>
        <v>25744848.470000267</v>
      </c>
      <c r="E24" s="45">
        <f>+E23-E18</f>
        <v>-814305794.9199996</v>
      </c>
      <c r="F24" s="28">
        <f>+F23-F18</f>
        <v>-688040037.11999941</v>
      </c>
    </row>
    <row r="25" spans="2:6" ht="12.75" thickBot="1" x14ac:dyDescent="0.25">
      <c r="B25" s="46"/>
      <c r="C25" s="47"/>
      <c r="D25" s="48"/>
      <c r="E25" s="49"/>
      <c r="F25" s="48"/>
    </row>
    <row r="26" spans="2:6" ht="12.75" thickBot="1" x14ac:dyDescent="0.25">
      <c r="B26" s="50" t="s">
        <v>23</v>
      </c>
      <c r="C26" s="51"/>
      <c r="D26" s="52" t="s">
        <v>24</v>
      </c>
      <c r="E26" s="53" t="s">
        <v>6</v>
      </c>
      <c r="F26" s="52" t="s">
        <v>25</v>
      </c>
    </row>
    <row r="27" spans="2:6" x14ac:dyDescent="0.2">
      <c r="B27" s="23"/>
      <c r="C27" s="24"/>
      <c r="D27" s="24"/>
      <c r="E27" s="37"/>
      <c r="F27" s="24"/>
    </row>
    <row r="28" spans="2:6" x14ac:dyDescent="0.2">
      <c r="B28" s="34"/>
      <c r="C28" s="35" t="s">
        <v>26</v>
      </c>
      <c r="D28" s="28">
        <f>+D29+D30</f>
        <v>226318499.22000003</v>
      </c>
      <c r="E28" s="28">
        <f>+E29+E30</f>
        <v>203232646.91</v>
      </c>
      <c r="F28" s="28">
        <f t="shared" ref="F28" si="3">+F29+F30</f>
        <v>203232646.91</v>
      </c>
    </row>
    <row r="29" spans="2:6" ht="12" customHeight="1" x14ac:dyDescent="0.2">
      <c r="B29" s="23"/>
      <c r="C29" s="54" t="s">
        <v>27</v>
      </c>
      <c r="D29" s="25">
        <v>1600000</v>
      </c>
      <c r="E29" s="25">
        <v>1629864.24</v>
      </c>
      <c r="F29" s="41">
        <v>1629864.24</v>
      </c>
    </row>
    <row r="30" spans="2:6" ht="12" customHeight="1" x14ac:dyDescent="0.2">
      <c r="B30" s="23"/>
      <c r="C30" s="54" t="s">
        <v>28</v>
      </c>
      <c r="D30" s="25">
        <v>224718499.22000003</v>
      </c>
      <c r="E30" s="25">
        <v>201602782.66999999</v>
      </c>
      <c r="F30" s="41">
        <v>201602782.66999999</v>
      </c>
    </row>
    <row r="31" spans="2:6" x14ac:dyDescent="0.2">
      <c r="B31" s="23"/>
      <c r="C31" s="26"/>
      <c r="D31" s="25"/>
      <c r="E31" s="25"/>
      <c r="F31" s="26"/>
    </row>
    <row r="32" spans="2:6" x14ac:dyDescent="0.2">
      <c r="B32" s="34"/>
      <c r="C32" s="35" t="s">
        <v>29</v>
      </c>
      <c r="D32" s="28">
        <f>+D24+D28</f>
        <v>252063347.6900003</v>
      </c>
      <c r="E32" s="28">
        <f t="shared" ref="E32:F32" si="4">+E24+E28</f>
        <v>-611073148.00999963</v>
      </c>
      <c r="F32" s="28">
        <f t="shared" si="4"/>
        <v>-484807390.20999944</v>
      </c>
    </row>
    <row r="33" spans="2:6" ht="12.75" thickBot="1" x14ac:dyDescent="0.25">
      <c r="B33" s="46"/>
      <c r="C33" s="47"/>
      <c r="D33" s="47"/>
      <c r="E33" s="55"/>
      <c r="F33" s="47"/>
    </row>
    <row r="34" spans="2:6" x14ac:dyDescent="0.2">
      <c r="B34" s="56" t="s">
        <v>23</v>
      </c>
      <c r="C34" s="57"/>
      <c r="D34" s="58" t="s">
        <v>30</v>
      </c>
      <c r="E34" s="59" t="s">
        <v>6</v>
      </c>
      <c r="F34" s="60" t="s">
        <v>7</v>
      </c>
    </row>
    <row r="35" spans="2:6" ht="12.75" thickBot="1" x14ac:dyDescent="0.25">
      <c r="B35" s="61"/>
      <c r="C35" s="62"/>
      <c r="D35" s="63"/>
      <c r="E35" s="64"/>
      <c r="F35" s="65" t="s">
        <v>25</v>
      </c>
    </row>
    <row r="36" spans="2:6" x14ac:dyDescent="0.2">
      <c r="B36" s="66"/>
      <c r="C36" s="67"/>
      <c r="D36" s="68"/>
      <c r="E36" s="68"/>
      <c r="F36" s="69"/>
    </row>
    <row r="37" spans="2:6" x14ac:dyDescent="0.2">
      <c r="B37" s="70"/>
      <c r="C37" s="71" t="s">
        <v>31</v>
      </c>
      <c r="D37" s="72">
        <f>+D38+D39</f>
        <v>320869719.47000003</v>
      </c>
      <c r="E37" s="73">
        <f>+E38+E39</f>
        <v>0</v>
      </c>
      <c r="F37" s="73">
        <f t="shared" ref="F37" si="5">+F38+F39</f>
        <v>0</v>
      </c>
    </row>
    <row r="38" spans="2:6" x14ac:dyDescent="0.2">
      <c r="B38" s="66"/>
      <c r="C38" s="74" t="s">
        <v>32</v>
      </c>
      <c r="D38" s="68">
        <v>0</v>
      </c>
      <c r="E38" s="68">
        <v>0</v>
      </c>
      <c r="F38" s="68">
        <v>0</v>
      </c>
    </row>
    <row r="39" spans="2:6" x14ac:dyDescent="0.2">
      <c r="B39" s="66"/>
      <c r="C39" s="74" t="s">
        <v>33</v>
      </c>
      <c r="D39" s="68">
        <v>320869719.47000003</v>
      </c>
      <c r="E39" s="68">
        <v>0</v>
      </c>
      <c r="F39" s="75">
        <v>0</v>
      </c>
    </row>
    <row r="40" spans="2:6" x14ac:dyDescent="0.2">
      <c r="B40" s="70"/>
      <c r="C40" s="71" t="s">
        <v>34</v>
      </c>
      <c r="D40" s="72">
        <f>+D41+D42</f>
        <v>25744848.469999999</v>
      </c>
      <c r="E40" s="73">
        <f>+E41+E42</f>
        <v>25744848.48</v>
      </c>
      <c r="F40" s="73">
        <f t="shared" ref="F40" si="6">+F41+F42</f>
        <v>25744848.48</v>
      </c>
    </row>
    <row r="41" spans="2:6" x14ac:dyDescent="0.2">
      <c r="B41" s="66"/>
      <c r="C41" s="54" t="s">
        <v>35</v>
      </c>
      <c r="D41" s="76">
        <v>0</v>
      </c>
      <c r="E41" s="76">
        <v>0</v>
      </c>
      <c r="F41" s="77">
        <v>0</v>
      </c>
    </row>
    <row r="42" spans="2:6" x14ac:dyDescent="0.2">
      <c r="B42" s="66"/>
      <c r="C42" s="54" t="s">
        <v>36</v>
      </c>
      <c r="D42" s="76">
        <v>25744848.469999999</v>
      </c>
      <c r="E42" s="76">
        <v>25744848.48</v>
      </c>
      <c r="F42" s="77">
        <v>25744848.48</v>
      </c>
    </row>
    <row r="43" spans="2:6" x14ac:dyDescent="0.2">
      <c r="B43" s="66"/>
      <c r="C43" s="78"/>
      <c r="D43" s="79"/>
      <c r="E43" s="79"/>
      <c r="F43" s="78"/>
    </row>
    <row r="44" spans="2:6" x14ac:dyDescent="0.2">
      <c r="B44" s="80"/>
      <c r="C44" s="81" t="s">
        <v>37</v>
      </c>
      <c r="D44" s="82">
        <f>+D37-D40</f>
        <v>295124871</v>
      </c>
      <c r="E44" s="83">
        <f>+E37-E40</f>
        <v>-25744848.48</v>
      </c>
      <c r="F44" s="83">
        <f>+F37-F40</f>
        <v>-25744848.48</v>
      </c>
    </row>
    <row r="45" spans="2:6" ht="12.75" thickBot="1" x14ac:dyDescent="0.25">
      <c r="B45" s="84"/>
      <c r="C45" s="85"/>
      <c r="D45" s="86"/>
      <c r="E45" s="87"/>
      <c r="F45" s="87"/>
    </row>
    <row r="46" spans="2:6" x14ac:dyDescent="0.2">
      <c r="B46" s="56" t="s">
        <v>23</v>
      </c>
      <c r="C46" s="57"/>
      <c r="D46" s="60" t="s">
        <v>5</v>
      </c>
      <c r="E46" s="59" t="s">
        <v>6</v>
      </c>
      <c r="F46" s="60" t="s">
        <v>7</v>
      </c>
    </row>
    <row r="47" spans="2:6" ht="12.75" thickBot="1" x14ac:dyDescent="0.25">
      <c r="B47" s="61"/>
      <c r="C47" s="62"/>
      <c r="D47" s="65" t="s">
        <v>24</v>
      </c>
      <c r="E47" s="64"/>
      <c r="F47" s="65" t="s">
        <v>25</v>
      </c>
    </row>
    <row r="48" spans="2:6" x14ac:dyDescent="0.2">
      <c r="B48" s="88"/>
      <c r="C48" s="89"/>
      <c r="D48" s="67"/>
      <c r="E48" s="90"/>
      <c r="F48" s="67"/>
    </row>
    <row r="49" spans="2:6" x14ac:dyDescent="0.2">
      <c r="B49" s="66"/>
      <c r="C49" s="78" t="s">
        <v>38</v>
      </c>
      <c r="D49" s="91">
        <f>+D10</f>
        <v>5472111502.0400009</v>
      </c>
      <c r="E49" s="91">
        <f>+E10</f>
        <v>5188641630.3800011</v>
      </c>
      <c r="F49" s="91">
        <f>+F10</f>
        <v>5188625969.2400007</v>
      </c>
    </row>
    <row r="50" spans="2:6" x14ac:dyDescent="0.2">
      <c r="B50" s="66"/>
      <c r="C50" s="78" t="s">
        <v>39</v>
      </c>
      <c r="D50" s="91">
        <f>D51-D52</f>
        <v>0</v>
      </c>
      <c r="E50" s="91">
        <f t="shared" ref="E50:F50" si="7">+E51-E52</f>
        <v>0</v>
      </c>
      <c r="F50" s="91">
        <f t="shared" si="7"/>
        <v>0</v>
      </c>
    </row>
    <row r="51" spans="2:6" x14ac:dyDescent="0.2">
      <c r="B51" s="66"/>
      <c r="C51" s="74" t="s">
        <v>32</v>
      </c>
      <c r="D51" s="91">
        <f>D38</f>
        <v>0</v>
      </c>
      <c r="E51" s="91">
        <f>+E38</f>
        <v>0</v>
      </c>
      <c r="F51" s="91">
        <f t="shared" ref="F51" si="8">+F38</f>
        <v>0</v>
      </c>
    </row>
    <row r="52" spans="2:6" x14ac:dyDescent="0.2">
      <c r="B52" s="66"/>
      <c r="C52" s="74" t="s">
        <v>35</v>
      </c>
      <c r="D52" s="91">
        <f>D41</f>
        <v>0</v>
      </c>
      <c r="E52" s="91">
        <f t="shared" ref="E52:F52" si="9">+E41</f>
        <v>0</v>
      </c>
      <c r="F52" s="91">
        <f t="shared" si="9"/>
        <v>0</v>
      </c>
    </row>
    <row r="53" spans="2:6" x14ac:dyDescent="0.2">
      <c r="B53" s="66"/>
      <c r="C53" s="78"/>
      <c r="D53" s="78"/>
      <c r="E53" s="79"/>
      <c r="F53" s="91"/>
    </row>
    <row r="54" spans="2:6" x14ac:dyDescent="0.2">
      <c r="B54" s="66"/>
      <c r="C54" s="78" t="s">
        <v>15</v>
      </c>
      <c r="D54" s="91">
        <f>+D15</f>
        <v>5472111502.0400009</v>
      </c>
      <c r="E54" s="91">
        <f>+E15</f>
        <v>5860662537.1900015</v>
      </c>
      <c r="F54" s="91">
        <f t="shared" ref="F54" si="10">+F15</f>
        <v>5787863180.2400007</v>
      </c>
    </row>
    <row r="55" spans="2:6" x14ac:dyDescent="0.2">
      <c r="B55" s="66"/>
      <c r="C55" s="78"/>
      <c r="D55" s="78"/>
      <c r="E55" s="79"/>
      <c r="F55" s="78"/>
    </row>
    <row r="56" spans="2:6" x14ac:dyDescent="0.2">
      <c r="B56" s="66"/>
      <c r="C56" s="78" t="s">
        <v>18</v>
      </c>
      <c r="D56" s="92">
        <f>+D19</f>
        <v>0</v>
      </c>
      <c r="E56" s="91">
        <f>+E19</f>
        <v>1015981321.1800001</v>
      </c>
      <c r="F56" s="91">
        <f>+F19</f>
        <v>1015981321.1800001</v>
      </c>
    </row>
    <row r="57" spans="2:6" x14ac:dyDescent="0.2">
      <c r="B57" s="66"/>
      <c r="C57" s="67"/>
      <c r="D57" s="67"/>
      <c r="E57" s="90"/>
      <c r="F57" s="67"/>
    </row>
    <row r="58" spans="2:6" x14ac:dyDescent="0.2">
      <c r="B58" s="70"/>
      <c r="C58" s="93" t="s">
        <v>40</v>
      </c>
      <c r="D58" s="94">
        <f>+D49+D50-D54+D56</f>
        <v>0</v>
      </c>
      <c r="E58" s="94">
        <f t="shared" ref="E58:F58" si="11">+E49+E50-E54+E56</f>
        <v>343960414.36999965</v>
      </c>
      <c r="F58" s="94">
        <f t="shared" si="11"/>
        <v>416744110.18000007</v>
      </c>
    </row>
    <row r="59" spans="2:6" x14ac:dyDescent="0.2">
      <c r="B59" s="70"/>
      <c r="C59" s="93" t="s">
        <v>41</v>
      </c>
      <c r="D59" s="94">
        <f>+D58-D50</f>
        <v>0</v>
      </c>
      <c r="E59" s="94">
        <f t="shared" ref="E59:F59" si="12">+E58-E50</f>
        <v>343960414.36999965</v>
      </c>
      <c r="F59" s="94">
        <f t="shared" si="12"/>
        <v>416744110.18000007</v>
      </c>
    </row>
    <row r="60" spans="2:6" ht="12.75" thickBot="1" x14ac:dyDescent="0.25">
      <c r="B60" s="95"/>
      <c r="C60" s="96"/>
      <c r="D60" s="97"/>
      <c r="E60" s="98"/>
      <c r="F60" s="97"/>
    </row>
    <row r="61" spans="2:6" x14ac:dyDescent="0.2">
      <c r="B61" s="56" t="s">
        <v>23</v>
      </c>
      <c r="C61" s="57"/>
      <c r="D61" s="99" t="s">
        <v>30</v>
      </c>
      <c r="E61" s="59" t="s">
        <v>6</v>
      </c>
      <c r="F61" s="60" t="s">
        <v>7</v>
      </c>
    </row>
    <row r="62" spans="2:6" ht="12.75" thickBot="1" x14ac:dyDescent="0.25">
      <c r="B62" s="61"/>
      <c r="C62" s="62"/>
      <c r="D62" s="100"/>
      <c r="E62" s="64"/>
      <c r="F62" s="65" t="s">
        <v>25</v>
      </c>
    </row>
    <row r="63" spans="2:6" x14ac:dyDescent="0.2">
      <c r="B63" s="88"/>
      <c r="C63" s="89"/>
      <c r="D63" s="67"/>
      <c r="E63" s="90"/>
      <c r="F63" s="67"/>
    </row>
    <row r="64" spans="2:6" x14ac:dyDescent="0.2">
      <c r="B64" s="66"/>
      <c r="C64" s="78" t="s">
        <v>12</v>
      </c>
      <c r="D64" s="91">
        <f>+D11</f>
        <v>945282887.25999999</v>
      </c>
      <c r="E64" s="91">
        <f>+E11</f>
        <v>1370746964.26</v>
      </c>
      <c r="F64" s="91">
        <f t="shared" ref="F64" si="13">+F11</f>
        <v>1370746964.26</v>
      </c>
    </row>
    <row r="65" spans="2:6" x14ac:dyDescent="0.2">
      <c r="B65" s="66"/>
      <c r="C65" s="78" t="s">
        <v>42</v>
      </c>
      <c r="D65" s="91">
        <f>+D66-D67</f>
        <v>295124871</v>
      </c>
      <c r="E65" s="91">
        <f>+E66-E67</f>
        <v>-25744848.48</v>
      </c>
      <c r="F65" s="91">
        <f t="shared" ref="F65" si="14">+F66-F67</f>
        <v>-25744848.48</v>
      </c>
    </row>
    <row r="66" spans="2:6" x14ac:dyDescent="0.2">
      <c r="B66" s="66"/>
      <c r="C66" s="74" t="s">
        <v>33</v>
      </c>
      <c r="D66" s="91">
        <f>+D39</f>
        <v>320869719.47000003</v>
      </c>
      <c r="E66" s="91">
        <f>+E39</f>
        <v>0</v>
      </c>
      <c r="F66" s="91">
        <f t="shared" ref="F66" si="15">+F39</f>
        <v>0</v>
      </c>
    </row>
    <row r="67" spans="2:6" x14ac:dyDescent="0.2">
      <c r="B67" s="66"/>
      <c r="C67" s="74" t="s">
        <v>36</v>
      </c>
      <c r="D67" s="91">
        <f>+D42</f>
        <v>25744848.469999999</v>
      </c>
      <c r="E67" s="91">
        <f t="shared" ref="E67:F67" si="16">+E42</f>
        <v>25744848.48</v>
      </c>
      <c r="F67" s="91">
        <f t="shared" si="16"/>
        <v>25744848.48</v>
      </c>
    </row>
    <row r="68" spans="2:6" x14ac:dyDescent="0.2">
      <c r="B68" s="66"/>
      <c r="C68" s="78"/>
      <c r="D68" s="78"/>
      <c r="E68" s="78"/>
      <c r="F68" s="78"/>
    </row>
    <row r="69" spans="2:6" x14ac:dyDescent="0.2">
      <c r="B69" s="66"/>
      <c r="C69" s="78" t="s">
        <v>43</v>
      </c>
      <c r="D69" s="91">
        <f>+D16</f>
        <v>919538038.79000008</v>
      </c>
      <c r="E69" s="91">
        <f>+E16</f>
        <v>1513031852.3700001</v>
      </c>
      <c r="F69" s="91">
        <f t="shared" ref="F69" si="17">+F16</f>
        <v>1459549790.3799999</v>
      </c>
    </row>
    <row r="70" spans="2:6" x14ac:dyDescent="0.2">
      <c r="B70" s="66"/>
      <c r="C70" s="78"/>
      <c r="D70" s="67"/>
      <c r="E70" s="67"/>
      <c r="F70" s="67"/>
    </row>
    <row r="71" spans="2:6" x14ac:dyDescent="0.2">
      <c r="B71" s="66"/>
      <c r="C71" s="78" t="s">
        <v>19</v>
      </c>
      <c r="D71" s="92">
        <f>+D20</f>
        <v>0</v>
      </c>
      <c r="E71" s="91">
        <f t="shared" ref="E71:F71" si="18">+E20</f>
        <v>193077887.53999996</v>
      </c>
      <c r="F71" s="91">
        <f t="shared" si="18"/>
        <v>193077887.53999996</v>
      </c>
    </row>
    <row r="72" spans="2:6" x14ac:dyDescent="0.2">
      <c r="B72" s="66"/>
      <c r="C72" s="67"/>
      <c r="D72" s="67"/>
      <c r="E72" s="67"/>
      <c r="F72" s="67"/>
    </row>
    <row r="73" spans="2:6" x14ac:dyDescent="0.2">
      <c r="B73" s="70"/>
      <c r="C73" s="93" t="s">
        <v>44</v>
      </c>
      <c r="D73" s="94">
        <f>+D64+D65-D69+D71</f>
        <v>320869719.46999991</v>
      </c>
      <c r="E73" s="94">
        <f>+E64+E65-E69+E71</f>
        <v>25048150.949999809</v>
      </c>
      <c r="F73" s="94">
        <f t="shared" ref="F73" si="19">+F64+F65-F69+F71</f>
        <v>78530212.940000057</v>
      </c>
    </row>
    <row r="74" spans="2:6" x14ac:dyDescent="0.2">
      <c r="B74" s="80"/>
      <c r="C74" s="101" t="s">
        <v>45</v>
      </c>
      <c r="D74" s="102">
        <f>+D73-D65</f>
        <v>25744848.469999909</v>
      </c>
      <c r="E74" s="102">
        <f t="shared" ref="E74:F74" si="20">+E73-E65</f>
        <v>50792999.429999813</v>
      </c>
      <c r="F74" s="102">
        <f t="shared" si="20"/>
        <v>104275061.42000006</v>
      </c>
    </row>
    <row r="75" spans="2:6" ht="12.75" thickBot="1" x14ac:dyDescent="0.25">
      <c r="B75" s="84"/>
      <c r="C75" s="103"/>
      <c r="D75" s="104"/>
      <c r="E75" s="104"/>
      <c r="F75" s="104"/>
    </row>
    <row r="76" spans="2:6" x14ac:dyDescent="0.2">
      <c r="C76" s="105" t="s">
        <v>46</v>
      </c>
      <c r="D76" s="105"/>
      <c r="E76" s="105"/>
      <c r="F76" s="105"/>
    </row>
    <row r="77" spans="2:6" x14ac:dyDescent="0.2">
      <c r="C77" s="1" t="s">
        <v>47</v>
      </c>
    </row>
  </sheetData>
  <mergeCells count="28">
    <mergeCell ref="C76:F76"/>
    <mergeCell ref="B63:C63"/>
    <mergeCell ref="B74:B75"/>
    <mergeCell ref="C74:C75"/>
    <mergeCell ref="D74:D75"/>
    <mergeCell ref="E74:E75"/>
    <mergeCell ref="F74:F75"/>
    <mergeCell ref="F44:F45"/>
    <mergeCell ref="B46:C47"/>
    <mergeCell ref="E46:E47"/>
    <mergeCell ref="B48:C48"/>
    <mergeCell ref="B61:C62"/>
    <mergeCell ref="D61:D62"/>
    <mergeCell ref="E61:E62"/>
    <mergeCell ref="B26:C26"/>
    <mergeCell ref="B34:C35"/>
    <mergeCell ref="D34:D35"/>
    <mergeCell ref="E34:E35"/>
    <mergeCell ref="B44:B45"/>
    <mergeCell ref="C44:C45"/>
    <mergeCell ref="D44:D45"/>
    <mergeCell ref="E44:E45"/>
    <mergeCell ref="B2:F2"/>
    <mergeCell ref="B3:F3"/>
    <mergeCell ref="B4:F4"/>
    <mergeCell ref="B5:F5"/>
    <mergeCell ref="B6:C7"/>
    <mergeCell ref="E6:E7"/>
  </mergeCells>
  <pageMargins left="0" right="0" top="0" bottom="0" header="0" footer="0"/>
  <pageSetup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</vt:lpstr>
      <vt:lpstr>IV!Área_de_impresión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2021-05-18T18:53:26Z</cp:lastPrinted>
  <dcterms:created xsi:type="dcterms:W3CDTF">2021-05-18T18:52:54Z</dcterms:created>
  <dcterms:modified xsi:type="dcterms:W3CDTF">2021-05-18T18:53:38Z</dcterms:modified>
</cp:coreProperties>
</file>