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MONTERREY\2023\TRANSPARENCIA 23\PUBLICACION EN PAGINA MUN MTY\5-INFORMACIÓN CONTABLE\7- ESTADOS FINANCIEROS MENSUALES\"/>
    </mc:Choice>
  </mc:AlternateContent>
  <bookViews>
    <workbookView xWindow="0" yWindow="0" windowWidth="25605" windowHeight="16005" tabRatio="736"/>
  </bookViews>
  <sheets>
    <sheet name="Situación Financiera" sheetId="67" r:id="rId1"/>
    <sheet name="Situación Financiera 2" sheetId="46" r:id="rId2"/>
    <sheet name="Actividades" sheetId="68" r:id="rId3"/>
    <sheet name="Actividades 2" sheetId="47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2">Actividades!$B$2:$G$68</definedName>
    <definedName name="_xlnm.Print_Area" localSheetId="3">'Actividades 2'!$B$2:$G$68</definedName>
    <definedName name="_xlnm.Print_Area" localSheetId="7">Cambios!$B$2:$D$63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0">'Situación Financiera'!$B$2:$J$54</definedName>
    <definedName name="_xlnm.Print_Area" localSheetId="1">'Situación Financiera 2'!$B$2:$J$54</definedName>
    <definedName name="_xlnm.Print_Area" localSheetId="9">Variación!$B$2:$H$44</definedName>
    <definedName name="x" localSheetId="2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<sst xmlns="http://schemas.openxmlformats.org/spreadsheetml/2006/main" count="15105" uniqueCount="6574">
  <si>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</si>
  <si>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</si>
  <si>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</si>
  <si>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</si>
  <si>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</si>
  <si>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</si>
  <si>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</si>
  <si>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</si>
  <si>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</si>
  <si>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</si>
  <si>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</si>
  <si>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</si>
  <si>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</si>
  <si>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</si>
  <si>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</si>
  <si>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</si>
  <si>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</si>
  <si>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</si>
  <si>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</si>
  <si>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</si>
  <si>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</si>
  <si>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</si>
  <si>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</si>
  <si>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</si>
  <si>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</si>
  <si>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</si>
  <si>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</si>
  <si>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</si>
  <si>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</si>
  <si>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</si>
  <si>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</si>
  <si>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</si>
  <si>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</si>
  <si>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</si>
  <si>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</si>
  <si>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</si>
  <si>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</si>
  <si>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</si>
  <si>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</si>
  <si>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</si>
  <si>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</si>
  <si>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</si>
  <si>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</si>
  <si>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</si>
  <si>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</si>
  <si>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</si>
  <si>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</si>
  <si>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</si>
  <si>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</si>
  <si>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</si>
  <si>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</si>
  <si>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</si>
  <si>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</si>
  <si>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</si>
  <si>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</si>
  <si>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</si>
  <si>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</si>
  <si>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</si>
  <si>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</si>
  <si>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</si>
  <si>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</si>
  <si>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</si>
  <si>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</si>
  <si>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</si>
  <si>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</si>
  <si>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</si>
  <si>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</si>
  <si>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</si>
  <si>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</si>
  <si>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</si>
  <si>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</si>
  <si>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</si>
  <si>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</si>
  <si>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</si>
  <si>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</si>
  <si>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</si>
  <si>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</si>
  <si>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</si>
  <si>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</si>
  <si>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</si>
  <si>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</si>
  <si>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</si>
  <si>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</si>
  <si>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</si>
  <si>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</si>
  <si>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</si>
  <si>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</si>
  <si>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</si>
  <si>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</si>
  <si>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</si>
  <si>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</si>
  <si>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</si>
  <si>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</si>
  <si>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</si>
  <si>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</si>
  <si>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</si>
  <si>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</si>
  <si>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</si>
  <si>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</si>
  <si>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</si>
  <si>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</si>
  <si>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</si>
  <si>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</si>
  <si>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</si>
  <si>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</si>
  <si>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</si>
  <si>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</si>
  <si>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</si>
  <si>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</si>
  <si>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</si>
  <si>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</si>
  <si>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</si>
  <si>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</si>
  <si>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</si>
  <si>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</si>
  <si>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</si>
  <si>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</si>
  <si>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</si>
  <si>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</si>
  <si>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</si>
  <si>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</si>
  <si>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</si>
  <si>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</si>
  <si>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</si>
  <si>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</si>
  <si>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</si>
  <si>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</si>
  <si>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</si>
  <si>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</si>
  <si>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</si>
  <si>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</si>
  <si>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</si>
  <si>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</si>
  <si>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</si>
  <si>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</si>
  <si>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</si>
  <si>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</si>
  <si>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</si>
  <si>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</si>
  <si>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</si>
  <si>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</si>
  <si>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</si>
  <si>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</si>
  <si>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</si>
  <si>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</si>
  <si>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</si>
  <si>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</si>
  <si>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</si>
  <si>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</si>
  <si>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</si>
  <si>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</si>
  <si>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</si>
  <si>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</si>
  <si>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</si>
  <si>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</si>
  <si>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</si>
  <si>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</si>
  <si>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</si>
  <si>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</si>
  <si>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</si>
  <si>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</si>
  <si>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</si>
  <si>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</si>
  <si>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</si>
  <si>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</si>
  <si>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</si>
  <si>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</si>
  <si>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</si>
  <si>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</si>
  <si>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</si>
  <si>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</si>
  <si>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</si>
  <si>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</si>
  <si>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</si>
  <si>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</si>
  <si>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</si>
  <si>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</si>
  <si>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</si>
  <si>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</si>
  <si>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</si>
  <si>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</si>
  <si>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</si>
  <si>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</si>
  <si>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</si>
  <si>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</si>
  <si>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</si>
  <si>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</si>
  <si>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</si>
  <si>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</si>
  <si>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</si>
  <si>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</si>
  <si>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</si>
  <si>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</si>
  <si>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</si>
  <si>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</si>
  <si>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</si>
  <si>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</si>
  <si>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</si>
  <si>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</si>
  <si>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</si>
  <si>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</si>
  <si>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</si>
  <si>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</si>
  <si>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</si>
  <si>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</si>
  <si>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</si>
  <si>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</si>
  <si>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</si>
  <si>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</si>
  <si>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</si>
  <si>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</si>
  <si>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</si>
  <si>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</si>
  <si>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</si>
  <si>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</si>
  <si>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</si>
  <si>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</si>
  <si>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</si>
  <si>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</si>
  <si>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</si>
  <si>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</si>
  <si>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</si>
  <si>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</si>
  <si>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</si>
  <si>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</si>
  <si>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</si>
  <si>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</si>
  <si>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</si>
  <si>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</si>
  <si>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</si>
  <si>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</si>
  <si>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</si>
  <si>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</si>
  <si>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</si>
  <si>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</si>
  <si>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</si>
  <si>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</si>
  <si>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</si>
  <si>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</si>
  <si>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</si>
  <si>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</si>
  <si>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</si>
  <si>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</si>
  <si>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</si>
  <si>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</si>
  <si>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</si>
  <si>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</si>
  <si>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</si>
  <si>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</si>
  <si>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</si>
  <si>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</si>
  <si>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</si>
  <si>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</si>
  <si>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</si>
  <si>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</si>
  <si>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</si>
  <si>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</si>
  <si>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</si>
  <si>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</si>
  <si>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</si>
  <si>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</si>
  <si>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</si>
  <si>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</si>
  <si>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</si>
  <si>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</si>
  <si>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</si>
  <si>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</si>
  <si>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</si>
  <si>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</si>
  <si>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</si>
  <si>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</si>
  <si>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</si>
  <si>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</si>
  <si>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</si>
  <si>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</si>
  <si>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</si>
  <si>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</si>
  <si>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</si>
  <si>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</si>
  <si>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</si>
  <si>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</si>
  <si>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</si>
  <si>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</si>
  <si>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</si>
  <si>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</si>
  <si>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</si>
  <si>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</si>
  <si>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</si>
  <si>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</si>
  <si>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</si>
  <si>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</si>
  <si>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</si>
  <si>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</si>
  <si>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</si>
  <si>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</si>
  <si>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</si>
  <si>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</si>
  <si>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</si>
  <si>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</si>
  <si>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</si>
  <si>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</si>
  <si>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</si>
  <si>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</si>
  <si>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</si>
  <si>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</si>
  <si>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</si>
  <si>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</si>
  <si>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</si>
  <si>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</si>
  <si>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</si>
  <si>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</si>
  <si>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</si>
  <si>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</si>
  <si>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</si>
  <si>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</si>
  <si>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</si>
  <si>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</si>
  <si>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</si>
  <si>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</si>
  <si>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</si>
  <si>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</si>
  <si>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</si>
  <si>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</si>
  <si>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</si>
  <si>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</si>
  <si>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</si>
  <si>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</si>
  <si>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</si>
  <si>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</si>
  <si>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</si>
  <si>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</si>
  <si>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</si>
  <si>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</si>
  <si>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</si>
  <si>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</si>
  <si>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</si>
  <si>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</si>
  <si>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</si>
  <si>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</si>
  <si>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</si>
  <si>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</si>
  <si>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</si>
  <si>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</si>
  <si>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</si>
  <si>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</si>
  <si>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</si>
  <si>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</si>
  <si>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</si>
  <si>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</si>
  <si>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</si>
  <si>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</si>
  <si>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</si>
  <si>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</si>
  <si>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</si>
  <si>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</si>
  <si>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</si>
  <si>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</si>
  <si>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</si>
  <si>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</si>
  <si>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</si>
  <si>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</si>
  <si>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</si>
  <si>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</si>
  <si>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</si>
  <si>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</si>
  <si>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</si>
  <si>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</si>
  <si>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</si>
  <si>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</si>
  <si>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</si>
  <si>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</si>
  <si>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</si>
  <si>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</si>
  <si>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</si>
  <si>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</si>
  <si>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</si>
  <si>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</si>
  <si>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</si>
  <si>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</si>
  <si>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</si>
  <si>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</si>
  <si>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</si>
  <si>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</si>
  <si>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</si>
  <si>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</si>
  <si>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</si>
  <si>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</si>
  <si>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</si>
  <si>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</si>
  <si>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</si>
  <si>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</si>
  <si>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</si>
  <si>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</si>
  <si>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</si>
  <si>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</si>
  <si>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</si>
  <si>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</si>
  <si>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</si>
  <si>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</si>
  <si>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</si>
  <si>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</si>
  <si>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</si>
  <si>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</si>
  <si>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</si>
  <si>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</si>
  <si>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</si>
  <si>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</si>
  <si>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</si>
  <si>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</si>
  <si>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</si>
  <si>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</si>
  <si>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</si>
  <si>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</si>
  <si>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</si>
  <si>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</si>
  <si>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</si>
  <si>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</si>
  <si>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</si>
  <si>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</si>
  <si>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</si>
  <si>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</si>
  <si>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</si>
  <si>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</si>
  <si>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</si>
  <si>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</si>
  <si>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</si>
  <si>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</si>
  <si>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</si>
  <si>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</si>
  <si>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</si>
  <si>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</si>
  <si>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</si>
  <si>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</si>
  <si>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</si>
  <si>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</si>
  <si>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</si>
  <si>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</si>
  <si>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</si>
  <si>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</si>
  <si>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</si>
  <si>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</si>
  <si>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</si>
  <si>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</si>
  <si>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</si>
  <si>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</si>
  <si>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</si>
  <si>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</si>
  <si>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</si>
  <si>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</si>
  <si>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</si>
  <si>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</si>
  <si>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</si>
  <si>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</si>
  <si>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</si>
  <si>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</si>
  <si>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</si>
  <si>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</si>
  <si>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</si>
  <si>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</si>
  <si>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</si>
  <si>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</si>
  <si>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</si>
  <si>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</si>
  <si>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</si>
  <si>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</si>
  <si>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</si>
  <si>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</si>
  <si>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</si>
  <si>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</si>
  <si>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</si>
  <si>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</si>
  <si>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</si>
  <si>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</si>
  <si>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</si>
  <si>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</si>
  <si>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</si>
  <si>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</si>
  <si>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</si>
  <si>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</si>
  <si>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</si>
  <si>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</si>
  <si>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</si>
  <si>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</si>
  <si>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</si>
  <si>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</si>
  <si>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</si>
  <si>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</si>
  <si>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</si>
  <si>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</si>
  <si>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</si>
  <si>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</si>
  <si>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</si>
  <si>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</si>
  <si>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</si>
  <si>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</si>
  <si>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</si>
  <si>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</si>
  <si>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</si>
  <si>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</si>
  <si>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</si>
  <si>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</si>
  <si>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</si>
  <si>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</si>
  <si>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</si>
  <si>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</si>
  <si>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</si>
  <si>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</si>
  <si>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</si>
  <si>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</si>
  <si>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</si>
  <si>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</si>
  <si>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</si>
  <si>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</si>
  <si>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</si>
  <si>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</si>
  <si>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</si>
  <si>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</si>
  <si>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</si>
  <si>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</si>
  <si>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</si>
  <si>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</si>
  <si>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</si>
  <si>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</si>
  <si>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</si>
  <si>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</si>
  <si>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</si>
  <si>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</si>
  <si>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</si>
  <si>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</si>
  <si>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</si>
  <si>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</si>
  <si>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</si>
  <si>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</si>
  <si>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</si>
  <si>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</si>
  <si>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</si>
  <si>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</si>
  <si>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</si>
  <si>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</si>
  <si>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</si>
  <si>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</si>
  <si>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</si>
  <si>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</si>
  <si>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</si>
  <si>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</si>
  <si>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</si>
  <si>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</si>
  <si>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</si>
  <si>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</si>
  <si>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</si>
  <si>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</si>
  <si>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</si>
  <si>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</si>
  <si>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</si>
  <si>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</si>
  <si>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</si>
  <si>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</si>
  <si>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</si>
  <si>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</si>
  <si>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</si>
  <si>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</si>
  <si>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</si>
  <si>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</si>
  <si>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</si>
  <si>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</si>
  <si>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</si>
  <si>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</si>
  <si>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</si>
  <si>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</si>
  <si>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</si>
  <si>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</si>
  <si>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</si>
  <si>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</si>
  <si>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</si>
  <si>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</si>
  <si>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</si>
  <si>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</si>
  <si>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</si>
  <si>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</si>
  <si>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</si>
  <si>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</si>
  <si>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</si>
  <si>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</si>
  <si>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</si>
  <si>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</si>
  <si>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</si>
  <si>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</si>
  <si>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</si>
  <si>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</si>
  <si>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</si>
  <si>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</si>
  <si>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</si>
  <si>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</si>
  <si>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</si>
  <si>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</si>
  <si>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</si>
  <si>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</si>
  <si>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</si>
  <si>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</si>
  <si>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</si>
  <si>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</si>
  <si>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</si>
  <si>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</si>
  <si>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</si>
  <si>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</si>
  <si>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</si>
  <si>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</si>
  <si>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</si>
  <si>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</si>
  <si>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</si>
  <si>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</si>
  <si>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</si>
  <si>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</si>
  <si>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</si>
  <si>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</si>
  <si>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</si>
  <si>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</si>
  <si>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</si>
  <si>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</si>
  <si>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</si>
  <si>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</si>
  <si>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</si>
  <si>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</si>
  <si>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</si>
  <si>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</si>
  <si>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</si>
  <si>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</si>
  <si>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</si>
  <si>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</si>
  <si>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</si>
  <si>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</si>
  <si>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</si>
  <si>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</si>
  <si>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</si>
  <si>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</si>
  <si>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</si>
  <si>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</si>
  <si>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</si>
  <si>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</si>
  <si>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</si>
  <si>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</si>
  <si>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</si>
  <si>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</si>
  <si>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</si>
  <si>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</si>
  <si>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</si>
  <si>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</si>
  <si>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</si>
  <si>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</si>
  <si>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</si>
  <si>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</si>
  <si>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</si>
  <si>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</si>
  <si>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</si>
  <si>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</si>
  <si>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</si>
  <si>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</si>
  <si>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</si>
  <si>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</si>
  <si>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</si>
  <si>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</si>
  <si>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</si>
  <si>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</si>
  <si>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</si>
  <si>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</si>
  <si>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</si>
  <si>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</si>
  <si>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</si>
  <si>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</si>
  <si>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</si>
  <si>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</si>
  <si>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</si>
  <si>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</si>
  <si>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</si>
  <si>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</si>
  <si>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</si>
  <si>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</si>
  <si>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</si>
  <si>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</si>
  <si>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</si>
  <si>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</si>
  <si>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</si>
  <si>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</si>
  <si>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</si>
  <si>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</si>
  <si>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</si>
  <si>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</si>
  <si>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</si>
  <si>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</si>
  <si>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</si>
  <si>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</si>
  <si>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</si>
  <si>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</si>
  <si>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</si>
  <si>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</si>
  <si>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</si>
  <si>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</si>
  <si>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</si>
  <si>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</si>
  <si>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</si>
  <si>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</si>
  <si>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</si>
  <si>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</si>
  <si>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</si>
  <si>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</si>
  <si>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</si>
  <si>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</si>
  <si>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</si>
  <si>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</si>
  <si>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</si>
  <si>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</si>
  <si>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</si>
  <si>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</si>
  <si>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</si>
  <si>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</si>
  <si>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</si>
  <si>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</si>
  <si>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</si>
  <si>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</si>
  <si>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</si>
  <si>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</si>
  <si>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</si>
  <si>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</si>
  <si>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</si>
  <si>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</si>
  <si>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</si>
  <si>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</si>
  <si>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</si>
  <si>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</si>
  <si>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</si>
  <si>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</si>
  <si>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</si>
  <si>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</si>
  <si>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</si>
  <si>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</si>
  <si>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</si>
  <si>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</si>
  <si>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</si>
  <si>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</si>
  <si>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</si>
  <si>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</si>
  <si>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</si>
  <si>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</si>
  <si>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</si>
  <si>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</si>
  <si>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</si>
  <si>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</si>
  <si>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</si>
  <si>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</si>
  <si>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</si>
  <si>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</si>
  <si>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</si>
  <si>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</si>
  <si>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</si>
  <si>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</si>
  <si>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</si>
  <si>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</si>
  <si>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</si>
  <si>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</si>
  <si>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</si>
  <si>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</si>
  <si>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</si>
  <si>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</si>
  <si>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</si>
  <si>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</si>
  <si>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</si>
  <si>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</si>
  <si>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</si>
  <si>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</si>
  <si>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</si>
  <si>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</si>
  <si>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</si>
  <si>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</si>
  <si>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</si>
  <si>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</si>
  <si>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</si>
  <si>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</si>
  <si>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</si>
  <si>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</si>
  <si>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</si>
  <si>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</si>
  <si>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</si>
  <si>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</si>
  <si>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</si>
  <si>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</si>
  <si>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</si>
  <si>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</si>
  <si>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</si>
  <si>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</si>
  <si>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</si>
  <si>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</si>
  <si>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</si>
  <si>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</si>
  <si>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</si>
  <si>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</si>
  <si>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</si>
  <si>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</si>
  <si>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</si>
  <si>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</si>
  <si>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</si>
  <si>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</si>
  <si>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</si>
  <si>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</si>
  <si>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</si>
  <si>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</si>
  <si>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</si>
  <si>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</si>
  <si>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</si>
  <si>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</si>
  <si>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</si>
  <si>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</si>
  <si>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</si>
  <si>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</si>
  <si>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</si>
  <si>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</si>
  <si>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</si>
  <si>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</si>
  <si>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</si>
  <si>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</si>
  <si>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</si>
  <si>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</si>
  <si>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</si>
  <si>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</si>
  <si>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</si>
  <si>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</si>
  <si>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</si>
  <si>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</si>
  <si>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</si>
  <si>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</si>
  <si>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</si>
  <si>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</si>
  <si>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</si>
  <si>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</si>
  <si>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</si>
  <si>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</si>
  <si>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</si>
  <si>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</si>
  <si>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</si>
  <si>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</si>
  <si>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</si>
  <si>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</si>
  <si>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</si>
  <si>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</si>
  <si>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</si>
  <si>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</si>
  <si>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</si>
  <si>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</si>
  <si>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</si>
  <si>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</si>
  <si>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</si>
  <si>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</si>
  <si>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</si>
  <si>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</si>
  <si>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</si>
  <si>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</si>
  <si>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</si>
  <si>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</si>
  <si>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</si>
  <si>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</si>
  <si>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</si>
  <si>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</si>
  <si>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</si>
  <si>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</si>
  <si>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</si>
  <si>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</si>
  <si>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</si>
  <si>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</si>
  <si>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</si>
  <si>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</si>
  <si>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</si>
  <si>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</si>
  <si>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</si>
  <si>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</si>
  <si>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</si>
  <si>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</si>
  <si>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</si>
  <si>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</si>
  <si>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</si>
  <si>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</si>
  <si>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</si>
  <si>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</si>
  <si>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</si>
  <si>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</si>
  <si>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</si>
  <si>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</si>
  <si>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</si>
  <si>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</si>
  <si>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</si>
  <si>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</si>
  <si>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</si>
  <si>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</si>
  <si>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</si>
  <si>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</si>
  <si>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</si>
  <si>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</si>
  <si>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</si>
  <si>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</si>
  <si>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</si>
  <si>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</si>
  <si>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</si>
  <si>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</si>
  <si>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</si>
  <si>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</si>
  <si>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</si>
  <si>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</si>
  <si>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</si>
  <si>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</si>
  <si>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</si>
  <si>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</si>
  <si>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</si>
  <si>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</si>
  <si>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</si>
  <si>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</si>
  <si>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</si>
  <si>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</si>
  <si>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</si>
  <si>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</si>
  <si>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</si>
  <si>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</si>
  <si>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</si>
  <si>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</si>
  <si>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</si>
  <si>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</si>
  <si>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</si>
  <si>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</si>
  <si>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</si>
  <si>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</si>
  <si>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</si>
  <si>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</si>
  <si>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</si>
  <si>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</si>
  <si>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</si>
  <si>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</si>
  <si>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</si>
  <si>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</si>
  <si>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</si>
  <si>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</si>
  <si>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</si>
  <si>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</si>
  <si>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</si>
  <si>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</si>
  <si>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</si>
  <si>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</si>
  <si>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</si>
  <si>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</si>
  <si>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</si>
  <si>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</si>
  <si>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</si>
  <si>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</si>
  <si>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</si>
  <si>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</si>
  <si>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</si>
  <si>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</si>
  <si>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</si>
  <si>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</si>
  <si>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</si>
  <si>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</si>
  <si>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</si>
  <si>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</si>
  <si>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</si>
  <si>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</si>
  <si>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</si>
  <si>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</si>
  <si>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</si>
  <si>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</si>
  <si>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</si>
  <si>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</si>
  <si>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</si>
  <si>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</si>
  <si>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</si>
  <si>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</si>
  <si>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</si>
  <si>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</si>
  <si>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</si>
  <si>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</si>
  <si>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</si>
  <si>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</si>
  <si>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</si>
  <si>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</si>
  <si>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</si>
  <si>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</si>
  <si>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</si>
  <si>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</si>
  <si>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</si>
  <si>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</si>
  <si>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</si>
  <si>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</si>
  <si>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</si>
  <si>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</si>
  <si>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</si>
  <si>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</si>
  <si>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</si>
  <si>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</si>
  <si>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</si>
  <si>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</si>
  <si>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</si>
  <si>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</si>
  <si>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</si>
  <si>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</si>
  <si>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</si>
  <si>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</si>
  <si>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</si>
  <si>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</si>
  <si>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</si>
  <si>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</si>
  <si>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</si>
  <si>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</si>
  <si>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</si>
  <si>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</si>
  <si>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</si>
  <si>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</si>
  <si>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</si>
  <si>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</si>
  <si>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</si>
  <si>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</si>
  <si>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</si>
  <si>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</si>
  <si>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</si>
  <si>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</si>
  <si>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</si>
  <si>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</si>
  <si>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</si>
  <si>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</si>
  <si>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</si>
  <si>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</si>
  <si>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</si>
  <si>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</si>
  <si>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</si>
  <si>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</si>
  <si>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</si>
  <si>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</si>
  <si>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</si>
  <si>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</si>
  <si>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</si>
  <si>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</si>
  <si>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</si>
  <si>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</si>
  <si>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</si>
  <si>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</si>
  <si>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</si>
  <si>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</si>
  <si>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</si>
  <si>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</si>
  <si>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</si>
  <si>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</si>
  <si>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</si>
  <si>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</si>
  <si>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</si>
  <si>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</si>
  <si>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</si>
  <si>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</si>
  <si>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</si>
  <si>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</si>
  <si>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</si>
  <si>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</si>
  <si>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</si>
  <si>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</si>
  <si>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</si>
  <si>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</si>
  <si>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</si>
  <si>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</si>
  <si>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</si>
  <si>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</si>
  <si>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</si>
  <si>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</si>
  <si>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</si>
  <si>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</si>
  <si>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</si>
  <si>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</si>
  <si>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</si>
  <si>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</si>
  <si>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</si>
  <si>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</si>
  <si>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</si>
  <si>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</si>
  <si>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</si>
  <si>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</si>
  <si>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</si>
  <si>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</si>
  <si>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</si>
  <si>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</si>
  <si>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</si>
  <si>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</si>
  <si>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</si>
  <si>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</si>
  <si>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</si>
  <si>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</si>
  <si>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</si>
  <si>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</si>
  <si>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</si>
  <si>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</si>
  <si>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</si>
  <si>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</si>
  <si>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</si>
  <si>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</si>
  <si>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</si>
  <si>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</si>
  <si>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</si>
  <si>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</si>
  <si>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</si>
  <si>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</si>
  <si>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</si>
  <si>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</si>
  <si>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</si>
  <si>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</si>
  <si>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</si>
  <si>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</si>
  <si>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</si>
  <si>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</si>
  <si>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</si>
  <si>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</si>
  <si>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</si>
  <si>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</si>
  <si>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</si>
  <si>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</si>
  <si>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</si>
  <si>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</si>
  <si>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</si>
  <si>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</si>
  <si>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</si>
  <si>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</si>
  <si>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</si>
  <si>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</si>
  <si>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</si>
  <si>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</si>
  <si>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</si>
  <si>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</si>
  <si>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</si>
  <si>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</si>
  <si>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</si>
  <si>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</si>
  <si>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</si>
  <si>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</si>
  <si>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</si>
  <si>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</si>
  <si>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</si>
  <si>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</si>
  <si>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</si>
  <si>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</si>
  <si>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</si>
  <si>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</si>
  <si>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</si>
  <si>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</si>
  <si>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</si>
  <si>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</si>
  <si>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</si>
  <si>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</si>
  <si>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</si>
  <si>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</si>
  <si>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</si>
  <si>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</si>
  <si>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</si>
  <si>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</si>
  <si>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</si>
  <si>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</si>
  <si>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</si>
  <si>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</si>
  <si>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</si>
  <si>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</si>
  <si>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</si>
  <si>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</si>
  <si>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</si>
  <si>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</si>
  <si>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</si>
  <si>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</si>
  <si>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</si>
  <si>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</si>
  <si>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</si>
  <si>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</si>
  <si>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</si>
  <si>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</si>
  <si>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</si>
  <si>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</si>
  <si>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</si>
  <si>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</si>
  <si>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</si>
  <si>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</si>
  <si>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</si>
  <si>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</si>
  <si>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</si>
  <si>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</si>
  <si>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</si>
  <si>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</si>
  <si>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</si>
  <si>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</si>
  <si>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</si>
  <si>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</si>
  <si>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</si>
  <si>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</si>
  <si>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</si>
  <si>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</si>
  <si>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</si>
  <si>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</si>
  <si>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</si>
  <si>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</si>
  <si>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</si>
  <si>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</si>
  <si>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</si>
  <si>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</si>
  <si>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</si>
  <si>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</si>
  <si>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</si>
  <si>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</si>
  <si>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</si>
  <si>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</si>
  <si>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</si>
  <si>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</si>
  <si>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</si>
  <si>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</si>
  <si>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</si>
  <si>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</si>
  <si>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</si>
  <si>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</si>
  <si>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</si>
  <si>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</si>
  <si>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</si>
  <si>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</si>
  <si>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</si>
  <si>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</si>
  <si>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</si>
  <si>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</si>
  <si>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</si>
  <si>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</si>
  <si>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</si>
  <si>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</si>
  <si>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</si>
  <si>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</si>
  <si>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</si>
  <si>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</si>
  <si>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</si>
  <si>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</si>
  <si>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</si>
  <si>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</si>
  <si>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</si>
  <si>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</si>
  <si>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</si>
  <si>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</si>
  <si>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</si>
  <si>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</si>
  <si>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</si>
  <si>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</si>
  <si>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</si>
  <si>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</si>
  <si>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</si>
  <si>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</si>
  <si>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</si>
  <si>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</si>
  <si>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</si>
  <si>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</si>
  <si>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</si>
  <si>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</si>
  <si>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</si>
  <si>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</si>
  <si>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</si>
  <si>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</si>
  <si>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</si>
  <si>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</si>
  <si>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</si>
  <si>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</si>
  <si>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</si>
  <si>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</si>
  <si>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</si>
  <si>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</si>
  <si>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</si>
  <si>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</si>
  <si>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</si>
  <si>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</si>
  <si>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</si>
  <si>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</si>
  <si>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</si>
  <si>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</si>
  <si>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</si>
  <si>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</si>
  <si>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</si>
  <si>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</si>
  <si>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</si>
  <si>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</si>
  <si>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</si>
  <si>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</si>
  <si>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</si>
  <si>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</si>
  <si>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</si>
  <si>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</si>
  <si>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</si>
  <si>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</si>
  <si>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</si>
  <si>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</si>
  <si>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</si>
  <si>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</si>
  <si>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</si>
  <si>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</si>
  <si>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</si>
  <si>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</si>
  <si>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</si>
  <si>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</si>
  <si>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</si>
  <si>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</si>
  <si>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</si>
  <si>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</si>
  <si>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</si>
  <si>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</si>
  <si>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</si>
  <si>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</si>
  <si>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</si>
  <si>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</si>
  <si>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</si>
  <si>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</si>
  <si>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</si>
  <si>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</si>
  <si>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</si>
  <si>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</si>
  <si>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</si>
  <si>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</si>
  <si>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</si>
  <si>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</si>
  <si>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</si>
  <si>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</si>
  <si>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</si>
  <si>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</si>
  <si>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</si>
  <si>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</si>
  <si>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</si>
  <si>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</si>
  <si>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</si>
  <si>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</si>
  <si>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</si>
  <si>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</si>
  <si>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</si>
  <si>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</si>
  <si>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</si>
  <si>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</si>
  <si>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</si>
  <si>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</si>
  <si>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</si>
  <si>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</si>
  <si>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</si>
  <si>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</si>
  <si>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</si>
  <si>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</si>
  <si>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</si>
  <si>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</si>
  <si>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</si>
  <si>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</si>
  <si>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</si>
  <si>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</si>
  <si>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</si>
  <si>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</si>
  <si>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</si>
  <si>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</si>
  <si>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</si>
  <si>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</si>
  <si>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</si>
  <si>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</si>
  <si>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</si>
  <si>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</si>
  <si>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</si>
  <si>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</si>
  <si>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</si>
  <si>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</si>
  <si>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</si>
  <si>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</si>
  <si>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</si>
  <si>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</si>
  <si>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</si>
  <si>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</si>
  <si>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</si>
  <si>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</si>
  <si>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</si>
  <si>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</si>
  <si>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</si>
  <si>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</si>
  <si>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</si>
  <si>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</si>
  <si>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</si>
  <si>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</si>
  <si>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</si>
  <si>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</si>
  <si>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</si>
  <si>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</si>
  <si>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</si>
  <si>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</si>
  <si>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</si>
  <si>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</si>
  <si>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</si>
  <si>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</si>
  <si>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</si>
  <si>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</si>
  <si>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</si>
  <si>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</si>
  <si>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</si>
  <si>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</si>
  <si>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</si>
  <si>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</si>
  <si>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</si>
  <si>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</si>
  <si>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</si>
  <si>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</si>
  <si>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</si>
  <si>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</si>
  <si>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</si>
  <si>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</si>
  <si>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</si>
  <si>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</si>
  <si>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</si>
  <si>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</si>
  <si>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</si>
  <si>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</si>
  <si>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</si>
  <si>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</si>
  <si>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</si>
  <si>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</si>
  <si>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</si>
  <si>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</si>
  <si>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</si>
  <si>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</si>
  <si>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</si>
  <si>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</si>
  <si>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</si>
  <si>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</si>
  <si>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</si>
  <si>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</si>
  <si>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</si>
  <si>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</si>
  <si>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</si>
  <si>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</si>
  <si>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</si>
  <si>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</si>
  <si>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</si>
  <si>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</si>
  <si>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</si>
  <si>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</si>
  <si>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</si>
  <si>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</si>
  <si>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</si>
  <si>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</si>
  <si>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</si>
  <si>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</si>
  <si>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</si>
  <si>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</si>
  <si>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</si>
  <si>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</si>
  <si>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</si>
  <si>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</si>
  <si>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</si>
  <si>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</si>
  <si>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</si>
  <si>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</si>
  <si>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</si>
  <si>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</si>
  <si>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</si>
  <si>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</si>
  <si>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</si>
  <si>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</si>
  <si>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</si>
  <si>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</si>
  <si>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</si>
  <si>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</si>
  <si>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</si>
  <si>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</si>
  <si>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</si>
  <si>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</si>
  <si>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</si>
  <si>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</si>
  <si>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</si>
  <si>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</si>
  <si>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</si>
  <si>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</si>
  <si>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</si>
  <si>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</si>
  <si>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</si>
  <si>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</si>
  <si>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</si>
  <si>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</si>
  <si>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</si>
  <si>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</si>
  <si>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</si>
  <si>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</si>
  <si>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</si>
  <si>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</si>
  <si>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</si>
  <si>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</si>
  <si>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</si>
  <si>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</si>
  <si>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</si>
  <si>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</si>
  <si>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</si>
  <si>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</si>
  <si>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</si>
  <si>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</si>
  <si>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</si>
  <si>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</si>
  <si>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</si>
  <si>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</si>
  <si>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</si>
  <si>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</si>
  <si>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</si>
  <si>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</si>
  <si>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</si>
  <si>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</si>
  <si>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</si>
  <si>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</si>
  <si>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</si>
  <si>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</si>
  <si>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</si>
  <si>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</si>
  <si>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</si>
  <si>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</si>
  <si>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</si>
  <si>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</si>
  <si>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</si>
  <si>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</si>
  <si>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</si>
  <si>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</si>
  <si>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</si>
  <si>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</si>
  <si>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</si>
  <si>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</si>
  <si>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</si>
  <si>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</si>
  <si>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</si>
  <si>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</si>
  <si>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</si>
  <si>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</si>
  <si>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</si>
  <si>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</si>
  <si>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</si>
  <si>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</si>
  <si>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</si>
  <si>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</si>
  <si>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</si>
  <si>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</si>
  <si>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</si>
  <si>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</si>
  <si>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</si>
  <si>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</si>
  <si>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</si>
  <si>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</si>
  <si>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</si>
  <si>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</si>
  <si>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</si>
  <si>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</si>
  <si>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</si>
  <si>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</si>
  <si>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</si>
  <si>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</si>
  <si>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</si>
  <si>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</si>
  <si>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</si>
  <si>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</si>
  <si>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</si>
  <si>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</si>
  <si>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</si>
  <si>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</si>
  <si>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</si>
  <si>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</si>
  <si>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</si>
  <si>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</si>
  <si>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</si>
  <si>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</si>
  <si>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</si>
  <si>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</si>
  <si>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</si>
  <si>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</si>
  <si>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</si>
  <si>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</si>
  <si>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</si>
  <si>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</si>
  <si>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</si>
  <si>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</si>
  <si>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</si>
  <si>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</si>
  <si>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</si>
  <si>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</si>
  <si>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</si>
  <si>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</si>
  <si>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</si>
  <si>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</si>
  <si>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</si>
  <si>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</si>
  <si>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</si>
  <si>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</si>
  <si>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</si>
  <si>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</si>
  <si>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</si>
  <si>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</si>
  <si>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</si>
  <si>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</si>
  <si>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</si>
  <si>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</si>
  <si>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</si>
  <si>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</si>
  <si>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</si>
  <si>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</si>
  <si>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</si>
  <si>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</si>
  <si>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</si>
  <si>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</si>
  <si>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</si>
  <si>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</si>
  <si>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</si>
  <si>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</si>
  <si>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</si>
  <si>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</si>
  <si>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</si>
  <si>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</si>
  <si>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</si>
  <si>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</si>
  <si>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</si>
  <si>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</si>
  <si>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</si>
  <si>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</si>
  <si>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</si>
  <si>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</si>
  <si>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</si>
  <si>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</si>
  <si>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</si>
  <si>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</si>
  <si>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</si>
  <si>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</si>
  <si>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</si>
  <si>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</si>
  <si>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</si>
  <si>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</si>
  <si>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</si>
  <si>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</si>
  <si>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</si>
  <si>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</si>
  <si>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</si>
  <si>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</si>
  <si>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</si>
  <si>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</si>
  <si>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</si>
  <si>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</si>
  <si>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</si>
  <si>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</si>
  <si>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</si>
  <si>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</si>
  <si>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</si>
  <si>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</si>
  <si>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</si>
  <si>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</si>
  <si>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</si>
  <si>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</si>
  <si>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</si>
  <si>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</si>
  <si>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</si>
  <si>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</si>
  <si>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</si>
  <si>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</si>
  <si>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</si>
  <si>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</si>
  <si>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</si>
  <si>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</si>
  <si>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</si>
  <si>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</si>
  <si>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</si>
  <si>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</si>
  <si>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</si>
  <si>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</si>
  <si>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</si>
  <si>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</si>
  <si>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</si>
  <si>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</si>
  <si>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</si>
  <si>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</si>
  <si>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</si>
  <si>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</si>
  <si>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</si>
  <si>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</si>
  <si>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</si>
  <si>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</si>
  <si>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</si>
  <si>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</si>
  <si>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</si>
  <si>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</si>
  <si>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</si>
  <si>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</si>
  <si>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</si>
  <si>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</si>
  <si>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</si>
  <si>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</si>
  <si>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</si>
  <si>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</si>
  <si>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</si>
  <si>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</si>
  <si>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</si>
  <si>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</si>
  <si>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</si>
  <si>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</si>
  <si>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</si>
  <si>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</si>
  <si>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</si>
  <si>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</si>
  <si>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</si>
  <si>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</si>
  <si>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</si>
  <si>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</si>
  <si>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</si>
  <si>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</si>
  <si>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</si>
  <si>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</si>
  <si>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</si>
  <si>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</si>
  <si>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</si>
  <si>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</si>
  <si>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</si>
  <si>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</si>
  <si>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</si>
  <si>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</si>
  <si>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</si>
  <si>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</si>
  <si>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</si>
  <si>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</si>
  <si>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</si>
  <si>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</si>
  <si>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</si>
  <si>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</si>
  <si>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</si>
  <si>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</si>
  <si>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</si>
  <si>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</si>
  <si>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</si>
  <si>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</si>
  <si>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</si>
  <si>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</si>
  <si>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</si>
  <si>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</si>
  <si>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</si>
  <si>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</si>
  <si>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</si>
  <si>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</si>
  <si>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</si>
  <si>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</si>
  <si>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</si>
  <si>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</si>
  <si>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</si>
  <si>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</si>
  <si>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</si>
  <si>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</si>
  <si>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</si>
  <si>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</si>
  <si>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</si>
  <si>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</si>
  <si>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</si>
  <si>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</si>
  <si>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</si>
  <si>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</si>
  <si>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</si>
  <si>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</si>
  <si>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</si>
  <si>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</si>
  <si>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</si>
  <si>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</si>
  <si>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</si>
  <si>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</si>
  <si>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</si>
  <si>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</si>
  <si>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</si>
  <si>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</si>
  <si>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</si>
  <si>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</si>
  <si>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</si>
  <si>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</si>
  <si>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</si>
  <si>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</si>
  <si>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</si>
  <si>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</si>
  <si>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</si>
  <si>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</si>
  <si>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</si>
  <si>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</si>
  <si>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</si>
  <si>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</si>
  <si>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</si>
  <si>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</si>
  <si>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</si>
  <si>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</si>
  <si>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</si>
  <si>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</si>
  <si>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</si>
  <si>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</si>
  <si>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</si>
  <si>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</si>
  <si>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</si>
  <si>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</si>
  <si>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</si>
  <si>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</si>
  <si>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</si>
  <si>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</si>
  <si>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</si>
  <si>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</si>
  <si>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</si>
  <si>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</si>
  <si>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</si>
  <si>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</si>
  <si>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</si>
  <si>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</si>
  <si>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</si>
  <si>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</si>
  <si>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</si>
  <si>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</si>
  <si>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</si>
  <si>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</si>
  <si>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</si>
  <si>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</si>
  <si>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</si>
  <si>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</si>
  <si>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</si>
  <si>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</si>
  <si>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</si>
  <si>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</si>
  <si>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</si>
  <si>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</si>
  <si>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</si>
  <si>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</si>
  <si>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</si>
  <si>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</si>
  <si>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</si>
  <si>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</si>
  <si>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</si>
  <si>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</si>
  <si>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</si>
  <si>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</si>
  <si>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</si>
  <si>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</si>
  <si>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</si>
  <si>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</si>
  <si>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</si>
  <si>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</si>
  <si>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</si>
  <si>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</si>
  <si>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</si>
  <si>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</si>
  <si>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</si>
  <si>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</si>
  <si>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</si>
  <si>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</si>
  <si>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</si>
  <si>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</si>
  <si>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</si>
  <si>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</si>
  <si>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</si>
  <si>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</si>
  <si>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</si>
  <si>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</si>
  <si>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</si>
  <si>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</si>
  <si>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</si>
  <si>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</si>
  <si>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</si>
  <si>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</si>
  <si>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</si>
  <si>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</si>
  <si>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</si>
  <si>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</si>
  <si>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</si>
  <si>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</si>
  <si>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</si>
  <si>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</si>
  <si>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</si>
  <si>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</si>
  <si>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</si>
  <si>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</si>
  <si>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</si>
  <si>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</si>
  <si>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</si>
  <si>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</si>
  <si>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</si>
  <si>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</si>
  <si>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</si>
  <si>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</si>
  <si>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</si>
  <si>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</si>
  <si>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</si>
  <si>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</si>
  <si>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</si>
  <si>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</si>
  <si>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</si>
  <si>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</si>
  <si>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</si>
  <si>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</si>
  <si>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</si>
  <si>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</si>
  <si>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</si>
  <si>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</si>
  <si>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</si>
  <si>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</si>
  <si>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</si>
  <si>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</si>
  <si>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</si>
  <si>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</si>
  <si>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</si>
  <si>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</si>
  <si>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</si>
  <si>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</si>
  <si>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</si>
  <si>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</si>
  <si>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</si>
  <si>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</si>
  <si>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</si>
  <si>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</si>
  <si>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</si>
  <si>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</si>
  <si>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</si>
  <si>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</si>
  <si>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</si>
  <si>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</si>
  <si>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</si>
  <si>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</si>
  <si>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</si>
  <si>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</si>
  <si>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</si>
  <si>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</si>
  <si>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</si>
  <si>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</si>
  <si>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</si>
  <si>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</si>
  <si>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</si>
  <si>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</si>
  <si>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</si>
  <si>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</si>
  <si>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</si>
  <si>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</si>
  <si>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</si>
  <si>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</si>
  <si>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</si>
  <si>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</si>
  <si>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</si>
  <si>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</si>
  <si>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</si>
  <si>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</si>
  <si>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</si>
  <si>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</si>
  <si>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</si>
  <si>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</si>
  <si>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</si>
  <si>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</si>
  <si>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</si>
  <si>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</si>
  <si>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</si>
  <si>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</si>
  <si>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</si>
  <si>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</si>
  <si>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</si>
  <si>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</si>
  <si>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</si>
  <si>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</si>
  <si>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</si>
  <si>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</si>
  <si>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</si>
  <si>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</si>
  <si>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</si>
  <si>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</si>
  <si>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</si>
  <si>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</si>
  <si>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</si>
  <si>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</si>
  <si>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</si>
  <si>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</si>
  <si>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</si>
  <si>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</si>
  <si>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</si>
  <si>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</si>
  <si>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</si>
  <si>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</si>
  <si>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</si>
  <si>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</si>
  <si>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</si>
  <si>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</si>
  <si>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</si>
  <si>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</si>
  <si>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</si>
  <si>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</si>
  <si>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</si>
  <si>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</si>
  <si>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</si>
  <si>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</si>
  <si>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</si>
  <si>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</si>
  <si>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</si>
  <si>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</si>
  <si>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</si>
  <si>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</si>
  <si>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</si>
  <si>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</si>
  <si>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</si>
  <si>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</si>
  <si>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</si>
  <si>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</si>
  <si>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</si>
  <si>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</si>
  <si>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</si>
  <si>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</si>
  <si>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</si>
  <si>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</si>
  <si>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</si>
  <si>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</si>
  <si>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</si>
  <si>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</si>
  <si>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</si>
  <si>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</si>
  <si>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</si>
  <si>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</si>
  <si>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</si>
  <si>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</si>
  <si>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</si>
  <si>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</si>
  <si>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</si>
  <si>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</si>
  <si>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</si>
  <si>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</si>
  <si>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</si>
  <si>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</si>
  <si>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</si>
  <si>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</si>
  <si>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</si>
  <si>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</si>
  <si>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</si>
  <si>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</si>
  <si>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</si>
  <si>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</si>
  <si>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</si>
  <si>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</si>
  <si>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</si>
  <si>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</si>
  <si>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</si>
  <si>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</si>
  <si>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</si>
  <si>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</si>
  <si>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</si>
  <si>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</si>
  <si>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</si>
  <si>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</si>
  <si>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</si>
  <si>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</si>
  <si>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</si>
  <si>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</si>
  <si>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</si>
  <si>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</si>
  <si>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</si>
  <si>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</si>
  <si>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</si>
  <si>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</si>
  <si>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</si>
  <si>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</si>
  <si>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</si>
  <si>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</si>
  <si>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</si>
  <si>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</si>
  <si>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</si>
  <si>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</si>
  <si>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</si>
  <si>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</si>
  <si>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</si>
  <si>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</si>
  <si>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</si>
  <si>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</si>
  <si>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</si>
  <si>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</si>
  <si>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</si>
  <si>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</si>
  <si>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</si>
  <si>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</si>
  <si>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</si>
  <si>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</si>
  <si>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</si>
  <si>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</si>
  <si>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</si>
  <si>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</si>
  <si>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</si>
  <si>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</si>
  <si>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</si>
  <si>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</si>
  <si>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</si>
  <si>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</si>
  <si>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</si>
  <si>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</si>
  <si>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</si>
  <si>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</si>
  <si>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</si>
  <si>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</si>
  <si>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</si>
  <si>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</si>
  <si>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</si>
  <si>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</si>
  <si>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</si>
  <si>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</si>
  <si>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</si>
  <si>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</si>
  <si>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</si>
  <si>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</si>
  <si>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</si>
  <si>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</si>
  <si>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</si>
  <si>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</si>
  <si>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</si>
  <si>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</si>
  <si>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</si>
  <si>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</si>
  <si>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</si>
  <si>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</si>
  <si>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</si>
  <si>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</si>
  <si>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</si>
  <si>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</si>
  <si>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</si>
  <si>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</si>
  <si>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</si>
  <si>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</si>
  <si>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</si>
  <si>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</si>
  <si>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</si>
  <si>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</si>
  <si>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</si>
  <si>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</si>
  <si>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</si>
  <si>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</si>
  <si>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</si>
  <si>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</si>
  <si>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</si>
  <si>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</si>
  <si>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</si>
  <si>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</si>
  <si>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</si>
  <si>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</si>
  <si>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</si>
  <si>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</si>
  <si>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</si>
  <si>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</si>
  <si>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</si>
  <si>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</si>
  <si>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</si>
  <si>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</si>
  <si>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</si>
  <si>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</si>
  <si>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</si>
  <si>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</si>
  <si>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</si>
  <si>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</si>
  <si>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</si>
  <si>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</si>
  <si>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</si>
  <si>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</si>
  <si>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</si>
  <si>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</si>
  <si>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</si>
  <si>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</si>
  <si>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</si>
  <si>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</si>
  <si>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</si>
  <si>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</si>
  <si>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</si>
  <si>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</si>
  <si>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</si>
  <si>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</si>
  <si>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</si>
  <si>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</si>
  <si>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</si>
  <si>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</si>
  <si>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</si>
  <si>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</si>
  <si>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</si>
  <si>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</si>
  <si>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</si>
  <si>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</si>
  <si>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</si>
  <si>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</si>
  <si>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</si>
  <si>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</si>
  <si>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</si>
  <si>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</si>
  <si>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</si>
  <si>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</si>
  <si>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</si>
  <si>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</si>
  <si>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</si>
  <si>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</si>
  <si>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</si>
  <si>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</si>
  <si>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</si>
  <si>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</si>
  <si>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</si>
  <si>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</si>
  <si>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</si>
  <si>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</si>
  <si>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</si>
  <si>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</si>
  <si>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</si>
  <si>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</si>
  <si>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</si>
  <si>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</si>
  <si>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</si>
  <si>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</si>
  <si>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</si>
  <si>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</si>
  <si>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</si>
  <si>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</si>
  <si>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</si>
  <si>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</si>
  <si>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</si>
  <si>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</si>
  <si>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</si>
  <si>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</si>
  <si>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</si>
  <si>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</si>
  <si>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</si>
  <si>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</si>
  <si>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</si>
  <si>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</si>
  <si>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</si>
  <si>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</si>
  <si>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</si>
  <si>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</si>
  <si>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</si>
  <si>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</si>
  <si>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</si>
  <si>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</si>
  <si>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</si>
  <si>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</si>
  <si>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</si>
  <si>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</si>
  <si>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</si>
  <si>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</si>
  <si>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</si>
  <si>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</si>
  <si>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</si>
  <si>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</si>
  <si>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</si>
  <si>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</si>
  <si>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</si>
  <si>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</si>
  <si>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</si>
  <si>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</si>
  <si>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</si>
  <si>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</si>
  <si>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</si>
  <si>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</si>
  <si>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</si>
  <si>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</si>
  <si>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</si>
  <si>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</si>
  <si>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</si>
  <si>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</si>
  <si>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</si>
  <si>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</si>
  <si>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</si>
  <si>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</si>
  <si>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</si>
  <si>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</si>
  <si>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</si>
  <si>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</si>
  <si>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</si>
  <si>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</si>
  <si>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</si>
  <si>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</si>
  <si>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</si>
  <si>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</si>
  <si>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</si>
  <si>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</si>
  <si>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</si>
  <si>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</si>
  <si>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</si>
  <si>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</si>
  <si>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</si>
  <si>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</si>
  <si>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</si>
  <si>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</si>
  <si>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</si>
  <si>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</si>
  <si>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</si>
  <si>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</si>
  <si>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</si>
  <si>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</si>
  <si>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</si>
  <si>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</si>
  <si>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</si>
  <si>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</si>
  <si>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</si>
  <si>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</si>
  <si>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</si>
  <si>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</si>
  <si>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</si>
  <si>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</si>
  <si>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</si>
  <si>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</si>
  <si>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</si>
  <si>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</si>
  <si>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</si>
  <si>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</si>
  <si>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</si>
  <si>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</si>
  <si>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</si>
  <si>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</si>
  <si>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</si>
  <si>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</si>
  <si>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</si>
  <si>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</si>
  <si>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</si>
  <si>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</si>
  <si>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</si>
  <si>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</si>
  <si>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</si>
  <si>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</si>
  <si>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</si>
  <si>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</si>
  <si>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</si>
  <si>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</si>
  <si>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</si>
  <si>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</si>
  <si>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</si>
  <si>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</si>
  <si>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</si>
  <si>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</si>
  <si>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</si>
  <si>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</si>
  <si>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</si>
  <si>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</si>
  <si>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</si>
  <si>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</si>
  <si>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</si>
  <si>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</si>
  <si>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</si>
  <si>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</si>
  <si>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</si>
  <si>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</si>
  <si>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</si>
  <si>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</si>
  <si>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</si>
  <si>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</si>
  <si>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</si>
  <si>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</si>
  <si>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</si>
  <si>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</si>
  <si>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</si>
  <si>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</si>
  <si>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</si>
  <si>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</si>
  <si>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</si>
  <si>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</si>
  <si>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</si>
  <si>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</si>
  <si>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</si>
  <si>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</si>
  <si>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</si>
  <si>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</si>
  <si>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</si>
  <si>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</si>
  <si>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</si>
  <si>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</si>
  <si>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</si>
  <si>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</si>
  <si>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</si>
  <si>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</si>
  <si>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</si>
  <si>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</si>
  <si>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</si>
  <si>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</si>
  <si>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</si>
  <si>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</si>
  <si>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</si>
  <si>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</si>
  <si>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</si>
  <si>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</si>
  <si>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</si>
  <si>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</si>
  <si>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</si>
  <si>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</si>
  <si>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</si>
  <si>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</si>
  <si>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</si>
  <si>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</si>
  <si>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</si>
  <si>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</si>
  <si>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</si>
  <si>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</si>
  <si>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</si>
  <si>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</si>
  <si>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</si>
  <si>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</si>
  <si>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</si>
  <si>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</si>
  <si>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</si>
  <si>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</si>
  <si>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</si>
  <si>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</si>
  <si>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</si>
  <si>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</si>
  <si>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</si>
  <si>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</si>
  <si>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</si>
  <si>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</si>
  <si>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</si>
  <si>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</si>
  <si>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</si>
  <si>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</si>
  <si>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</si>
  <si>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</si>
  <si>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</si>
  <si>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</si>
  <si>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</si>
  <si>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</si>
  <si>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</si>
  <si>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</si>
  <si>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</si>
  <si>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</si>
  <si>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</si>
  <si>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</si>
  <si>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</si>
  <si>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</si>
  <si>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</si>
  <si>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</si>
  <si>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</si>
  <si>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</si>
  <si>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</si>
  <si>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</si>
  <si>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</si>
  <si>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</si>
  <si>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</si>
  <si>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</si>
  <si>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</si>
  <si>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</si>
  <si>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</si>
  <si>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</si>
  <si>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</si>
  <si>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</si>
  <si>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</si>
  <si>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</si>
  <si>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</si>
  <si>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</si>
  <si>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</si>
  <si>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</si>
  <si>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</si>
  <si>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</si>
  <si>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</si>
  <si>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</si>
  <si>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</si>
  <si>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</si>
  <si>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</si>
  <si>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</si>
  <si>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</si>
  <si>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</si>
  <si>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</si>
  <si>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</si>
  <si>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</si>
  <si>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</si>
  <si>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</si>
  <si>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</si>
  <si>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</si>
  <si>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</si>
  <si>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</si>
  <si>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</si>
  <si>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</si>
  <si>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</si>
  <si>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</si>
  <si>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</si>
  <si>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</si>
  <si>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</si>
  <si>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</si>
  <si>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</si>
  <si>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</si>
  <si>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</si>
  <si>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</si>
  <si>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</si>
  <si>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</si>
  <si>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</si>
  <si>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</si>
  <si>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</si>
  <si>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</si>
  <si>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</si>
  <si>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</si>
  <si>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</si>
  <si>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</si>
  <si>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</si>
  <si>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</si>
  <si>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</si>
  <si>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</si>
  <si>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</si>
  <si>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</si>
  <si>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</si>
  <si>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</si>
  <si>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</si>
  <si>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</si>
  <si>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</si>
  <si>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</si>
  <si>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</si>
  <si>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</si>
  <si>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</si>
  <si>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</si>
  <si>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</si>
  <si>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</si>
  <si>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</si>
  <si>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</si>
  <si>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</si>
  <si>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</si>
  <si>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</si>
  <si>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</si>
  <si>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</si>
  <si>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</si>
  <si>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</si>
  <si>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</si>
  <si>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</si>
  <si>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</si>
  <si>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</si>
  <si>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</si>
  <si>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</si>
  <si>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</si>
  <si>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</si>
  <si>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</si>
  <si>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</si>
  <si>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</si>
  <si>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</si>
  <si>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</si>
  <si>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</si>
  <si>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</si>
  <si>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</si>
  <si>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</si>
  <si>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</si>
  <si>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</si>
  <si>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</si>
  <si>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</si>
  <si>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</si>
  <si>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</si>
  <si>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</si>
  <si>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</si>
  <si>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</si>
  <si>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</si>
  <si>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</si>
  <si>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</si>
  <si>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</si>
  <si>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</si>
  <si>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</si>
  <si>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</si>
  <si>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</si>
  <si>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</si>
  <si>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</si>
  <si>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</si>
  <si>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</si>
  <si>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</si>
  <si>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</si>
  <si>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</si>
  <si>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</si>
  <si>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</si>
  <si>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</si>
  <si>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</si>
  <si>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</si>
  <si>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</si>
  <si>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</si>
  <si>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</si>
  <si>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</si>
  <si>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</si>
  <si>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</si>
  <si>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</si>
  <si>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</si>
  <si>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</si>
  <si>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</si>
  <si>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</si>
  <si>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</si>
  <si>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</si>
  <si>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</si>
  <si>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</si>
  <si>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</si>
  <si>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</si>
  <si>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</si>
  <si>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</si>
  <si>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</si>
  <si>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</si>
  <si>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</si>
  <si>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</si>
  <si>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</si>
  <si>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</si>
  <si>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</si>
  <si>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</si>
  <si>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</si>
  <si>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</si>
  <si>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</si>
  <si>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</si>
  <si>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</si>
  <si>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</si>
  <si>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</si>
  <si>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</si>
  <si>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</si>
  <si>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</si>
  <si>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</si>
  <si>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</si>
  <si>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</si>
  <si>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</si>
  <si>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</si>
  <si>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</si>
  <si>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</si>
  <si>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</si>
  <si>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</si>
  <si>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</si>
  <si>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</si>
  <si>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</si>
  <si>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</si>
  <si>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</si>
  <si>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</si>
  <si>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</si>
  <si>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</si>
  <si>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</si>
  <si>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</si>
  <si>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</si>
  <si>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</si>
  <si>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</si>
  <si>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</si>
  <si>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</si>
  <si>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</si>
  <si>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</si>
  <si>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</si>
  <si>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</si>
  <si>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</si>
  <si>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</si>
  <si>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</si>
  <si>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</si>
  <si>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</si>
  <si>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</si>
  <si>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</si>
  <si>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</si>
  <si>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</si>
  <si>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</si>
  <si>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</si>
  <si>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</si>
  <si>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</si>
  <si>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</si>
  <si>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</si>
  <si>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</si>
  <si>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</si>
  <si>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</si>
  <si>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</si>
  <si>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</si>
  <si>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</si>
  <si>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</si>
  <si>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</si>
  <si>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</si>
  <si>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</si>
  <si>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</si>
  <si>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</si>
  <si>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</si>
  <si>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</si>
  <si>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</si>
  <si>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</si>
  <si>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</si>
  <si>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</si>
  <si>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</si>
  <si>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</si>
  <si>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</si>
  <si>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</si>
  <si>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</si>
  <si>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</si>
  <si>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</si>
  <si>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</si>
  <si>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</si>
  <si>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</si>
  <si>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</si>
  <si>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</si>
  <si>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</si>
  <si>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</si>
  <si>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</si>
  <si>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</si>
  <si>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</si>
  <si>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</si>
  <si>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</si>
  <si>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</si>
  <si>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</si>
  <si>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</si>
  <si>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</si>
  <si>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</si>
  <si>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</si>
  <si>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</si>
  <si>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</si>
  <si>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</si>
  <si>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</si>
  <si>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</si>
  <si>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</si>
  <si>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</si>
  <si>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</si>
  <si>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</si>
  <si>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</si>
  <si>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</si>
  <si>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</si>
  <si>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</si>
  <si>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</si>
  <si>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</si>
  <si>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</si>
  <si>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</si>
  <si>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</si>
  <si>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</si>
  <si>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</si>
  <si>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</si>
  <si>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</si>
  <si>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</si>
  <si>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</si>
  <si>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</si>
  <si>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</si>
  <si>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</si>
  <si>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</si>
  <si>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</si>
  <si>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</si>
  <si>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</si>
  <si>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</si>
  <si>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</si>
  <si>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</si>
  <si>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</si>
  <si>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</si>
  <si>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</si>
  <si>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</si>
  <si>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</si>
  <si>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</si>
  <si>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</si>
  <si>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</si>
  <si>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</si>
  <si>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</si>
  <si>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</si>
  <si>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</si>
  <si>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</si>
  <si>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</si>
  <si>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</si>
  <si>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</si>
  <si>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</si>
  <si>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</si>
  <si>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</si>
  <si>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</si>
  <si>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</si>
  <si>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</si>
  <si>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</si>
  <si>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</si>
  <si>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</si>
  <si>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</si>
  <si>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</si>
  <si>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</si>
  <si>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</si>
  <si>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</si>
  <si>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</si>
  <si>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</si>
  <si>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</si>
  <si>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</si>
  <si>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</si>
  <si>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</si>
  <si>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</si>
  <si>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</si>
  <si>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</si>
  <si>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</si>
  <si>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</si>
  <si>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</si>
  <si>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</si>
  <si>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</si>
  <si>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</si>
  <si>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</si>
  <si>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</si>
  <si>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</si>
  <si>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</si>
  <si>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</si>
  <si>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</si>
  <si>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</si>
  <si>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</si>
  <si>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</si>
  <si>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</si>
  <si>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</si>
  <si>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</si>
  <si>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</si>
  <si>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</si>
  <si>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</si>
  <si>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</si>
  <si>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</si>
  <si>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</si>
  <si>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</si>
  <si>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</si>
  <si>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</si>
  <si>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</si>
  <si>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</si>
  <si>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</si>
  <si>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</si>
  <si>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</si>
  <si>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</si>
  <si>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</si>
  <si>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</si>
  <si>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</si>
  <si>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</si>
  <si>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</si>
  <si>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</si>
  <si>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</si>
  <si>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</si>
  <si>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</si>
  <si>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</si>
  <si>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</si>
  <si>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</si>
  <si>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</si>
  <si>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</si>
  <si>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</si>
  <si>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</si>
  <si>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</si>
  <si>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</si>
  <si>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</si>
  <si>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</si>
  <si>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</si>
  <si>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</si>
  <si>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</si>
  <si>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</si>
  <si>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</si>
  <si>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</si>
  <si>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</si>
  <si>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</si>
  <si>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</si>
  <si>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</si>
  <si>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</si>
  <si>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</si>
  <si>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</si>
  <si>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</si>
  <si>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</si>
  <si>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</si>
  <si>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</si>
  <si>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</si>
  <si>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</si>
  <si>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</si>
  <si>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</si>
  <si>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</si>
  <si>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</si>
  <si>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</si>
  <si>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</si>
  <si>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</si>
  <si>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</si>
  <si>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</si>
  <si>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</si>
  <si>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</si>
  <si>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</si>
  <si>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</si>
  <si>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</si>
  <si>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</si>
  <si>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</si>
  <si>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</si>
  <si>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</si>
  <si>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</si>
  <si>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</si>
  <si>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</si>
  <si>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</si>
  <si>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</si>
  <si>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</si>
  <si>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</si>
  <si>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</si>
  <si>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</si>
  <si>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</si>
  <si>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</si>
  <si>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</si>
  <si>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</si>
  <si>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</si>
  <si>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</si>
  <si>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</si>
  <si>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</si>
  <si>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</si>
  <si>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</si>
  <si>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</si>
  <si>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</si>
  <si>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</si>
  <si>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</si>
  <si>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</si>
  <si>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</si>
  <si>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</si>
  <si>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</si>
  <si>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</si>
  <si>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</si>
  <si>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</si>
  <si>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</si>
  <si>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</si>
  <si>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</si>
  <si>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</si>
  <si>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</si>
  <si>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</si>
  <si>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</si>
  <si>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</si>
  <si>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</si>
  <si>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</si>
  <si>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</si>
  <si>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</si>
  <si>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</si>
  <si>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</si>
  <si>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</si>
  <si>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</si>
  <si>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</si>
  <si>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</si>
  <si>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</si>
  <si>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</si>
  <si>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</si>
  <si>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</si>
  <si>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</si>
  <si>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</si>
  <si>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</si>
  <si>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</si>
  <si>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</si>
  <si>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</si>
  <si>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</si>
  <si>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</si>
  <si>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</si>
  <si>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</si>
  <si>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</si>
  <si>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</si>
  <si>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</si>
  <si>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</si>
  <si>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</si>
  <si>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</si>
  <si>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</si>
  <si>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</si>
  <si>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</si>
  <si>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</si>
  <si>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</si>
  <si>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</si>
  <si>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</si>
  <si>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</si>
  <si>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</si>
  <si>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</si>
  <si>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</si>
  <si>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</si>
  <si>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</si>
  <si>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</si>
  <si>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</si>
  <si>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</si>
  <si>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</si>
  <si>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</si>
  <si>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</si>
  <si>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</si>
  <si>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</si>
  <si>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</si>
  <si>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</si>
  <si>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</si>
  <si>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</si>
  <si>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</si>
  <si>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</si>
  <si>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</si>
  <si>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</si>
  <si>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</si>
  <si>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</si>
  <si>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</si>
  <si>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</si>
  <si>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</si>
  <si>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</si>
  <si>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</si>
  <si>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</si>
  <si>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</si>
  <si>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</si>
  <si>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</si>
  <si>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</si>
  <si>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</si>
  <si>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</si>
  <si>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</si>
  <si>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</si>
  <si>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</si>
  <si>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</si>
  <si>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</si>
  <si>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</si>
  <si>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</si>
  <si>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</si>
  <si>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</si>
  <si>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</si>
  <si>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</si>
  <si>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</si>
  <si>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</si>
  <si>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</si>
  <si>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</si>
  <si>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</si>
  <si>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</si>
  <si>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</si>
  <si>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</si>
  <si>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</si>
  <si>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</si>
  <si>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</si>
  <si>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</si>
  <si>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</si>
  <si>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</si>
  <si>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</si>
  <si>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</si>
  <si>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</si>
  <si>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</si>
  <si>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</si>
  <si>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</si>
  <si>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</si>
  <si>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</si>
  <si>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</si>
  <si>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</si>
  <si>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</si>
  <si>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</si>
  <si>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</si>
  <si>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</si>
  <si>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</si>
  <si>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</si>
  <si>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</si>
  <si>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</si>
  <si>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</si>
  <si>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</si>
  <si>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</si>
  <si>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</si>
  <si>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</si>
  <si>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</si>
  <si>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</si>
  <si>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</si>
  <si>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</si>
  <si>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</si>
  <si>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</si>
  <si>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</si>
  <si>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</si>
  <si>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</si>
  <si>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</si>
  <si>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</si>
  <si>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</si>
  <si>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</si>
  <si>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</si>
  <si>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</si>
  <si>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</si>
  <si>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</si>
  <si>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</si>
  <si>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</si>
  <si>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</si>
  <si>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</si>
  <si>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</si>
  <si>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</si>
  <si>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</si>
  <si>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</si>
  <si>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</si>
  <si>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</si>
  <si>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</si>
  <si>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</si>
  <si>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</si>
  <si>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</si>
  <si>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</si>
  <si>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</si>
  <si>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</si>
  <si>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</si>
  <si>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</si>
  <si>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</si>
  <si>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</si>
  <si>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</si>
  <si>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</si>
  <si>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</si>
  <si>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</si>
  <si>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</si>
  <si>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</si>
  <si>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</si>
  <si>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</si>
  <si>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</si>
  <si>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</si>
  <si>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</si>
  <si>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</si>
  <si>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</si>
  <si>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</si>
  <si>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</si>
  <si>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</si>
  <si>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</si>
  <si>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</si>
  <si>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</si>
  <si>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</si>
  <si>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</si>
  <si>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</si>
  <si>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</si>
  <si>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</si>
  <si>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</si>
  <si>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</si>
  <si>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</si>
  <si>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</si>
  <si>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</si>
  <si>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</si>
  <si>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</si>
  <si>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</si>
  <si>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</si>
  <si>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</si>
  <si>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</si>
  <si>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</si>
  <si>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</si>
  <si>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</si>
  <si>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</si>
  <si>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</si>
  <si>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</si>
  <si>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</si>
  <si>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</si>
  <si>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</si>
  <si>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</si>
  <si>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</si>
  <si>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</si>
  <si>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</si>
  <si>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</si>
  <si>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</si>
  <si>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</si>
  <si>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</si>
  <si>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</si>
  <si>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</si>
  <si>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</si>
  <si>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</si>
  <si>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</si>
  <si>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</si>
  <si>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</si>
  <si>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</si>
  <si>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</si>
  <si>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</si>
  <si>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</si>
  <si>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</si>
  <si>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</si>
  <si>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</si>
  <si>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</si>
  <si>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</si>
  <si>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</si>
  <si>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</si>
  <si>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</si>
  <si>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</si>
  <si>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</si>
  <si>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</si>
  <si>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</si>
  <si>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</si>
  <si>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</si>
  <si>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</si>
  <si>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</si>
  <si>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</si>
  <si>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</si>
  <si>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</si>
  <si>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</si>
  <si>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</si>
  <si>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</si>
  <si>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</si>
  <si>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</si>
  <si>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</si>
  <si>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</si>
  <si>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</si>
  <si>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</si>
  <si>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</si>
  <si>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</si>
  <si>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</si>
  <si>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</si>
  <si>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</si>
  <si>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</si>
  <si>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</si>
  <si>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</si>
  <si>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</si>
  <si>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</si>
  <si>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</si>
  <si>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</si>
  <si>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</si>
  <si>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</si>
  <si>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</si>
  <si>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</si>
  <si>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</si>
  <si>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</si>
  <si>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</si>
  <si>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</si>
  <si>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</si>
  <si>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</si>
  <si>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</si>
  <si>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</si>
  <si>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</si>
  <si>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</si>
  <si>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</si>
  <si>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</si>
  <si>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</si>
  <si>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</si>
  <si>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</si>
  <si>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</si>
  <si>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</si>
  <si>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</si>
  <si>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</si>
  <si>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</si>
  <si>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</si>
  <si>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</si>
  <si>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</si>
  <si>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</si>
  <si>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</si>
  <si>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</si>
  <si>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</si>
  <si>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</si>
  <si>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</si>
  <si>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</si>
  <si>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</si>
  <si>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</si>
  <si>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</si>
  <si>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</si>
  <si>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</si>
  <si>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</si>
  <si>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</si>
  <si>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</si>
  <si>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</si>
  <si>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</si>
  <si>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</si>
  <si>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</si>
  <si>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</si>
  <si>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</si>
  <si>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</si>
  <si>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</si>
  <si>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</si>
  <si>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</si>
  <si>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</si>
  <si>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</si>
  <si>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</si>
  <si>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</si>
  <si>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</si>
  <si>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</si>
  <si>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</si>
  <si>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</si>
  <si>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</si>
  <si>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</si>
  <si>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</si>
  <si>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</si>
  <si>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</si>
  <si>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</si>
  <si>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</si>
  <si>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</si>
  <si>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</si>
  <si>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</si>
  <si>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</si>
  <si>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</si>
  <si>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</si>
  <si>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</si>
  <si>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</si>
  <si>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</si>
  <si>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</si>
  <si>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</si>
  <si>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</si>
  <si>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</si>
  <si>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</si>
  <si>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</si>
  <si>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</si>
  <si>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</si>
  <si>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</si>
  <si>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</si>
  <si>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</si>
  <si>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</si>
  <si>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</si>
  <si>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</si>
  <si>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</si>
  <si>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</si>
  <si>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</si>
  <si>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</si>
  <si>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</si>
  <si>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</si>
  <si>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</si>
  <si>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</si>
  <si>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</si>
  <si>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</si>
  <si>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</si>
  <si>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</si>
  <si>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</si>
  <si>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</si>
  <si>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</si>
  <si>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</si>
  <si>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</si>
  <si>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</si>
  <si>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</si>
  <si>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</si>
  <si>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</si>
  <si>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</si>
  <si>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</si>
  <si>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</si>
  <si>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</si>
  <si>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</si>
  <si>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</si>
  <si>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</si>
  <si>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</si>
  <si>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</si>
  <si>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</si>
  <si>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</si>
  <si>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</si>
  <si>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</si>
  <si>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</si>
  <si>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</si>
  <si>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</si>
  <si>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</si>
  <si>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</si>
  <si>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</si>
  <si>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</si>
  <si>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</si>
  <si>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</si>
  <si>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</si>
  <si>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</si>
  <si>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</si>
  <si>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</si>
  <si>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</si>
  <si>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</si>
  <si>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</si>
  <si>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</si>
  <si>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</si>
  <si>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</si>
  <si>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</si>
  <si>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</si>
  <si>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</si>
  <si>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</si>
  <si>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</si>
  <si>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</si>
  <si>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</si>
  <si>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</si>
  <si>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</si>
  <si>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</si>
  <si>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</si>
  <si>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</si>
  <si>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</si>
  <si>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</si>
  <si>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</si>
  <si>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</si>
  <si>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</si>
  <si>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</si>
  <si>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</si>
  <si>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</si>
  <si>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</si>
  <si>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</si>
  <si>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</si>
  <si>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</si>
  <si>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</si>
  <si>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</si>
  <si>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</si>
  <si>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</si>
  <si>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</si>
  <si>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</si>
  <si>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</si>
  <si>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</si>
  <si>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</si>
  <si>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</si>
  <si>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</si>
  <si>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</si>
  <si>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</si>
  <si>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</si>
  <si>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</si>
  <si>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</si>
  <si>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</si>
  <si>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</si>
  <si>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</si>
  <si>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</si>
  <si>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</si>
  <si>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</si>
  <si>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</si>
  <si>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</si>
  <si>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</si>
  <si>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</si>
  <si>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</si>
  <si>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</si>
  <si>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</si>
  <si>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</si>
  <si>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</si>
  <si>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</si>
  <si>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</si>
  <si>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</si>
  <si>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</si>
  <si>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</si>
  <si>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</si>
  <si>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</si>
  <si>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</si>
  <si>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</si>
  <si>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</si>
  <si>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</si>
  <si>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</si>
  <si>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</si>
  <si>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</si>
  <si>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</si>
  <si>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</si>
  <si>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</si>
  <si>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</si>
  <si>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</si>
  <si>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</si>
  <si>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</si>
  <si>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</si>
  <si>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</si>
  <si>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</si>
  <si>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</si>
  <si>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</si>
  <si>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</si>
  <si>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</si>
  <si>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</si>
  <si>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</si>
  <si>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</si>
  <si>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</si>
  <si>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</si>
  <si>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</si>
  <si>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</si>
  <si>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</si>
  <si>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</si>
  <si>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</si>
  <si>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</si>
  <si>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</si>
  <si>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</si>
  <si>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</si>
  <si>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</si>
  <si>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</si>
  <si>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</si>
  <si>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</si>
  <si>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</si>
  <si>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</si>
  <si>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</si>
  <si>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</si>
  <si>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</si>
  <si>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</si>
  <si>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</si>
  <si>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</si>
  <si>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</si>
  <si>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</si>
  <si>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</si>
  <si>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</si>
  <si>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</si>
  <si>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</si>
  <si>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</si>
  <si>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</si>
  <si>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</si>
  <si>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</si>
  <si>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</si>
  <si>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</si>
  <si>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</si>
  <si>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</si>
  <si>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</si>
  <si>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</si>
  <si>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</si>
  <si>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</si>
  <si>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</si>
  <si>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</si>
  <si>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</si>
  <si>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</si>
  <si>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</si>
  <si>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</si>
  <si>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</si>
  <si>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</si>
  <si>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</si>
  <si>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</si>
  <si>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</si>
  <si>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</si>
  <si>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</si>
  <si>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</si>
  <si>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</si>
  <si>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</si>
  <si>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</si>
  <si>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</si>
  <si>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</si>
  <si>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</si>
  <si>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</si>
  <si>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</si>
  <si>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</si>
  <si>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</si>
  <si>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</si>
  <si>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</si>
  <si>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</si>
  <si>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</si>
  <si>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</si>
  <si>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</si>
  <si>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</si>
  <si>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</si>
  <si>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</si>
  <si>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</si>
  <si>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</si>
  <si>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</si>
  <si>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</si>
  <si>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</si>
  <si>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</si>
  <si>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</si>
  <si>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</si>
  <si>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</si>
  <si>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</si>
  <si>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</si>
  <si>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</si>
  <si>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</si>
  <si>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</si>
  <si>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</si>
  <si>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</si>
  <si>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</si>
  <si>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</si>
  <si>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</si>
  <si>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</si>
  <si>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</si>
  <si>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</si>
  <si>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</si>
  <si>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</si>
  <si>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</si>
  <si>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</si>
  <si>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</si>
  <si>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</si>
  <si>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</si>
  <si>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</si>
  <si>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</si>
  <si>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</si>
  <si>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</si>
  <si>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</si>
  <si>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</si>
  <si>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</si>
  <si>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</si>
  <si>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</si>
  <si>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</si>
  <si>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</si>
  <si>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</si>
  <si>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</si>
  <si>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</si>
  <si>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</si>
  <si>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</si>
  <si>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</si>
  <si>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</si>
  <si>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</si>
  <si>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</si>
  <si>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</si>
  <si>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</si>
  <si>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</si>
  <si>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</si>
  <si>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</si>
  <si>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</si>
  <si>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</si>
  <si>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</si>
  <si>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</si>
  <si>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</si>
  <si>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</si>
  <si>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</si>
  <si>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</si>
  <si>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</si>
  <si>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</si>
  <si>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</si>
  <si>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</si>
  <si>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</si>
  <si>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</si>
  <si>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</si>
  <si>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</si>
  <si>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</si>
  <si>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</si>
  <si>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</si>
  <si>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</si>
  <si>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</si>
  <si>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</si>
  <si>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</si>
  <si>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</si>
  <si>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</si>
  <si>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</si>
  <si>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</si>
  <si>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</si>
  <si>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</si>
  <si>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</si>
  <si>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</si>
  <si>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</si>
  <si>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</si>
  <si>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</si>
  <si>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</si>
  <si>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</si>
  <si>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</si>
  <si>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</si>
  <si>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</si>
  <si>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</si>
  <si>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</si>
  <si>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</si>
  <si>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</si>
  <si>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</si>
  <si>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</si>
  <si>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</si>
  <si>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</si>
  <si>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</si>
  <si>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</si>
  <si>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</si>
  <si>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</si>
  <si>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</si>
  <si>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</si>
  <si>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</si>
  <si>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</si>
  <si>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</si>
  <si>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</si>
  <si>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</si>
  <si>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</si>
  <si>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</si>
  <si>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</si>
  <si>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</si>
  <si>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</si>
  <si>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</si>
  <si>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</si>
  <si>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</si>
  <si>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</si>
  <si>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</si>
  <si>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</si>
  <si>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</si>
  <si>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</si>
  <si>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</si>
  <si>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</si>
  <si>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</si>
  <si>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</si>
  <si>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</si>
  <si>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</si>
  <si>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</si>
  <si>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</si>
  <si>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</si>
  <si>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</si>
  <si>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</si>
  <si>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</si>
  <si>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</si>
  <si>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</si>
  <si>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</si>
  <si>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</si>
  <si>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</si>
  <si>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</si>
  <si>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</si>
  <si>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</si>
  <si>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</si>
  <si>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</si>
  <si>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</si>
  <si>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</si>
  <si>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</si>
  <si>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</si>
  <si>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</si>
  <si>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</si>
  <si>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</si>
  <si>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</si>
  <si>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</si>
  <si>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</si>
  <si>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</si>
  <si>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</si>
  <si>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</si>
  <si>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</si>
  <si>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</si>
  <si>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</si>
  <si>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</si>
  <si>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</si>
  <si>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</si>
  <si>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</si>
  <si>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</si>
  <si>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</si>
  <si>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</si>
  <si>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</si>
  <si>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</si>
  <si>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</si>
  <si>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</si>
  <si>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</si>
  <si>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</si>
  <si>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</si>
  <si>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</si>
  <si>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</si>
  <si>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</si>
  <si>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</si>
  <si>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</si>
  <si>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</si>
  <si>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</si>
  <si>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</si>
  <si>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</si>
  <si>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</si>
  <si>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</si>
  <si>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</si>
  <si>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</si>
  <si>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</si>
  <si>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</si>
  <si>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</si>
  <si>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</si>
  <si>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</si>
  <si>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</si>
  <si>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</si>
  <si>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</si>
  <si>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</si>
  <si>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</si>
  <si>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</si>
  <si>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</si>
  <si>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</si>
  <si>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</si>
  <si>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</si>
  <si>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</si>
  <si>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</si>
  <si>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</si>
  <si>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</si>
  <si>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</si>
  <si>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</si>
  <si>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</si>
  <si>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</si>
  <si>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</si>
  <si>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</si>
  <si>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</si>
  <si>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</si>
  <si>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</si>
  <si>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</si>
  <si>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</si>
  <si>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</si>
  <si>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</si>
  <si>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</si>
  <si>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</si>
  <si>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</si>
  <si>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</si>
  <si>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</si>
  <si>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</si>
  <si>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</si>
  <si>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</si>
  <si>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</si>
  <si>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</si>
  <si>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</si>
  <si>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</si>
  <si>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</si>
  <si>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</si>
  <si>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</si>
  <si>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</si>
  <si>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</si>
  <si>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</si>
  <si>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</si>
  <si>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</si>
  <si>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</si>
  <si>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</si>
  <si>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</si>
  <si>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</si>
  <si>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</si>
  <si>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</si>
  <si>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</si>
  <si>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</si>
  <si>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</si>
  <si>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</si>
  <si>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</si>
  <si>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</si>
  <si>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</si>
  <si>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</si>
  <si>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</si>
  <si>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</si>
  <si>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</si>
  <si>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</si>
  <si>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</si>
  <si>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</si>
  <si>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</si>
  <si>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</si>
  <si>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</si>
  <si>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</si>
  <si>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</si>
  <si>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</si>
  <si>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</si>
  <si>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</si>
  <si>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</si>
  <si>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</si>
  <si>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</si>
  <si>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</si>
  <si>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</si>
  <si>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</si>
  <si>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</si>
  <si>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</si>
  <si>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</si>
  <si>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</si>
  <si>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</si>
  <si>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</si>
  <si>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</si>
  <si>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</si>
  <si>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</si>
  <si>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</si>
  <si>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</si>
  <si>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</si>
  <si>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</si>
  <si>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</si>
  <si>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</si>
  <si>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</si>
  <si>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</si>
  <si>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</si>
  <si>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</si>
  <si>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</si>
  <si>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</si>
  <si>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</si>
  <si>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</si>
  <si>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</si>
  <si>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</si>
  <si>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</si>
  <si>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</si>
  <si>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</si>
  <si>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</si>
  <si>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</si>
  <si>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</si>
  <si>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</si>
  <si>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</si>
  <si>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</si>
  <si>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</si>
  <si>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</si>
  <si>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</si>
  <si>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</si>
  <si>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</si>
  <si>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</si>
  <si>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</si>
  <si>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</si>
  <si>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</si>
  <si>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</si>
  <si>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</si>
  <si>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</si>
  <si>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</si>
  <si>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</si>
  <si>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</si>
  <si>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</si>
  <si>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</si>
  <si>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</si>
  <si>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</si>
  <si>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</si>
  <si>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</si>
  <si>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</si>
  <si>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</si>
  <si>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</si>
  <si>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</si>
  <si>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</si>
  <si>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</si>
  <si>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</si>
  <si>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</si>
  <si>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</si>
  <si>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</si>
  <si>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</si>
  <si>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</si>
  <si>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</si>
  <si>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</si>
  <si>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</si>
  <si>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</si>
  <si>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</si>
  <si>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</si>
  <si>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</si>
  <si>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</si>
  <si>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</si>
  <si>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</si>
  <si>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</si>
  <si>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</si>
  <si>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</si>
  <si>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</si>
  <si>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</si>
  <si>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</si>
  <si>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</si>
  <si>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</si>
  <si>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</si>
  <si>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</si>
  <si>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</si>
  <si>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</si>
  <si>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</si>
  <si>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</si>
  <si>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</si>
  <si>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</si>
  <si>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</si>
  <si>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</si>
  <si>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</si>
  <si>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</si>
  <si>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</si>
  <si>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</si>
  <si>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</si>
  <si>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</si>
  <si>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</si>
  <si>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</si>
  <si>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</si>
  <si>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</si>
  <si>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</si>
  <si>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</si>
  <si>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</si>
  <si>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</si>
  <si>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</si>
  <si>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</si>
  <si>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</si>
  <si>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</si>
  <si>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</si>
  <si>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</si>
  <si>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</si>
  <si>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</si>
  <si>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</si>
  <si>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</si>
  <si>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</si>
  <si>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</si>
  <si>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</si>
  <si>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</si>
  <si>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</si>
  <si>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</si>
  <si>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</si>
  <si>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</si>
  <si>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</si>
  <si>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</si>
  <si>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</si>
  <si>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</si>
  <si>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</si>
  <si>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</si>
  <si>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</si>
  <si>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</si>
  <si>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</si>
  <si>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</si>
  <si>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</si>
  <si>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</si>
  <si>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</si>
  <si>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</si>
  <si>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</si>
  <si>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</si>
  <si>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</si>
  <si>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</si>
  <si>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</si>
  <si>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</si>
  <si>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</si>
  <si>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</si>
  <si>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</si>
  <si>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</si>
  <si>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</si>
  <si>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</si>
  <si>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</si>
  <si>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</si>
  <si>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</si>
  <si>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</si>
  <si>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</si>
  <si>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</si>
  <si>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</si>
  <si>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</si>
  <si>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</si>
  <si>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</si>
  <si>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</si>
  <si>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</si>
  <si>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</si>
  <si>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</si>
  <si>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</si>
  <si>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</si>
  <si>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</si>
  <si>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</si>
  <si>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</si>
  <si>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</si>
  <si>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</si>
  <si>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</si>
  <si>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</si>
  <si>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</si>
  <si>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</si>
  <si>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</si>
  <si>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</si>
  <si>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</si>
  <si>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</si>
  <si>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</si>
  <si>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</si>
  <si>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</si>
  <si>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</si>
  <si>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</si>
  <si>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</si>
  <si>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</si>
  <si>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</si>
  <si>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</si>
  <si>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</si>
  <si>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</si>
  <si>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</si>
  <si>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</si>
  <si>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</si>
  <si>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</si>
  <si>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</si>
  <si>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</si>
  <si>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</si>
  <si>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</si>
  <si>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</si>
  <si>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</si>
  <si>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</si>
  <si>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</si>
  <si>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</si>
  <si>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</si>
  <si>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</si>
  <si>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</si>
  <si>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</si>
  <si>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</si>
  <si>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</si>
  <si>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</si>
  <si>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</si>
  <si>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</si>
  <si>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</si>
  <si>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</si>
  <si>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</si>
  <si>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</si>
  <si>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</si>
  <si>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</si>
  <si>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</si>
  <si>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</si>
  <si>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</si>
  <si>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</si>
  <si>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</si>
  <si>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</si>
  <si>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</si>
  <si>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</si>
  <si>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</si>
  <si>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</si>
  <si>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</si>
  <si>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</si>
  <si>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</si>
  <si>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</si>
  <si>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</si>
  <si>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</si>
  <si>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</si>
  <si>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</si>
  <si>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</si>
  <si>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</si>
  <si>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</si>
  <si>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</si>
  <si>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</si>
  <si>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</si>
  <si>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</si>
  <si>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</si>
  <si>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</si>
  <si>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</si>
  <si>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</si>
  <si>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</si>
  <si>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</si>
  <si>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</si>
  <si>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</si>
  <si>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</si>
  <si>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</si>
  <si>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</si>
  <si>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</si>
  <si>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</si>
  <si>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</si>
  <si>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</si>
  <si>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</si>
  <si>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</si>
  <si>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</si>
  <si>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</si>
  <si>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</si>
  <si>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</si>
  <si>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</si>
  <si>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</si>
  <si>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</si>
  <si>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</si>
  <si>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</si>
  <si>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</si>
  <si>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</si>
  <si>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</si>
  <si>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</si>
  <si>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</si>
  <si>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</si>
  <si>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</si>
  <si>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</si>
  <si>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</si>
  <si>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</si>
  <si>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</si>
  <si>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</si>
  <si>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</si>
  <si>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</si>
  <si>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</si>
  <si>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</si>
  <si>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</si>
  <si>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</si>
  <si>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</si>
  <si>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</si>
  <si>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</si>
  <si>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</si>
  <si>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</si>
  <si>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</si>
  <si>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</si>
  <si>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</si>
  <si>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</si>
  <si>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</si>
  <si>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</si>
  <si>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</si>
  <si>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</si>
  <si>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</si>
  <si>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</si>
  <si>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</si>
  <si>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</si>
  <si>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</si>
  <si>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</si>
  <si>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</si>
  <si>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</si>
  <si>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</si>
  <si>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</si>
  <si>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</si>
  <si>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</si>
  <si>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</si>
  <si>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</si>
  <si>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</si>
  <si>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</si>
  <si>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</si>
  <si>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</si>
  <si>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</si>
  <si>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</si>
  <si>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</si>
  <si>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</si>
  <si>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</si>
  <si>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</si>
  <si>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</si>
  <si>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</si>
  <si>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</si>
  <si>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</si>
  <si>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</si>
  <si>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</si>
  <si>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</si>
  <si>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</si>
  <si>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</si>
  <si>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</si>
  <si>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</si>
  <si>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</si>
  <si>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</si>
  <si>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</si>
  <si>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</si>
  <si>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</si>
  <si>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</si>
  <si>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</si>
  <si>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</si>
  <si>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</si>
  <si>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</si>
  <si>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</si>
  <si>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</si>
  <si>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</si>
  <si>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</si>
  <si>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</si>
  <si>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</si>
  <si>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</si>
  <si>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</si>
  <si>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</si>
  <si>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</si>
  <si>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</si>
  <si>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</si>
  <si>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</si>
  <si>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</si>
  <si>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</si>
  <si>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</si>
  <si>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</si>
  <si>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</si>
  <si>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</si>
  <si>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</si>
  <si>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</si>
  <si>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</si>
  <si>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</si>
  <si>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</si>
  <si>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</si>
  <si>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</si>
  <si>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</si>
  <si>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</si>
  <si>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</si>
  <si>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</si>
  <si>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</si>
  <si>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</si>
  <si>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</si>
  <si>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</si>
  <si>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</si>
  <si>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</si>
  <si>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</si>
  <si>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</si>
  <si>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</si>
  <si>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</si>
  <si>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</si>
  <si>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</si>
  <si>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</si>
  <si>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</si>
  <si>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</si>
  <si>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</si>
  <si>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</si>
  <si>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</si>
  <si>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</si>
  <si>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</si>
  <si>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</si>
  <si>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</si>
  <si>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</si>
  <si>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</si>
  <si>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</si>
  <si>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</si>
  <si>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</si>
  <si>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</si>
  <si>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</si>
  <si>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</si>
  <si>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</si>
  <si>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</si>
  <si>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</si>
  <si>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</si>
  <si>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</si>
  <si>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</si>
  <si>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</si>
  <si>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</si>
  <si>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</si>
  <si>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</si>
  <si>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</si>
  <si>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</si>
  <si>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</si>
  <si>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</si>
  <si>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</si>
  <si>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</si>
  <si>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</si>
  <si>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</si>
  <si>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</si>
  <si>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</si>
  <si>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</si>
  <si>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</si>
  <si>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</si>
  <si>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</si>
  <si>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</si>
  <si>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</si>
  <si>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</si>
  <si>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</si>
  <si>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</si>
  <si>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</si>
  <si>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</si>
  <si>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</si>
  <si>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</si>
  <si>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</si>
  <si>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</si>
  <si>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</si>
  <si>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</si>
  <si>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</si>
  <si>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</si>
  <si>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</si>
  <si>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</si>
  <si>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</si>
  <si>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</si>
  <si>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</si>
  <si>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</si>
  <si>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</si>
  <si>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</si>
  <si>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</si>
  <si>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</si>
  <si>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</si>
  <si>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</si>
  <si>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</si>
  <si>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</si>
  <si>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</si>
  <si>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</si>
  <si>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</si>
  <si>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</si>
  <si>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</si>
  <si>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</si>
  <si>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</si>
  <si>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</si>
  <si>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</si>
  <si>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</si>
  <si>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</si>
  <si>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</si>
  <si>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</si>
  <si>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</si>
  <si>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</si>
  <si>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</si>
  <si>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</si>
  <si>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</si>
  <si>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</si>
  <si>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</si>
  <si>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</si>
  <si>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</si>
  <si>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</si>
  <si>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</si>
  <si>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</si>
  <si>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</si>
  <si>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</si>
  <si>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</si>
  <si>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</si>
  <si>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</si>
  <si>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</si>
  <si>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</si>
  <si>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</si>
  <si>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</si>
  <si>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</si>
  <si>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</si>
  <si>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</si>
  <si>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</si>
  <si>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</si>
  <si>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</si>
  <si>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</si>
  <si>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</si>
  <si>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</si>
  <si>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</si>
  <si>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</si>
  <si>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</si>
  <si>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</si>
  <si>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</si>
  <si>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</si>
  <si>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</si>
  <si>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</si>
  <si>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</si>
  <si>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</si>
  <si>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</si>
  <si>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</si>
  <si>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</si>
  <si>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</si>
  <si>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</si>
  <si>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</si>
  <si>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</si>
  <si>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</si>
  <si>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</si>
  <si>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</si>
  <si>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</si>
  <si>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</si>
  <si>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</si>
  <si>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</si>
  <si>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</si>
  <si>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</si>
  <si>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</si>
  <si>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</si>
  <si>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</si>
  <si>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</si>
  <si>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</si>
  <si>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</si>
  <si>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</si>
  <si>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</si>
  <si>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</si>
  <si>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</si>
  <si>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</si>
  <si>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</si>
  <si>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</si>
  <si>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</si>
  <si>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</si>
  <si>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</si>
  <si>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</si>
  <si>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</si>
  <si>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</si>
  <si>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</si>
  <si>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</si>
  <si>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</si>
  <si>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</si>
  <si>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</si>
  <si>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</si>
  <si>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</si>
  <si>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</si>
  <si>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</si>
  <si>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</si>
  <si>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</si>
  <si>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</si>
  <si>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</si>
  <si>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</si>
  <si>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</si>
  <si>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</si>
  <si>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</si>
  <si>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</si>
  <si>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</si>
  <si>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</si>
  <si>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</si>
  <si>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</si>
  <si>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</si>
  <si>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</si>
  <si>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</si>
  <si>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</si>
  <si>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</si>
  <si>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</si>
  <si>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</si>
  <si>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</si>
  <si>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</si>
  <si>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</si>
  <si>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</si>
  <si>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</si>
  <si>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</si>
  <si>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</si>
  <si>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</si>
  <si>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</si>
  <si>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</si>
  <si>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</si>
  <si>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</si>
  <si>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</si>
  <si>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</si>
  <si>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</si>
  <si>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</si>
  <si>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</si>
  <si>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</si>
  <si>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</si>
  <si>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</si>
  <si>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</si>
  <si>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</si>
  <si>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</si>
  <si>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</si>
  <si>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</si>
  <si>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</si>
  <si>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</si>
  <si>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</si>
  <si>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</si>
  <si>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</si>
  <si>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</si>
  <si>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</si>
  <si>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</si>
  <si>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</si>
  <si>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</si>
  <si>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</si>
  <si>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</si>
  <si>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</si>
  <si>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</si>
  <si>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</si>
  <si>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</si>
  <si>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</si>
  <si>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</si>
  <si>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</si>
  <si>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</si>
  <si>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</si>
  <si>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</si>
  <si>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</si>
  <si>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</si>
  <si>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</si>
  <si>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</si>
  <si>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</si>
  <si>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</si>
  <si>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</si>
  <si>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</si>
  <si>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</si>
  <si>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</si>
  <si>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</si>
  <si>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</si>
  <si>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</si>
  <si>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</si>
  <si>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</si>
  <si>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</si>
  <si>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</si>
  <si>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</si>
  <si>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</si>
  <si>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</si>
  <si>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</si>
  <si>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</si>
  <si>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</si>
  <si>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</si>
  <si>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</si>
  <si>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</si>
  <si>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</si>
  <si>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</si>
  <si>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</si>
  <si>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</si>
  <si>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</si>
  <si>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</si>
  <si>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</si>
  <si>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</si>
  <si>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</si>
  <si>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</si>
  <si>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</si>
  <si>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</si>
  <si>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</si>
  <si>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</si>
  <si>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</si>
  <si>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</si>
  <si>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</si>
  <si>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</si>
  <si>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</si>
  <si>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</si>
  <si>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</si>
  <si>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</si>
  <si>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</si>
  <si>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</si>
  <si>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</si>
  <si>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</si>
  <si>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</si>
  <si>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</si>
  <si>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</si>
  <si>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</si>
  <si>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</si>
  <si>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</si>
  <si>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</si>
  <si>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</si>
  <si>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</si>
  <si>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</si>
  <si>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</si>
  <si>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</si>
  <si>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</si>
  <si>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</si>
  <si>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</si>
  <si>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</si>
  <si>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</si>
  <si>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</si>
  <si>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</si>
  <si>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</si>
  <si>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</si>
  <si>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</si>
  <si>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</si>
  <si>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</si>
  <si>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</si>
  <si>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</si>
  <si>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</si>
  <si>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</si>
  <si>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</si>
  <si>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</si>
  <si>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</si>
  <si>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</si>
  <si>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</si>
  <si>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</si>
  <si>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</si>
  <si>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</si>
  <si>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</si>
  <si>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</si>
  <si>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</si>
  <si>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</si>
  <si>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</si>
  <si>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</si>
  <si>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</si>
  <si>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</si>
  <si>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</si>
  <si>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</si>
  <si>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</si>
  <si>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</si>
  <si>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</si>
  <si>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</si>
  <si>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</si>
  <si>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</si>
  <si>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</si>
  <si>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</si>
  <si>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</si>
  <si>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</si>
  <si>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</si>
  <si>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</si>
  <si>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</si>
  <si>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</si>
  <si>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</si>
  <si>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</si>
  <si>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</si>
  <si>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</si>
  <si>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</si>
  <si>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</si>
  <si>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</si>
  <si>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</si>
  <si>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</si>
  <si>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</si>
  <si>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</si>
  <si>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</si>
  <si>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</si>
  <si>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</si>
  <si>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</si>
  <si>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</si>
  <si>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</si>
  <si>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</si>
  <si>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</si>
  <si>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</si>
  <si>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</si>
  <si>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</si>
  <si>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</si>
  <si>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</si>
  <si>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</si>
  <si>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</si>
  <si>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</si>
  <si>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</si>
  <si>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</si>
  <si>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</si>
  <si>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</si>
  <si>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</si>
  <si>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</si>
  <si>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</si>
  <si>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</si>
  <si>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</si>
  <si>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</si>
  <si>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</si>
  <si>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</si>
  <si>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</si>
  <si>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</si>
  <si>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</si>
  <si>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</si>
  <si>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</si>
  <si>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</si>
  <si>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</si>
  <si>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</si>
  <si>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</si>
  <si>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</si>
  <si>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</si>
  <si>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</si>
  <si>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</si>
  <si>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</si>
  <si>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</si>
  <si>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</si>
  <si>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</si>
  <si>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</si>
  <si>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</si>
  <si>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</si>
  <si>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</si>
  <si>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</si>
  <si>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</si>
  <si>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</si>
  <si>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</si>
  <si>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</si>
  <si>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</si>
  <si>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</si>
  <si>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</si>
  <si>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</si>
  <si>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</si>
  <si>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</si>
  <si>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</si>
  <si>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</si>
  <si>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</si>
  <si>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</si>
  <si>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</si>
  <si>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</si>
  <si>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</si>
  <si>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</si>
  <si>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</si>
  <si>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</si>
  <si>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</si>
  <si>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</si>
  <si>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</si>
  <si>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</si>
  <si>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</si>
  <si>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</si>
  <si>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</si>
  <si>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</si>
  <si>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</si>
  <si>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</si>
  <si>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</si>
  <si>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</si>
  <si>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</si>
  <si>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</si>
  <si>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</si>
  <si>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</si>
  <si>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</si>
  <si>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</si>
  <si>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</si>
  <si>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</si>
  <si>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</si>
  <si>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</si>
  <si>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</si>
  <si>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</si>
  <si>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</si>
  <si>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</si>
  <si>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</si>
  <si>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</si>
  <si>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</si>
  <si>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</si>
  <si>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</si>
  <si>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</si>
  <si>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</si>
  <si>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</si>
  <si>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</si>
  <si>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</si>
  <si>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</si>
  <si>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</si>
  <si>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</si>
  <si>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</si>
  <si>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</si>
  <si>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</si>
  <si>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</si>
  <si>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</si>
  <si>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</si>
  <si>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</si>
  <si>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</si>
  <si>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</si>
  <si>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</si>
  <si>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</si>
  <si>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</si>
  <si>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</si>
  <si>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</si>
  <si>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</si>
  <si>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</si>
  <si>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</si>
  <si>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</si>
  <si>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</si>
  <si>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</si>
  <si>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</si>
  <si>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</si>
  <si>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</si>
  <si>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</si>
  <si>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</si>
  <si>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</si>
  <si>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</si>
  <si>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</si>
  <si>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</si>
  <si>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</si>
  <si>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</si>
  <si>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</si>
  <si>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</si>
  <si>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</si>
  <si>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</si>
  <si>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</si>
  <si>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</si>
  <si>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</si>
  <si>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</si>
  <si>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</si>
  <si>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</si>
  <si>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</si>
  <si>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</si>
  <si>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</si>
  <si>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</si>
  <si>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</si>
  <si>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</si>
  <si>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</si>
  <si>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</si>
  <si>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</si>
  <si>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</si>
  <si>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</si>
  <si>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</si>
  <si>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</si>
  <si>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</si>
  <si>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</si>
  <si>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</si>
  <si>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</si>
  <si>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</si>
  <si>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</si>
  <si>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</si>
  <si>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</si>
  <si>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</si>
  <si>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</si>
  <si>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</si>
  <si>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</si>
  <si>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</si>
  <si>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</si>
  <si>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</si>
  <si>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</si>
  <si>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</si>
  <si>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</si>
  <si>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</si>
  <si>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</si>
  <si>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</si>
  <si>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</si>
  <si>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</si>
  <si>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</si>
  <si>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</si>
  <si>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</si>
  <si>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</si>
  <si>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</si>
  <si>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</si>
  <si>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</si>
  <si>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</si>
  <si>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</si>
  <si>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</si>
  <si>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</si>
  <si>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</si>
  <si>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</si>
  <si>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</si>
  <si>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</si>
  <si>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</si>
  <si>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</si>
  <si>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</si>
  <si>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</si>
  <si>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</si>
  <si>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</si>
  <si>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</si>
  <si>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</si>
  <si>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</si>
  <si>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</si>
  <si>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</si>
  <si>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</si>
  <si>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</si>
  <si>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</si>
  <si>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</si>
  <si>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</si>
  <si>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</si>
  <si>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</si>
  <si>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</si>
  <si>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</si>
  <si>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</si>
  <si>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</si>
  <si>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</si>
  <si>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</si>
  <si>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</si>
  <si>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</si>
  <si>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</si>
  <si>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</si>
  <si>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</si>
  <si>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</si>
  <si>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</si>
  <si>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</si>
  <si>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</si>
  <si>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</si>
  <si>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</si>
  <si>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</si>
  <si>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</si>
  <si>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</si>
  <si>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</si>
  <si>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</si>
  <si>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</si>
  <si>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</si>
  <si>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</si>
  <si>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</si>
  <si>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</si>
  <si>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</si>
  <si>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</si>
  <si>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</si>
  <si>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</si>
  <si>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</si>
  <si>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</si>
  <si>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</si>
  <si>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</si>
  <si>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</si>
  <si>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</si>
  <si>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</si>
  <si>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</si>
  <si>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</si>
  <si>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</si>
  <si>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</si>
  <si>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</si>
  <si>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</si>
  <si>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</si>
  <si>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</si>
  <si>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</si>
  <si>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</si>
  <si>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</si>
  <si>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</si>
  <si>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</si>
  <si>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</si>
  <si>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</si>
  <si>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</si>
  <si>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</si>
  <si>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</si>
  <si>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</si>
  <si>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</si>
  <si>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</si>
  <si>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</si>
  <si>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</si>
  <si>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</si>
  <si>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</si>
  <si>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</si>
  <si>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</si>
  <si>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</si>
  <si>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</si>
  <si>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</si>
  <si>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</si>
  <si>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</si>
  <si>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</si>
  <si>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</si>
  <si>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</si>
  <si>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</si>
  <si>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</si>
  <si>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</si>
  <si>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</si>
  <si>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</si>
  <si>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</si>
  <si>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</si>
  <si>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</si>
  <si>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</si>
  <si>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</si>
  <si>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</si>
  <si>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</si>
  <si>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</si>
  <si>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</si>
  <si>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</si>
  <si>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</si>
  <si>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</si>
  <si>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</si>
  <si>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</si>
  <si>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</si>
  <si>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</si>
  <si>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</si>
  <si>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</si>
  <si>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</si>
  <si>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</si>
  <si>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</si>
  <si>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</si>
  <si>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</si>
  <si>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</si>
  <si>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</si>
  <si>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</si>
  <si>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</si>
  <si>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</si>
  <si>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</si>
  <si>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</si>
  <si>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</si>
  <si>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</si>
  <si>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</si>
  <si>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</si>
  <si>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</si>
  <si>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</si>
  <si>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</si>
  <si>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</si>
  <si>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</si>
  <si>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</si>
  <si>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</si>
  <si>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</si>
  <si>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</si>
  <si>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</si>
  <si>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</si>
  <si>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</si>
  <si>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</si>
  <si>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</si>
  <si>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</si>
  <si>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</si>
  <si>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</si>
  <si>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</si>
  <si>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</si>
  <si>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</si>
  <si>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</si>
  <si>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</si>
  <si>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</si>
  <si>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</si>
  <si>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</si>
  <si>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</si>
  <si>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</si>
  <si>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</si>
  <si>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</si>
  <si>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</si>
  <si>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</si>
  <si>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</si>
  <si>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</si>
  <si>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</si>
  <si>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</si>
  <si>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</si>
  <si>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</si>
  <si>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</si>
  <si>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</si>
  <si>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</si>
  <si>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</si>
  <si>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</si>
  <si>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</si>
  <si>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</si>
  <si>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</si>
  <si>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</si>
  <si>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</si>
  <si>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</si>
  <si>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</si>
  <si>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</si>
  <si>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</si>
  <si>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</si>
  <si>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</si>
  <si>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</si>
  <si>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</si>
  <si>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</si>
  <si>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</si>
  <si>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</si>
  <si>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</si>
  <si>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</si>
  <si>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</si>
  <si>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</si>
  <si>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</si>
  <si>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</si>
  <si>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</si>
  <si>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</si>
  <si>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</si>
  <si>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</si>
  <si>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</si>
  <si>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</si>
  <si>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</si>
  <si>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</si>
  <si>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</si>
  <si>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</si>
  <si>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</si>
  <si>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</si>
  <si>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</si>
  <si>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</si>
  <si>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</si>
  <si>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</si>
  <si>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</si>
  <si>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</si>
  <si>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</si>
  <si>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</si>
  <si>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</si>
  <si>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</si>
  <si>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</si>
  <si>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</si>
  <si>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</si>
  <si>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</si>
  <si>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</si>
  <si>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</si>
  <si>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</si>
  <si>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</si>
  <si>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</si>
  <si>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</si>
  <si>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</si>
  <si>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</si>
  <si>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</si>
  <si>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</si>
  <si>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</si>
  <si>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</si>
  <si>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</si>
  <si>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</si>
  <si>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</si>
  <si>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</si>
  <si>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</si>
  <si>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</si>
  <si>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</si>
  <si>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</si>
  <si>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</si>
  <si>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</si>
  <si>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</si>
  <si>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</si>
  <si>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</si>
  <si>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</si>
  <si>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</si>
  <si>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</si>
  <si>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</si>
  <si>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</si>
  <si>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</si>
  <si>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</si>
  <si>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</si>
  <si>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</si>
  <si>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</si>
  <si>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</si>
  <si>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</si>
  <si>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</si>
  <si>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</si>
  <si>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</si>
  <si>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</si>
  <si>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</si>
  <si>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</si>
  <si>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</si>
  <si>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</si>
  <si>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</si>
  <si>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</si>
  <si>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</si>
  <si>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</si>
  <si>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</si>
  <si>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</si>
  <si>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</si>
  <si>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</si>
  <si>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</si>
  <si>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</si>
  <si>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</si>
  <si>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</si>
  <si>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</si>
  <si>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</si>
  <si>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</si>
  <si>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</si>
  <si>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</si>
  <si>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</si>
  <si>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</si>
  <si>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</si>
  <si>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</si>
  <si>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</si>
  <si>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</si>
  <si>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</si>
  <si>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</si>
  <si>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</si>
  <si>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</si>
  <si>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</si>
  <si>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</si>
  <si>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</si>
  <si>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</si>
  <si>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</si>
  <si>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</si>
  <si>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</si>
  <si>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</si>
  <si>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</si>
  <si>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</si>
  <si>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</si>
  <si>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</si>
  <si>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</si>
  <si>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</si>
  <si>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</si>
  <si>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</si>
  <si>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</si>
  <si>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</si>
  <si>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</si>
  <si>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</si>
  <si>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</si>
  <si>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</si>
  <si>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</si>
  <si>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</si>
  <si>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</si>
  <si>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</si>
  <si>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</si>
  <si>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</si>
  <si>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</si>
  <si>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</si>
  <si>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</si>
  <si>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</si>
  <si>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</si>
  <si>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</si>
  <si>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</si>
  <si>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</si>
  <si>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</si>
  <si>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</si>
  <si>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</si>
  <si>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</si>
  <si>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</si>
  <si>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</si>
  <si>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</si>
  <si>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</si>
  <si>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</si>
  <si>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</si>
  <si>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</si>
  <si>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</si>
  <si>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</si>
  <si>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</si>
  <si>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</si>
  <si>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</si>
  <si>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</si>
  <si>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</si>
  <si>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</si>
  <si>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</si>
  <si>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</si>
  <si>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</si>
  <si>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</si>
  <si>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</si>
  <si>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</si>
  <si>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</si>
  <si>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</si>
  <si>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</si>
  <si>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</si>
  <si>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</si>
  <si>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</si>
  <si>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</si>
  <si>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</si>
  <si>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</si>
  <si>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</si>
  <si>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</si>
  <si>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</si>
  <si>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</si>
  <si>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</si>
  <si>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</si>
  <si>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</si>
  <si>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</si>
  <si>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</si>
  <si>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</si>
  <si>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</si>
  <si>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</si>
  <si>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</si>
  <si>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</si>
  <si>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</si>
  <si>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</si>
  <si>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</si>
  <si>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</si>
  <si>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</si>
  <si>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</si>
  <si>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</si>
  <si>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</si>
  <si>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</si>
  <si>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</si>
  <si>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</si>
  <si>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</si>
  <si>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</si>
  <si>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</si>
  <si>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</si>
  <si>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</si>
  <si>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</si>
  <si>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</si>
  <si>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</si>
  <si>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</si>
  <si>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</si>
  <si>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</si>
  <si>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</si>
  <si>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</si>
  <si>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</si>
  <si>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</si>
  <si>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</si>
  <si>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</si>
  <si>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</si>
  <si>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</si>
  <si>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</si>
  <si>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</si>
  <si>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</si>
  <si>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</si>
  <si>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</si>
  <si>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</si>
  <si>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</si>
  <si>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</si>
  <si>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</si>
  <si>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</si>
  <si>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</si>
  <si>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</si>
  <si>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</si>
  <si>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</si>
  <si>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</si>
  <si>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</si>
  <si>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</si>
  <si>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</si>
  <si>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</si>
  <si>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</si>
  <si>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</si>
  <si>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</si>
  <si>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</si>
  <si>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</si>
  <si>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</si>
  <si>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</si>
  <si>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</si>
  <si>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</si>
  <si>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</si>
  <si>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</si>
  <si>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</si>
  <si>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</si>
  <si>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</si>
  <si>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</si>
  <si>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</si>
  <si>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</si>
  <si>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</si>
  <si>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</si>
  <si>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</si>
  <si>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</si>
  <si>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</si>
  <si>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</si>
  <si>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</si>
  <si>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</si>
  <si>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</si>
  <si>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</si>
  <si>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</si>
  <si>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</si>
  <si>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</si>
  <si>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</si>
  <si>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</si>
  <si>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</si>
  <si>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</si>
  <si>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</si>
  <si>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</si>
  <si>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</si>
  <si>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</si>
  <si>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</si>
  <si>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</si>
  <si>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</si>
  <si>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</si>
  <si>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</si>
  <si>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</si>
  <si>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</si>
  <si>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</si>
  <si>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</si>
  <si>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</si>
  <si>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</si>
  <si>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</si>
  <si>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</si>
  <si>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</si>
  <si>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</si>
  <si>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</si>
  <si>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</si>
  <si>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</si>
  <si>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</si>
  <si>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</si>
  <si>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</si>
  <si>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</si>
  <si>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</si>
  <si>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</si>
  <si>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</si>
  <si>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</si>
  <si>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</si>
  <si>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</si>
  <si>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</si>
  <si>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</si>
  <si>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</si>
  <si>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</si>
  <si>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</si>
  <si>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</si>
  <si>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</si>
  <si>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</si>
  <si>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</si>
  <si>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</si>
  <si>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</si>
  <si>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</si>
  <si>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</si>
  <si>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</si>
  <si>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</si>
  <si>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</si>
  <si>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</si>
  <si>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</si>
  <si>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</si>
  <si>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</si>
  <si>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</si>
  <si>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</si>
  <si>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</si>
  <si>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</si>
  <si>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</si>
  <si>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</si>
  <si>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</si>
  <si>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</si>
  <si>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</si>
  <si>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</si>
  <si>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</si>
  <si>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</si>
  <si>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</si>
  <si>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</si>
  <si>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</si>
  <si>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</si>
  <si>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</si>
  <si>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</si>
  <si>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</si>
  <si>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</si>
  <si>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</si>
  <si>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</si>
  <si>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</si>
  <si>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</si>
  <si>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</si>
  <si>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</si>
  <si>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</si>
  <si>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</si>
  <si>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</si>
  <si>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</si>
  <si>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</si>
  <si>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</si>
  <si>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</si>
  <si>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</si>
  <si>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</si>
  <si>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</si>
  <si>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</si>
  <si>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</si>
  <si>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</si>
  <si>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</si>
  <si>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</si>
  <si>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</si>
  <si>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</si>
  <si>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</si>
  <si>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</si>
  <si>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</si>
  <si>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</si>
  <si>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</si>
  <si>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</si>
  <si>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</si>
  <si>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</si>
  <si>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</si>
  <si>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</si>
  <si>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</si>
  <si>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</si>
  <si>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</si>
  <si>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</si>
  <si>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</si>
  <si>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</si>
  <si>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</si>
  <si>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</si>
  <si>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</si>
  <si>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</si>
  <si>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</si>
  <si>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</si>
  <si>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</si>
  <si>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</si>
  <si>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</si>
  <si>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</si>
  <si>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</si>
  <si>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</si>
  <si>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</si>
  <si>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</si>
  <si>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</si>
  <si>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</si>
  <si>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</si>
  <si>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</si>
  <si>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</si>
  <si>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</si>
  <si>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</si>
  <si>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</si>
  <si>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</si>
  <si>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</si>
  <si>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</si>
  <si>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</si>
  <si>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</si>
  <si>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</si>
  <si>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</si>
  <si>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</si>
  <si>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</si>
  <si>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</si>
  <si>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</si>
  <si>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</si>
  <si>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</si>
  <si>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</si>
  <si>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</si>
  <si>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</si>
  <si>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</si>
  <si>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</si>
  <si>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</si>
  <si>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</si>
  <si>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</si>
  <si>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</si>
  <si>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</si>
  <si>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</si>
  <si>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</si>
  <si>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</si>
  <si>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</si>
  <si>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</si>
  <si>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</si>
  <si>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</si>
  <si>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</si>
  <si>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</si>
  <si>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</si>
  <si>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</si>
  <si>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</si>
  <si>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</si>
  <si>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</si>
  <si>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</si>
  <si>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</si>
  <si>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</si>
  <si>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</si>
  <si>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</si>
  <si>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</si>
  <si>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</si>
  <si>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</si>
  <si>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</si>
  <si>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</si>
  <si>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</si>
  <si>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</si>
  <si>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</si>
  <si>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</si>
  <si>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</si>
  <si>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</si>
  <si>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</si>
  <si>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</si>
  <si>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</si>
  <si>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</si>
  <si>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</si>
  <si>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</si>
  <si>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</si>
  <si>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</si>
  <si>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</si>
  <si>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</si>
  <si>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</si>
  <si>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</si>
  <si>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</si>
  <si>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</si>
  <si>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</si>
  <si>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</si>
  <si>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</si>
  <si>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</si>
  <si>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</si>
  <si>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</si>
  <si>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</si>
  <si>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</si>
  <si>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</si>
  <si>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</si>
  <si>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</si>
  <si>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</si>
  <si>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</si>
  <si>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</si>
  <si>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</si>
  <si>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</si>
  <si>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</si>
  <si>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</si>
  <si>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</si>
  <si>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</si>
  <si>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</si>
  <si>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</si>
  <si>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</si>
  <si>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</si>
  <si>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</si>
  <si>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</si>
  <si>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</si>
  <si>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</si>
  <si>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</si>
  <si>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</si>
  <si>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</si>
  <si>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</si>
  <si>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</si>
  <si>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</si>
  <si>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</si>
  <si>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</si>
  <si>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</si>
  <si>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</si>
  <si>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</si>
  <si>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</si>
  <si>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</si>
  <si>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</si>
  <si>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</si>
  <si>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</si>
  <si>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</si>
  <si>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</si>
  <si>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</si>
  <si>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</si>
  <si>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</si>
  <si>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</si>
  <si>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</si>
  <si>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</si>
  <si>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</si>
  <si>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</si>
  <si>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</si>
  <si>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</si>
  <si>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</si>
  <si>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</si>
  <si>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</si>
  <si>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</si>
  <si>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</si>
  <si>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</si>
  <si>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</si>
  <si>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</si>
  <si>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</si>
  <si>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</si>
  <si>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</si>
  <si>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</si>
  <si>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</si>
  <si>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</si>
  <si>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</si>
  <si>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</si>
  <si>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</si>
  <si>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</si>
  <si>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</si>
  <si>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</si>
  <si>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</si>
  <si>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</si>
  <si>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</si>
  <si>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</si>
  <si>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</si>
  <si>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</si>
  <si>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</si>
  <si>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</si>
  <si>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</si>
  <si>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</si>
  <si>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</si>
  <si>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</si>
  <si>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</si>
  <si>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</si>
  <si>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</si>
  <si>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</si>
  <si>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</si>
  <si>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</si>
  <si>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</si>
  <si>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</si>
  <si>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</si>
  <si>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</si>
  <si>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</si>
  <si>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</si>
  <si>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</si>
  <si>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</si>
  <si>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</si>
  <si>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</si>
  <si>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</si>
  <si>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</si>
  <si>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</si>
  <si>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</si>
  <si>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</si>
  <si>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</si>
  <si>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</si>
  <si>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</si>
  <si>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</si>
  <si>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</si>
  <si>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</si>
  <si>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</si>
  <si>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</si>
  <si>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</si>
  <si>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</si>
  <si>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</si>
  <si>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</si>
  <si>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</si>
  <si>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</si>
  <si>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</si>
  <si>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</si>
  <si>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</si>
  <si>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</si>
  <si>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</si>
  <si>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</si>
  <si>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</si>
  <si>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</si>
  <si>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</si>
  <si>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</si>
  <si>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</si>
  <si>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</si>
  <si>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</si>
  <si>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</si>
  <si>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</si>
  <si>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</si>
  <si>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</si>
  <si>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</si>
  <si>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</si>
  <si>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</si>
  <si>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</si>
  <si>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</si>
  <si>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</si>
  <si>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</si>
  <si>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</si>
  <si>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</si>
  <si>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</si>
  <si>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</si>
  <si>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</si>
  <si>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</si>
  <si>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</si>
  <si>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</si>
  <si>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</si>
  <si>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</si>
  <si>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</si>
  <si>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</si>
  <si>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</si>
  <si>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</si>
  <si>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</si>
  <si>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</si>
  <si>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</si>
  <si>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</si>
  <si>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</si>
  <si>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</si>
  <si>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</si>
  <si>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</si>
  <si>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</si>
  <si>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</si>
  <si>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</si>
  <si>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</si>
  <si>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</si>
  <si>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</si>
  <si>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</si>
  <si>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</si>
  <si>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</si>
  <si>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</si>
  <si>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</si>
  <si>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</si>
  <si>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</si>
  <si>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</si>
  <si>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</si>
  <si>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</si>
  <si>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</si>
  <si>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</si>
  <si>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</si>
  <si>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</si>
  <si>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</si>
  <si>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</si>
  <si>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</si>
  <si>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</si>
  <si>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</si>
  <si>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</si>
  <si>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</si>
  <si>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</si>
  <si>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</si>
  <si>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</si>
  <si>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</si>
  <si>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</si>
  <si>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</si>
  <si>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</si>
  <si>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</si>
  <si>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</si>
  <si>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</si>
  <si>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</si>
  <si>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</si>
  <si>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</si>
  <si>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</si>
  <si>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</si>
  <si>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</si>
  <si>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</si>
  <si>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</si>
  <si>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</si>
  <si>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</si>
  <si>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</si>
  <si>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</si>
  <si>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</si>
  <si>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</si>
  <si>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</si>
  <si>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</si>
  <si>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</si>
  <si>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</si>
  <si>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</si>
  <si>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</si>
  <si>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</si>
  <si>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</si>
  <si>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</si>
  <si>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</si>
  <si>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</si>
  <si>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</si>
  <si>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</si>
  <si>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</si>
  <si>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</si>
  <si>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</si>
  <si>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</si>
  <si>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</si>
  <si>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</si>
  <si>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</si>
  <si>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</si>
  <si>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</si>
  <si>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</si>
  <si>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</si>
  <si>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</si>
  <si>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</si>
  <si>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</si>
  <si>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</si>
  <si>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</si>
  <si>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</si>
  <si>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</si>
  <si>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</si>
  <si>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</si>
  <si>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</si>
  <si>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</si>
  <si>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</si>
  <si>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</si>
  <si>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</si>
  <si>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</si>
  <si>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</si>
  <si>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</si>
  <si>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</si>
  <si>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</si>
  <si>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</si>
  <si>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</si>
  <si>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</si>
  <si>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</si>
  <si>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</si>
  <si>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</si>
  <si>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</si>
  <si>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</si>
  <si>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</si>
  <si>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</si>
  <si>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</si>
  <si>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</si>
  <si>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</si>
  <si>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</si>
  <si>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</si>
  <si>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</si>
  <si>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</si>
  <si>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</si>
  <si>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</si>
  <si>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</si>
  <si>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</si>
  <si>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</si>
  <si>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</si>
  <si>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</si>
  <si>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</si>
  <si>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</si>
  <si>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</si>
  <si>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</si>
  <si>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</si>
  <si>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</si>
  <si>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</si>
  <si>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</si>
  <si>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</si>
  <si>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</si>
  <si>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</si>
  <si>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</si>
  <si>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</si>
  <si>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</si>
  <si>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</si>
  <si>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</si>
  <si>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</si>
  <si>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</si>
  <si>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</si>
  <si>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</si>
  <si>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</si>
  <si>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</si>
  <si>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</si>
  <si>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</si>
  <si>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</si>
  <si>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</si>
  <si>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</si>
  <si>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</si>
  <si>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</si>
  <si>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</si>
  <si>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</si>
  <si>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</si>
  <si>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</si>
  <si>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</si>
  <si>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</si>
  <si>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</si>
  <si>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</si>
  <si>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</si>
  <si>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</si>
  <si>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</si>
  <si>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</si>
  <si>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</si>
  <si>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</si>
  <si>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</si>
  <si>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</si>
  <si>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</si>
  <si>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</si>
  <si>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</si>
  <si>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</si>
  <si>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</si>
  <si>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</si>
  <si>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</si>
  <si>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</si>
  <si>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</si>
  <si>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</si>
  <si>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</si>
  <si>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</si>
  <si>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</si>
  <si>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</si>
  <si>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</si>
  <si>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</si>
  <si>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</si>
  <si>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</si>
  <si>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</si>
  <si>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</si>
  <si>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</si>
  <si>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</si>
  <si>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</si>
  <si>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</si>
  <si>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</si>
  <si>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</si>
  <si>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</si>
  <si>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</si>
  <si>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</si>
  <si>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</si>
  <si>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</si>
  <si>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</si>
  <si>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</si>
  <si>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</si>
  <si>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</si>
  <si>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</si>
  <si>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</si>
  <si>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</si>
  <si>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</si>
  <si>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</si>
  <si>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</si>
  <si>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</si>
  <si>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</si>
  <si>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</si>
  <si>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</si>
  <si>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</si>
  <si>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</si>
  <si>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</si>
  <si>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</si>
  <si>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</si>
  <si>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</si>
  <si>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</si>
  <si>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</si>
  <si>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</si>
  <si>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</si>
  <si>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</si>
  <si>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</si>
  <si>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</si>
  <si>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</si>
  <si>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</si>
  <si>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</si>
  <si>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</si>
  <si>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</si>
  <si>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</si>
  <si>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</si>
  <si>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</si>
  <si>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</si>
  <si>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</si>
  <si>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</si>
  <si>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</si>
  <si>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</si>
  <si>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</si>
  <si>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</si>
  <si>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</si>
  <si>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</si>
  <si>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</si>
  <si>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</si>
  <si>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</si>
  <si>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</si>
  <si>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</si>
  <si>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</si>
  <si>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</si>
  <si>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</si>
  <si>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</si>
  <si>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</si>
  <si>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</si>
  <si>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</si>
  <si>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</si>
  <si>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</si>
  <si>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</si>
  <si>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</si>
  <si>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</si>
  <si>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</si>
  <si>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</si>
  <si>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</si>
  <si>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</si>
  <si>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</si>
  <si>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</si>
  <si>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</si>
  <si>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</si>
  <si>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</si>
  <si>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</si>
  <si>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</si>
  <si>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</si>
  <si>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</si>
  <si>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</si>
  <si>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</si>
  <si>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</si>
  <si>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</si>
  <si>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</si>
  <si>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</si>
  <si>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</si>
  <si>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</si>
  <si>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</si>
  <si>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</si>
  <si>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</si>
  <si>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</si>
  <si>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</si>
  <si>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</si>
  <si>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</si>
  <si>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</si>
  <si>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</si>
  <si>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</si>
  <si>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</si>
  <si>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</si>
  <si>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</si>
  <si>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</si>
  <si>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</si>
  <si>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</si>
  <si>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</si>
  <si>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</si>
  <si>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</si>
  <si>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</si>
  <si>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</si>
  <si>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</si>
  <si>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</si>
  <si>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</si>
  <si>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</si>
  <si>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</si>
  <si>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</si>
  <si>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</si>
  <si>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</si>
  <si>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</si>
  <si>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</si>
  <si>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</si>
  <si>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</si>
  <si>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</si>
  <si>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</si>
  <si>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</si>
  <si>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</si>
  <si>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</si>
  <si>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</si>
  <si>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</si>
  <si>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</si>
  <si>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</si>
  <si>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</si>
  <si>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</si>
  <si>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</si>
  <si>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</si>
  <si>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</si>
  <si>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</si>
  <si>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</si>
  <si>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</si>
  <si>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</si>
  <si>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</si>
  <si>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</si>
  <si>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</si>
  <si>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</si>
  <si>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</si>
  <si>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</si>
  <si>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</si>
  <si>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</si>
  <si>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</si>
  <si>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</si>
  <si>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</si>
  <si>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</si>
  <si>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</si>
  <si>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</si>
  <si>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</si>
  <si>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</si>
  <si>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</si>
  <si>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</si>
  <si>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</si>
  <si>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</si>
  <si>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</si>
  <si>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</si>
  <si>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</si>
  <si>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</si>
  <si>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</si>
  <si>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</si>
  <si>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</si>
  <si>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</si>
  <si>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</si>
  <si>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</si>
  <si>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</si>
  <si>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</si>
  <si>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</si>
  <si>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</si>
  <si>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</si>
  <si>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</si>
  <si>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</si>
  <si>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</si>
  <si>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</si>
  <si>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</si>
  <si>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</si>
  <si>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</si>
  <si>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</si>
  <si>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</si>
  <si>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</si>
  <si>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</si>
  <si>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</si>
  <si>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</si>
  <si>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</si>
  <si>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</si>
  <si>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</si>
  <si>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</si>
  <si>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</si>
  <si>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</si>
  <si>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</si>
  <si>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</si>
  <si>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</si>
  <si>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</si>
  <si>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</si>
  <si>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</si>
  <si>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</si>
  <si>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</si>
  <si>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</si>
  <si>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</si>
  <si>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</si>
  <si>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</si>
  <si>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</si>
  <si>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</si>
  <si>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</si>
  <si>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</si>
  <si>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</si>
  <si>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</si>
  <si>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</si>
  <si>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</si>
  <si>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</si>
  <si>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</si>
  <si>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</si>
  <si>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</si>
  <si>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</si>
  <si>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</si>
  <si>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</si>
  <si>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</si>
  <si>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</si>
  <si>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</si>
  <si>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</si>
  <si>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</si>
  <si>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</si>
  <si>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</si>
  <si>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</si>
  <si>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</si>
  <si>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</si>
  <si>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</si>
  <si>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</si>
  <si>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</si>
  <si>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</si>
  <si>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</si>
  <si>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</si>
  <si>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</si>
  <si>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</si>
  <si>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</si>
  <si>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</si>
  <si>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</si>
  <si>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</si>
  <si>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</si>
  <si>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</si>
  <si>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</si>
  <si>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</si>
  <si>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</si>
  <si>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</si>
  <si>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</si>
  <si>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</si>
  <si>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</si>
  <si>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</si>
  <si>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</si>
  <si>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</si>
  <si>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</si>
  <si>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</si>
  <si>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</si>
  <si>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</si>
  <si>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</si>
  <si>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</si>
  <si>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</si>
  <si>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</si>
  <si>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</si>
  <si>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</si>
  <si>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</si>
  <si>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</si>
  <si>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</si>
  <si>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</si>
  <si>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</si>
  <si>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</si>
  <si>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</si>
  <si>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</si>
  <si>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</si>
  <si>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</si>
  <si>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</si>
  <si>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</si>
  <si>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</si>
  <si>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</si>
  <si>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</si>
  <si>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</si>
  <si>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</si>
  <si>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</si>
  <si>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</si>
  <si>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</si>
  <si>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</si>
  <si>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</si>
  <si>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</si>
  <si>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</si>
  <si>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</si>
  <si>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</si>
  <si>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</si>
  <si>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</si>
  <si>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</si>
  <si>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</si>
  <si>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</si>
  <si>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</si>
  <si>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</si>
  <si>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</si>
  <si>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</si>
  <si>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</si>
  <si>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</si>
  <si>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</si>
  <si>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</si>
  <si>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</si>
  <si>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</si>
  <si>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</si>
  <si>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</si>
  <si>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</si>
  <si>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</si>
  <si>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</si>
  <si>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</si>
  <si>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</si>
  <si>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</si>
  <si>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</si>
  <si>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</si>
  <si>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</si>
  <si>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</si>
  <si>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</si>
  <si>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</si>
  <si>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</si>
  <si>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</si>
  <si>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</si>
  <si>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</si>
  <si>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</si>
  <si>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</si>
  <si>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</si>
  <si>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</si>
  <si>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</si>
  <si>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</si>
  <si>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</si>
  <si>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</si>
  <si>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</si>
  <si>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</si>
  <si>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</si>
  <si>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</si>
  <si>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</si>
  <si>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</si>
  <si>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</si>
  <si>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</si>
  <si>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</si>
  <si>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</si>
  <si>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</si>
  <si>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</si>
  <si>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</si>
  <si>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</si>
  <si>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</si>
  <si>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</si>
  <si>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</si>
  <si>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</si>
  <si>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</si>
  <si>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</si>
  <si>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</si>
  <si>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</si>
  <si>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</si>
  <si>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</si>
  <si>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</si>
  <si>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</si>
  <si>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</si>
  <si>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</si>
  <si>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</si>
  <si>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</si>
  <si>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</si>
  <si>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</si>
  <si>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</si>
  <si>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</si>
  <si>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</si>
  <si>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</si>
  <si>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</si>
  <si>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</si>
  <si>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</si>
  <si>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</si>
  <si>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</si>
  <si>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</si>
  <si>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</si>
  <si>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</si>
  <si>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</si>
  <si>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</si>
  <si>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</si>
  <si>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</si>
  <si>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</si>
  <si>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</si>
  <si>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</si>
  <si>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</si>
  <si>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</si>
  <si>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</si>
  <si>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</si>
  <si>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</si>
  <si>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</si>
  <si>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</si>
  <si>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</si>
  <si>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</si>
  <si>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</si>
  <si>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</si>
  <si>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</si>
  <si>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</si>
  <si>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</si>
  <si>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</si>
  <si>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</si>
  <si>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</si>
  <si>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</si>
  <si>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</si>
  <si>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</si>
  <si>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</si>
  <si>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</si>
  <si>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</si>
  <si>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</si>
  <si>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</si>
  <si>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</si>
  <si>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</si>
  <si>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</si>
  <si>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</si>
  <si>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</si>
  <si>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</si>
  <si>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</si>
  <si>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</si>
  <si>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</si>
  <si>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</si>
  <si>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</si>
  <si>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</si>
  <si>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</si>
  <si>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</si>
  <si>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</si>
  <si>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</si>
  <si>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</si>
  <si>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</si>
  <si>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</si>
  <si>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</si>
  <si>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</si>
  <si>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</si>
  <si>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</si>
  <si>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</si>
  <si>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</si>
  <si>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</si>
  <si>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</si>
  <si>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</si>
  <si>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</si>
  <si>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</si>
  <si>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</si>
  <si>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</si>
  <si>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</si>
  <si>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</si>
  <si>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</si>
  <si>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</si>
  <si>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</si>
  <si>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</si>
  <si>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</si>
  <si>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</si>
  <si>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</si>
  <si>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</si>
  <si>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</si>
  <si>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</si>
  <si>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</si>
  <si>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</si>
  <si>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</si>
  <si>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</si>
  <si>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</si>
  <si>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</si>
  <si>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</si>
  <si>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</si>
  <si>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</si>
  <si>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</si>
  <si>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</si>
  <si>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</si>
  <si>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</si>
  <si>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</si>
  <si>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</si>
  <si>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</si>
  <si>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</si>
  <si>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</si>
  <si>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</si>
  <si>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</si>
  <si>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</si>
  <si>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</si>
  <si>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</si>
  <si>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</si>
  <si>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</si>
  <si>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</si>
  <si>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</si>
  <si>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</si>
  <si>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</si>
  <si>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</si>
  <si>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</si>
  <si>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</si>
  <si>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</si>
  <si>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</si>
  <si>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</si>
  <si>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</si>
  <si>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</si>
  <si>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</si>
  <si>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</si>
  <si>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</si>
  <si>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</si>
  <si>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</si>
  <si>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</si>
  <si>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</si>
  <si>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</si>
  <si>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</si>
  <si>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</si>
  <si>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</si>
  <si>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</si>
  <si>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</si>
  <si>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</si>
  <si>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</si>
  <si>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</si>
  <si>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</si>
  <si>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</si>
  <si>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</si>
  <si>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</si>
  <si>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</si>
  <si>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</si>
  <si>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</si>
  <si>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</si>
  <si>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</si>
  <si>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</si>
  <si>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</si>
  <si>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</si>
  <si>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</si>
  <si>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</si>
  <si>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</si>
  <si>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</si>
  <si>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</si>
  <si>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</si>
  <si>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</si>
  <si>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</si>
  <si>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</si>
  <si>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</si>
  <si>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</si>
  <si>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</si>
  <si>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</si>
  <si>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</si>
  <si>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</si>
  <si>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</si>
  <si>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</si>
  <si>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</si>
  <si>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</si>
  <si>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</si>
  <si>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</si>
  <si>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</si>
  <si>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</si>
  <si>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</si>
  <si>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</si>
  <si>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</si>
  <si>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</si>
  <si>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</si>
  <si>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</si>
  <si>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</si>
  <si>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</si>
  <si>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</si>
  <si>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</si>
  <si>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</si>
  <si>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</si>
  <si>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</si>
  <si>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</si>
  <si>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</si>
  <si>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</si>
  <si>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</si>
  <si>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</si>
  <si>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</si>
  <si>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</si>
  <si>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</si>
  <si>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</si>
  <si>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</si>
  <si>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</si>
  <si>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</si>
  <si>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</si>
  <si>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</si>
  <si>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</si>
  <si>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</si>
  <si>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</si>
  <si>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</si>
  <si>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</si>
  <si>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</si>
  <si>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</si>
  <si>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</si>
  <si>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</si>
  <si>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</si>
  <si>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</si>
  <si>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</si>
  <si>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</si>
  <si>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</si>
  <si>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</si>
  <si>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</si>
  <si>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</si>
  <si>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</si>
  <si>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</si>
  <si>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</si>
  <si>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</si>
  <si>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</si>
  <si>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</si>
  <si>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</si>
  <si>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</si>
  <si>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</si>
  <si>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</si>
  <si>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</si>
  <si>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</si>
  <si>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</si>
  <si>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</si>
  <si>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</si>
  <si>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</si>
  <si>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</si>
  <si>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</si>
  <si>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</si>
  <si>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</si>
  <si>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</si>
  <si>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</si>
  <si>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</si>
  <si>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</si>
  <si>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</si>
  <si>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</si>
  <si>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</si>
  <si>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</si>
  <si>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</si>
  <si>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</si>
  <si>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</si>
  <si>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</si>
  <si>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</si>
  <si>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</si>
  <si>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</si>
  <si>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</si>
  <si>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</si>
  <si>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</si>
  <si>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</si>
  <si>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</si>
  <si>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</si>
  <si>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</si>
  <si>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</si>
  <si>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</si>
  <si>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</si>
  <si>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</si>
  <si>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</si>
  <si>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</si>
  <si>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</si>
  <si>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</si>
  <si>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</si>
  <si>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</si>
  <si>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</si>
  <si>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</si>
  <si>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</si>
  <si>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</si>
  <si>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</si>
  <si>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</si>
  <si>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</si>
  <si>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</si>
  <si>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</si>
  <si>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</si>
  <si>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</si>
  <si>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</si>
  <si>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</si>
  <si>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</si>
  <si>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</si>
  <si>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</si>
  <si>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</si>
  <si>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</si>
  <si>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</si>
  <si>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</si>
  <si>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</si>
  <si>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</si>
  <si>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</si>
  <si>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</si>
  <si>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</si>
  <si>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</si>
  <si>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</si>
  <si>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</si>
  <si>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</si>
  <si>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</si>
  <si>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</si>
  <si>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</si>
  <si>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</si>
  <si>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</si>
  <si>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</si>
  <si>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</si>
  <si>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</si>
  <si>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</si>
  <si>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</si>
  <si>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</si>
  <si>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</si>
  <si>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</si>
  <si>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</si>
  <si>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</si>
  <si>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</si>
  <si>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</si>
  <si>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</si>
  <si>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</si>
  <si>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</si>
  <si>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</si>
  <si>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</si>
  <si>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</si>
  <si>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</si>
  <si>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</si>
  <si>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</si>
  <si>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</si>
  <si>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</si>
  <si>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</si>
  <si>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</si>
  <si>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</si>
  <si>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</si>
  <si>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</si>
  <si>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</si>
  <si>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</si>
  <si>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</si>
  <si>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</si>
  <si>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</si>
  <si>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</si>
  <si>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</si>
  <si>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</si>
  <si>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</si>
  <si>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</si>
  <si>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</si>
  <si>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</si>
  <si>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</si>
  <si>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</si>
  <si>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</si>
  <si>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</si>
  <si>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</si>
  <si>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</si>
  <si>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</si>
  <si>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</si>
  <si>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</si>
  <si>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</si>
  <si>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</si>
  <si>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</si>
  <si>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</si>
  <si>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</si>
  <si>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</si>
  <si>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</si>
  <si>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</si>
  <si>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</si>
  <si>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</si>
  <si>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</si>
  <si>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</si>
  <si>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</si>
  <si>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</si>
  <si>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</si>
  <si>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</si>
  <si>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</si>
  <si>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</si>
  <si>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</si>
  <si>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</si>
  <si>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</si>
  <si>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</si>
  <si>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</si>
  <si>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</si>
  <si>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</si>
  <si>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</si>
  <si>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</si>
  <si>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</si>
  <si>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</si>
  <si>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</si>
  <si>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</si>
  <si>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</si>
  <si>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</si>
  <si>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</si>
  <si>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</si>
  <si>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</si>
  <si>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</si>
  <si>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</si>
  <si>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</si>
  <si>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</si>
  <si>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</si>
  <si>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</si>
  <si>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</si>
  <si>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</si>
  <si>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</si>
  <si>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</si>
  <si>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</si>
  <si>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</si>
  <si>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</si>
  <si>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</si>
  <si>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</si>
  <si>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</si>
  <si>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</si>
  <si>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</si>
  <si>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</si>
  <si>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</si>
  <si>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</si>
  <si>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</si>
  <si>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</si>
  <si>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</si>
  <si>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</si>
  <si>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</si>
  <si>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</si>
  <si>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</si>
  <si>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</si>
  <si>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</si>
  <si>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</si>
  <si>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</si>
  <si>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</si>
  <si>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</si>
  <si>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</si>
  <si>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</si>
  <si>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</si>
  <si>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</si>
  <si>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</si>
  <si>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</si>
  <si>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</si>
  <si>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</si>
  <si>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</si>
  <si>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</si>
  <si>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</si>
  <si>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</si>
  <si>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</si>
  <si>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</si>
  <si>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</si>
  <si>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</si>
  <si>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</si>
  <si>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</si>
  <si>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</si>
  <si>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</si>
  <si>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</si>
  <si>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</si>
  <si>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</si>
  <si>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</si>
  <si>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</si>
  <si>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</si>
  <si>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</si>
  <si>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</si>
  <si>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</si>
  <si>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</si>
  <si>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</si>
  <si>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</si>
  <si>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</si>
  <si>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</si>
  <si>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</si>
  <si>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</si>
  <si>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</si>
  <si>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</si>
  <si>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</si>
  <si>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</si>
  <si>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</si>
  <si>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</si>
  <si>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</si>
  <si>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</si>
  <si>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</si>
  <si>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</si>
  <si>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</si>
  <si>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</si>
  <si>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</si>
  <si>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</si>
  <si>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</si>
  <si>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</si>
  <si>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</si>
  <si>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</si>
  <si>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</si>
  <si>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</si>
  <si>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</si>
  <si>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</si>
  <si>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</si>
  <si>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</si>
  <si>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</si>
  <si>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</si>
  <si>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</si>
  <si>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</si>
  <si>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</si>
  <si>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</si>
  <si>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</si>
  <si>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</si>
  <si>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</si>
  <si>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</si>
  <si>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</si>
  <si>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</si>
  <si>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</si>
  <si>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</si>
  <si>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</si>
  <si>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</si>
  <si>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</si>
  <si>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</si>
  <si>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</si>
  <si>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</si>
  <si>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</si>
  <si>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</si>
  <si>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</si>
  <si>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</si>
  <si>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</si>
  <si>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</si>
  <si>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</si>
  <si>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</si>
  <si>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</si>
  <si>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</si>
  <si>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</si>
  <si>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</si>
  <si>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</si>
  <si>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</si>
  <si>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</si>
  <si>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</si>
  <si>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</si>
  <si>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</si>
  <si>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</si>
  <si>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</si>
  <si>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</si>
  <si>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</si>
  <si>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</si>
  <si>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</si>
  <si>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</si>
  <si>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31 de marzo del 2023 y 2022</t>
  </si>
  <si>
    <t>Al 31 de marzo del 2023 y al 31 de diciembre de 2022</t>
  </si>
  <si>
    <t>Del 1 de enero al 31 de marzo del 2023 y 2022</t>
  </si>
  <si>
    <t>Del 1 de enero al 31 de marzo del 2023 y del 1 de enero al 31 de diciembre 2022</t>
  </si>
  <si>
    <t>Del 1 de enero al 31 de marzo del 2023</t>
  </si>
  <si>
    <t>Del 1 de enero al 31 de marzo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</si>
</sst>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7" formatCode="_-* #,##0.00_-;\-#,##0.00_-;_-* &quot;-&quot;??_-;_-@_-"/>
    <numFmt numFmtId="178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78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7" fillId="0" borderId="27" xfId="46" applyFont="1" applyFill="1" applyBorder="1" applyAlignment="1">
      <alignment vertical="center"/>
    </xf>
    <xf numFmtId="4" fontId="69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31" fillId="0" borderId="0" xfId="42" applyFont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34" xfId="47" applyNumberFormat="1" applyFont="1" applyFill="1" applyBorder="1" applyAlignment="1">
      <alignment horizontal="center" vertical="center"/>
    </xf>
    <xf numFmtId="0" fontId="59" fillId="35" borderId="35" xfId="45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0" applyFont="1"/>
    <xf numFmtId="0" fontId="25" fillId="0" borderId="0" xfId="42" applyFont="1"/>
    <xf numFmtId="0" fontId="71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0" fontId="72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2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61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59" fillId="35" borderId="49" xfId="45" applyFont="1" applyFill="1" applyBorder="1" applyAlignment="1">
      <alignment horizontal="center" vertical="center"/>
    </xf>
    <xf numFmtId="43" fontId="1" fillId="0" borderId="0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horizontal="justify" vertical="center"/>
    </xf>
    <xf numFmtId="43" fontId="40" fillId="0" borderId="28" xfId="47" applyFont="1" applyFill="1" applyBorder="1" applyAlignment="1">
      <alignment horizontal="right" vertical="center"/>
    </xf>
    <xf numFmtId="43" fontId="1" fillId="0" borderId="0" xfId="46" applyFont="1" applyFill="1" applyBorder="1" applyAlignment="1">
      <alignment horizontal="right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70" fillId="0" borderId="34" xfId="47" applyNumberFormat="1" applyFont="1" applyFill="1" applyBorder="1" applyAlignment="1">
      <alignment horizontal="right" vertical="center" wrapText="1"/>
    </xf>
    <xf numFmtId="166" fontId="70" fillId="0" borderId="35" xfId="47" applyNumberFormat="1" applyFont="1" applyFill="1" applyBorder="1" applyAlignment="1">
      <alignment horizontal="right" vertical="center" wrapText="1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>
      <alignment horizontal="center" vertical="center"/>
    </xf>
    <xf numFmtId="43" fontId="61" fillId="0" borderId="0" xfId="47" applyNumberFormat="1" applyFont="1" applyFill="1" applyBorder="1" applyAlignment="1">
      <alignment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177" fontId="24" fillId="0" borderId="0" xfId="47" applyNumberFormat="1" applyFont="1" applyFill="1" applyBorder="1" applyAlignment="1">
      <alignment horizontal="right" vertical="center"/>
    </xf>
    <xf numFmtId="177" fontId="24" fillId="0" borderId="28" xfId="47" applyNumberFormat="1" applyFont="1" applyFill="1" applyBorder="1" applyAlignment="1">
      <alignment horizontal="right" vertical="center"/>
    </xf>
    <xf numFmtId="177" fontId="61" fillId="0" borderId="0" xfId="47" applyNumberFormat="1" applyFont="1" applyFill="1" applyBorder="1" applyAlignment="1"/>
    <xf numFmtId="177" fontId="61" fillId="0" borderId="28" xfId="47" applyNumberFormat="1" applyFont="1" applyFill="1" applyBorder="1" applyAlignment="1">
      <alignment horizontal="right" vertical="center"/>
    </xf>
    <xf numFmtId="177" fontId="61" fillId="0" borderId="28" xfId="47" applyNumberFormat="1" applyFont="1" applyFill="1" applyBorder="1" applyAlignment="1"/>
    <xf numFmtId="177" fontId="24" fillId="0" borderId="0" xfId="47" applyNumberFormat="1" applyFont="1" applyFill="1" applyBorder="1" applyAlignment="1"/>
    <xf numFmtId="177" fontId="24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8" fontId="40" fillId="33" borderId="25" xfId="42" applyNumberFormat="1" applyFont="1" applyFill="1" applyBorder="1" applyAlignment="1" applyProtection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8" fillId="38" borderId="33" xfId="45" applyFont="1" applyFill="1" applyBorder="1" applyAlignment="1">
      <alignment horizontal="center" vertical="center"/>
    </xf>
    <xf numFmtId="0" fontId="58" fillId="38" borderId="34" xfId="45" applyFont="1" applyFill="1" applyBorder="1" applyAlignment="1">
      <alignment horizontal="center" vertical="center"/>
    </xf>
    <xf numFmtId="0" fontId="58" fillId="38" borderId="35" xfId="45" applyFont="1" applyFill="1" applyBorder="1" applyAlignment="1">
      <alignment horizontal="center" vertical="center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68" fillId="38" borderId="24" xfId="124" applyNumberFormat="1" applyFont="1" applyFill="1" applyBorder="1" applyAlignment="1" applyProtection="1">
      <alignment horizontal="center" vertical="center"/>
      <protection locked="0"/>
    </xf>
    <xf numFmtId="0" fontId="68" fillId="38" borderId="25" xfId="124" applyNumberFormat="1" applyFont="1" applyFill="1" applyBorder="1" applyAlignment="1" applyProtection="1">
      <alignment horizontal="center" vertical="center"/>
      <protection locked="0"/>
    </xf>
    <xf numFmtId="0" fontId="68" fillId="38" borderId="26" xfId="124" applyNumberFormat="1" applyFont="1" applyFill="1" applyBorder="1" applyAlignment="1" applyProtection="1">
      <alignment horizontal="center" vertical="center"/>
      <protection locked="0"/>
    </xf>
    <xf numFmtId="0" fontId="68" fillId="38" borderId="27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DD9BE"/>
      <color rgb="FF9966FF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5"/>
  <sheetViews>
    <sheetView showGridLines="0" tabSelected="1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91" t="s">
        <v>47</v>
      </c>
      <c r="C2" s="592"/>
      <c r="D2" s="592"/>
      <c r="E2" s="592"/>
      <c r="F2" s="592"/>
      <c r="G2" s="592"/>
      <c r="H2" s="592"/>
      <c r="I2" s="592"/>
      <c r="J2" s="593"/>
      <c r="K2" s="2"/>
    </row>
    <row r="3" spans="2:11" s="3" customFormat="1" ht="18" x14ac:dyDescent="0.2">
      <c r="B3" s="594" t="s">
        <v>48</v>
      </c>
      <c r="C3" s="595"/>
      <c r="D3" s="595"/>
      <c r="E3" s="595"/>
      <c r="F3" s="595"/>
      <c r="G3" s="595"/>
      <c r="H3" s="595"/>
      <c r="I3" s="595"/>
      <c r="J3" s="596"/>
      <c r="K3" s="2"/>
    </row>
    <row r="4" spans="2:11" s="3" customFormat="1" ht="18" x14ac:dyDescent="0.2">
      <c r="B4" s="594" t="s">
        <v>6568</v>
      </c>
      <c r="C4" s="595"/>
      <c r="D4" s="595"/>
      <c r="E4" s="595"/>
      <c r="F4" s="595"/>
      <c r="G4" s="595"/>
      <c r="H4" s="595"/>
      <c r="I4" s="595"/>
      <c r="J4" s="596"/>
      <c r="K4" s="2"/>
    </row>
    <row r="5" spans="2:11" s="3" customFormat="1" ht="15.75" thickBot="1" x14ac:dyDescent="0.25">
      <c r="B5" s="597" t="s">
        <v>6560</v>
      </c>
      <c r="C5" s="598"/>
      <c r="D5" s="598"/>
      <c r="E5" s="598"/>
      <c r="F5" s="598"/>
      <c r="G5" s="598"/>
      <c r="H5" s="598"/>
      <c r="I5" s="598"/>
      <c r="J5" s="599"/>
      <c r="K5" s="2"/>
    </row>
    <row r="6" spans="2:11" s="399" customFormat="1" ht="15.75" thickBot="1" x14ac:dyDescent="0.25">
      <c r="B6" s="600" t="s">
        <v>212</v>
      </c>
      <c r="C6" s="601"/>
      <c r="D6" s="452">
        <v>2023</v>
      </c>
      <c r="E6" s="452">
        <v>2022</v>
      </c>
      <c r="F6" s="402"/>
      <c r="G6" s="601" t="s">
        <v>212</v>
      </c>
      <c r="H6" s="601"/>
      <c r="I6" s="452">
        <v>2023</v>
      </c>
      <c r="J6" s="403">
        <v>2022</v>
      </c>
      <c r="K6" s="400"/>
    </row>
    <row r="7" spans="2:11" s="8" customFormat="1" ht="15" x14ac:dyDescent="0.2">
      <c r="B7" s="602" t="s">
        <v>49</v>
      </c>
      <c r="C7" s="603"/>
      <c r="D7" s="350"/>
      <c r="E7" s="472"/>
      <c r="F7" s="473"/>
      <c r="G7" s="604" t="s">
        <v>14</v>
      </c>
      <c r="H7" s="604"/>
      <c r="I7" s="472"/>
      <c r="J7" s="474"/>
      <c r="K7" s="2"/>
    </row>
    <row r="8" spans="2:11" s="8" customFormat="1" ht="15" x14ac:dyDescent="0.2">
      <c r="B8" s="351"/>
      <c r="C8" s="352"/>
      <c r="D8" s="353"/>
      <c r="E8" s="475"/>
      <c r="F8" s="473"/>
      <c r="G8" s="476"/>
      <c r="H8" s="477"/>
      <c r="I8" s="478"/>
      <c r="J8" s="479"/>
    </row>
    <row r="9" spans="2:11" s="8" customFormat="1" ht="15" x14ac:dyDescent="0.2">
      <c r="B9" s="602" t="s">
        <v>50</v>
      </c>
      <c r="C9" s="603"/>
      <c r="D9" s="386"/>
      <c r="E9" s="480"/>
      <c r="F9" s="473"/>
      <c r="G9" s="604" t="s">
        <v>51</v>
      </c>
      <c r="H9" s="604"/>
      <c r="I9" s="386"/>
      <c r="J9" s="470"/>
      <c r="K9" s="86"/>
    </row>
    <row r="10" spans="2:11" s="8" customFormat="1" ht="14.25" x14ac:dyDescent="0.2">
      <c r="B10" s="354"/>
      <c r="C10" s="355"/>
      <c r="D10" s="353"/>
      <c r="E10" s="475"/>
      <c r="F10" s="473"/>
      <c r="G10" s="481"/>
      <c r="H10" s="482"/>
      <c r="I10" s="475"/>
      <c r="J10" s="483"/>
      <c r="K10" s="13"/>
    </row>
    <row r="11" spans="2:11" s="8" customFormat="1" ht="14.25" x14ac:dyDescent="0.2">
      <c r="B11" s="605" t="s">
        <v>52</v>
      </c>
      <c r="C11" s="606"/>
      <c r="D11" s="516">
        <v>2281970549.52</v>
      </c>
      <c r="E11" s="517">
        <v>2261213730.7399998</v>
      </c>
      <c r="F11" s="473"/>
      <c r="G11" s="607" t="s">
        <v>53</v>
      </c>
      <c r="H11" s="607"/>
      <c r="I11" s="517">
        <v>247448559.66</v>
      </c>
      <c r="J11" s="526">
        <v>259219312.55000001</v>
      </c>
      <c r="K11" s="22"/>
    </row>
    <row r="12" spans="2:11" s="8" customFormat="1" ht="14.25" x14ac:dyDescent="0.2">
      <c r="B12" s="605" t="s">
        <v>54</v>
      </c>
      <c r="C12" s="606"/>
      <c r="D12" s="516">
        <v>20153223.219999999</v>
      </c>
      <c r="E12" s="517">
        <v>7958772.75</v>
      </c>
      <c r="F12" s="473"/>
      <c r="G12" s="607" t="s">
        <v>55</v>
      </c>
      <c r="H12" s="607"/>
      <c r="I12" s="517">
        <v>0</v>
      </c>
      <c r="J12" s="526">
        <v>0</v>
      </c>
      <c r="K12" s="22"/>
    </row>
    <row r="13" spans="2:11" s="8" customFormat="1" ht="14.25" x14ac:dyDescent="0.2">
      <c r="B13" s="605" t="s">
        <v>56</v>
      </c>
      <c r="C13" s="606"/>
      <c r="D13" s="516">
        <v>6537421.8899999997</v>
      </c>
      <c r="E13" s="517">
        <v>14409022.51</v>
      </c>
      <c r="F13" s="473"/>
      <c r="G13" s="607" t="s">
        <v>57</v>
      </c>
      <c r="H13" s="607"/>
      <c r="I13" s="517">
        <v>36671350.299999997</v>
      </c>
      <c r="J13" s="526">
        <v>36620790.729999997</v>
      </c>
      <c r="K13" s="22"/>
    </row>
    <row r="14" spans="2:11" s="8" customFormat="1" ht="14.25" x14ac:dyDescent="0.2">
      <c r="B14" s="605" t="s">
        <v>58</v>
      </c>
      <c r="C14" s="606"/>
      <c r="D14" s="516">
        <v>0</v>
      </c>
      <c r="E14" s="517">
        <v>0</v>
      </c>
      <c r="F14" s="473"/>
      <c r="G14" s="607" t="s">
        <v>59</v>
      </c>
      <c r="H14" s="607"/>
      <c r="I14" s="517">
        <v>0</v>
      </c>
      <c r="J14" s="526">
        <v>0</v>
      </c>
      <c r="K14" s="22"/>
    </row>
    <row r="15" spans="2:11" s="8" customFormat="1" ht="14.25" x14ac:dyDescent="0.2">
      <c r="B15" s="605" t="s">
        <v>60</v>
      </c>
      <c r="C15" s="606"/>
      <c r="D15" s="516">
        <v>0</v>
      </c>
      <c r="E15" s="517">
        <v>0</v>
      </c>
      <c r="F15" s="473"/>
      <c r="G15" s="607" t="s">
        <v>61</v>
      </c>
      <c r="H15" s="607"/>
      <c r="I15" s="517">
        <v>0</v>
      </c>
      <c r="J15" s="526">
        <v>0</v>
      </c>
      <c r="K15" s="22"/>
    </row>
    <row r="16" spans="2:11" s="162" customFormat="1" ht="14.25" x14ac:dyDescent="0.25">
      <c r="B16" s="605" t="s">
        <v>62</v>
      </c>
      <c r="C16" s="606"/>
      <c r="D16" s="516">
        <v>-9157879.4700000007</v>
      </c>
      <c r="E16" s="517">
        <v>-1804696.21</v>
      </c>
      <c r="F16" s="484"/>
      <c r="G16" s="610" t="s">
        <v>63</v>
      </c>
      <c r="H16" s="610"/>
      <c r="I16" s="517">
        <v>10996333.58</v>
      </c>
      <c r="J16" s="526">
        <v>7388704.7800000003</v>
      </c>
      <c r="K16" s="156"/>
    </row>
    <row r="17" spans="2:11" s="8" customFormat="1" ht="14.25" x14ac:dyDescent="0.2">
      <c r="B17" s="605" t="s">
        <v>64</v>
      </c>
      <c r="C17" s="606"/>
      <c r="D17" s="516">
        <v>0</v>
      </c>
      <c r="E17" s="517">
        <v>0</v>
      </c>
      <c r="F17" s="473"/>
      <c r="G17" s="607" t="s">
        <v>65</v>
      </c>
      <c r="H17" s="607"/>
      <c r="I17" s="517">
        <v>32442177.379999999</v>
      </c>
      <c r="J17" s="526">
        <v>72086549.560000002</v>
      </c>
      <c r="K17" s="22"/>
    </row>
    <row r="18" spans="2:11" s="8" customFormat="1" ht="14.25" x14ac:dyDescent="0.2">
      <c r="B18" s="356"/>
      <c r="C18" s="449"/>
      <c r="D18" s="516"/>
      <c r="E18" s="517"/>
      <c r="F18" s="473"/>
      <c r="G18" s="607" t="s">
        <v>66</v>
      </c>
      <c r="H18" s="607"/>
      <c r="I18" s="517">
        <v>63850398.25</v>
      </c>
      <c r="J18" s="526">
        <v>31569421.68</v>
      </c>
      <c r="K18" s="22"/>
    </row>
    <row r="19" spans="2:11" s="8" customFormat="1" ht="15" x14ac:dyDescent="0.2">
      <c r="B19" s="602" t="s">
        <v>67</v>
      </c>
      <c r="C19" s="603"/>
      <c r="D19" s="518">
        <v>2299503315.1599998</v>
      </c>
      <c r="E19" s="519">
        <v>2281776829.79</v>
      </c>
      <c r="F19" s="485"/>
      <c r="G19" s="604" t="s">
        <v>68</v>
      </c>
      <c r="H19" s="604"/>
      <c r="I19" s="519">
        <v>391408819.16999996</v>
      </c>
      <c r="J19" s="527">
        <v>406884779.30000001</v>
      </c>
      <c r="K19" s="16"/>
    </row>
    <row r="20" spans="2:11" s="8" customFormat="1" ht="15" x14ac:dyDescent="0.2">
      <c r="B20" s="351"/>
      <c r="C20" s="450"/>
      <c r="D20" s="518"/>
      <c r="E20" s="519"/>
      <c r="F20" s="485"/>
      <c r="G20" s="478"/>
      <c r="H20" s="478"/>
      <c r="I20" s="528"/>
      <c r="J20" s="529"/>
    </row>
    <row r="21" spans="2:11" s="8" customFormat="1" ht="15" x14ac:dyDescent="0.2">
      <c r="B21" s="602" t="s">
        <v>69</v>
      </c>
      <c r="C21" s="603"/>
      <c r="D21" s="520"/>
      <c r="E21" s="521"/>
      <c r="F21" s="473"/>
      <c r="G21" s="604" t="s">
        <v>70</v>
      </c>
      <c r="H21" s="604"/>
      <c r="I21" s="521"/>
      <c r="J21" s="530"/>
      <c r="K21" s="29"/>
    </row>
    <row r="22" spans="2:11" s="8" customFormat="1" ht="14.25" x14ac:dyDescent="0.2">
      <c r="B22" s="356"/>
      <c r="C22" s="358"/>
      <c r="D22" s="520"/>
      <c r="E22" s="521"/>
      <c r="F22" s="473"/>
      <c r="G22" s="486"/>
      <c r="H22" s="487"/>
      <c r="I22" s="521"/>
      <c r="J22" s="530"/>
      <c r="K22" s="25"/>
    </row>
    <row r="23" spans="2:11" s="8" customFormat="1" ht="14.25" x14ac:dyDescent="0.2">
      <c r="B23" s="608" t="s">
        <v>71</v>
      </c>
      <c r="C23" s="609"/>
      <c r="D23" s="516">
        <v>219200890.24000001</v>
      </c>
      <c r="E23" s="517">
        <v>173856376.59</v>
      </c>
      <c r="F23" s="473"/>
      <c r="G23" s="607" t="s">
        <v>72</v>
      </c>
      <c r="H23" s="607"/>
      <c r="I23" s="517">
        <v>0</v>
      </c>
      <c r="J23" s="526">
        <v>0</v>
      </c>
      <c r="K23" s="22"/>
    </row>
    <row r="24" spans="2:11" s="8" customFormat="1" ht="14.25" x14ac:dyDescent="0.2">
      <c r="B24" s="608" t="s">
        <v>73</v>
      </c>
      <c r="C24" s="609"/>
      <c r="D24" s="516">
        <v>0</v>
      </c>
      <c r="E24" s="517">
        <v>0</v>
      </c>
      <c r="F24" s="473"/>
      <c r="G24" s="607" t="s">
        <v>74</v>
      </c>
      <c r="H24" s="607"/>
      <c r="I24" s="517">
        <v>0</v>
      </c>
      <c r="J24" s="526">
        <v>0</v>
      </c>
      <c r="K24" s="22"/>
    </row>
    <row r="25" spans="2:11" s="8" customFormat="1" ht="14.25" x14ac:dyDescent="0.2">
      <c r="B25" s="608" t="s">
        <v>75</v>
      </c>
      <c r="C25" s="609"/>
      <c r="D25" s="516">
        <v>21397388816.830002</v>
      </c>
      <c r="E25" s="517">
        <v>20344150953.959999</v>
      </c>
      <c r="F25" s="473"/>
      <c r="G25" s="610" t="s">
        <v>76</v>
      </c>
      <c r="H25" s="610"/>
      <c r="I25" s="517">
        <v>1581312841.8800001</v>
      </c>
      <c r="J25" s="526">
        <v>1886005578.47</v>
      </c>
      <c r="K25" s="22"/>
    </row>
    <row r="26" spans="2:11" s="8" customFormat="1" ht="14.25" x14ac:dyDescent="0.2">
      <c r="B26" s="608" t="s">
        <v>77</v>
      </c>
      <c r="C26" s="609"/>
      <c r="D26" s="516">
        <v>2557732692.5</v>
      </c>
      <c r="E26" s="517">
        <v>2272273812.27</v>
      </c>
      <c r="F26" s="473"/>
      <c r="G26" s="607" t="s">
        <v>78</v>
      </c>
      <c r="H26" s="607"/>
      <c r="I26" s="517">
        <v>0</v>
      </c>
      <c r="J26" s="526">
        <v>0</v>
      </c>
      <c r="K26" s="22"/>
    </row>
    <row r="27" spans="2:11" s="8" customFormat="1" ht="14.25" x14ac:dyDescent="0.2">
      <c r="B27" s="608" t="s">
        <v>79</v>
      </c>
      <c r="C27" s="609"/>
      <c r="D27" s="516">
        <v>81685131.939999998</v>
      </c>
      <c r="E27" s="517">
        <v>77000412.280000001</v>
      </c>
      <c r="F27" s="473"/>
      <c r="G27" s="607" t="s">
        <v>80</v>
      </c>
      <c r="H27" s="607"/>
      <c r="I27" s="517">
        <v>7860583.6200000001</v>
      </c>
      <c r="J27" s="526">
        <v>7858529.71</v>
      </c>
      <c r="K27" s="22"/>
    </row>
    <row r="28" spans="2:11" s="8" customFormat="1" ht="14.25" x14ac:dyDescent="0.2">
      <c r="B28" s="608" t="s">
        <v>81</v>
      </c>
      <c r="C28" s="609"/>
      <c r="D28" s="516">
        <v>-1931552576.4400001</v>
      </c>
      <c r="E28" s="517">
        <v>-1608965707.77</v>
      </c>
      <c r="F28" s="473"/>
      <c r="G28" s="607" t="s">
        <v>82</v>
      </c>
      <c r="H28" s="607"/>
      <c r="I28" s="517">
        <v>0</v>
      </c>
      <c r="J28" s="526">
        <v>0</v>
      </c>
      <c r="K28" s="22"/>
    </row>
    <row r="29" spans="2:11" s="8" customFormat="1" ht="15" x14ac:dyDescent="0.2">
      <c r="B29" s="608" t="s">
        <v>83</v>
      </c>
      <c r="C29" s="609"/>
      <c r="D29" s="516">
        <v>180481011.69</v>
      </c>
      <c r="E29" s="517">
        <v>154066975.78999999</v>
      </c>
      <c r="F29" s="473"/>
      <c r="G29" s="604" t="s">
        <v>84</v>
      </c>
      <c r="H29" s="604"/>
      <c r="I29" s="519">
        <v>1589173425.5</v>
      </c>
      <c r="J29" s="527">
        <v>1893864108.1800001</v>
      </c>
      <c r="K29" s="16"/>
    </row>
    <row r="30" spans="2:11" s="8" customFormat="1" ht="14.25" x14ac:dyDescent="0.2">
      <c r="B30" s="608" t="s">
        <v>85</v>
      </c>
      <c r="C30" s="609"/>
      <c r="D30" s="516">
        <v>0</v>
      </c>
      <c r="E30" s="517">
        <v>0</v>
      </c>
      <c r="F30" s="473"/>
      <c r="G30" s="478"/>
      <c r="H30" s="478"/>
      <c r="I30" s="528"/>
      <c r="J30" s="529"/>
    </row>
    <row r="31" spans="2:11" s="8" customFormat="1" ht="15" x14ac:dyDescent="0.2">
      <c r="B31" s="608" t="s">
        <v>86</v>
      </c>
      <c r="C31" s="609"/>
      <c r="D31" s="516">
        <v>4665872461.6000004</v>
      </c>
      <c r="E31" s="517">
        <v>4665872461.6000004</v>
      </c>
      <c r="F31" s="473"/>
      <c r="G31" s="604" t="s">
        <v>87</v>
      </c>
      <c r="H31" s="604"/>
      <c r="I31" s="519">
        <v>1980582244.6700001</v>
      </c>
      <c r="J31" s="527">
        <v>2300748887.48</v>
      </c>
      <c r="K31" s="16"/>
    </row>
    <row r="32" spans="2:11" s="8" customFormat="1" ht="14.25" x14ac:dyDescent="0.2">
      <c r="B32" s="359"/>
      <c r="C32" s="451"/>
      <c r="D32" s="522"/>
      <c r="E32" s="523"/>
      <c r="F32" s="473"/>
      <c r="G32" s="478"/>
      <c r="H32" s="478"/>
      <c r="I32" s="528"/>
      <c r="J32" s="529"/>
    </row>
    <row r="33" spans="2:11" s="8" customFormat="1" ht="15" x14ac:dyDescent="0.2">
      <c r="B33" s="602" t="s">
        <v>6547</v>
      </c>
      <c r="C33" s="603"/>
      <c r="D33" s="524">
        <v>27170808428.360001</v>
      </c>
      <c r="E33" s="525">
        <v>26078255284.720001</v>
      </c>
      <c r="F33" s="485"/>
      <c r="G33" s="604" t="s">
        <v>21</v>
      </c>
      <c r="H33" s="604"/>
      <c r="I33" s="519"/>
      <c r="J33" s="527"/>
      <c r="K33" s="28"/>
    </row>
    <row r="34" spans="2:11" s="8" customFormat="1" ht="15" x14ac:dyDescent="0.2">
      <c r="B34" s="359"/>
      <c r="C34" s="360"/>
      <c r="D34" s="522"/>
      <c r="E34" s="523"/>
      <c r="F34" s="473"/>
      <c r="G34" s="604" t="s">
        <v>89</v>
      </c>
      <c r="H34" s="604"/>
      <c r="I34" s="531">
        <v>0</v>
      </c>
      <c r="J34" s="527">
        <v>0</v>
      </c>
      <c r="K34" s="16"/>
    </row>
    <row r="35" spans="2:11" s="8" customFormat="1" ht="15" x14ac:dyDescent="0.2">
      <c r="B35" s="611" t="s">
        <v>90</v>
      </c>
      <c r="C35" s="612"/>
      <c r="D35" s="524">
        <v>29470311743.52</v>
      </c>
      <c r="E35" s="525">
        <v>28360032114.510002</v>
      </c>
      <c r="F35" s="473"/>
      <c r="G35" s="607" t="s">
        <v>91</v>
      </c>
      <c r="H35" s="607"/>
      <c r="I35" s="517">
        <v>0</v>
      </c>
      <c r="J35" s="526">
        <v>0</v>
      </c>
      <c r="K35" s="22"/>
    </row>
    <row r="36" spans="2:11" s="8" customFormat="1" ht="14.25" x14ac:dyDescent="0.2">
      <c r="B36" s="356"/>
      <c r="C36" s="358"/>
      <c r="D36" s="357"/>
      <c r="E36" s="488"/>
      <c r="F36" s="473"/>
      <c r="G36" s="607" t="s">
        <v>92</v>
      </c>
      <c r="H36" s="607"/>
      <c r="I36" s="517">
        <v>0</v>
      </c>
      <c r="J36" s="526">
        <v>0</v>
      </c>
      <c r="K36" s="22"/>
    </row>
    <row r="37" spans="2:11" s="8" customFormat="1" ht="14.25" x14ac:dyDescent="0.2">
      <c r="B37" s="356"/>
      <c r="C37" s="358"/>
      <c r="D37" s="361"/>
      <c r="E37" s="489"/>
      <c r="F37" s="473"/>
      <c r="G37" s="607" t="s">
        <v>93</v>
      </c>
      <c r="H37" s="607"/>
      <c r="I37" s="517">
        <v>0</v>
      </c>
      <c r="J37" s="526">
        <v>0</v>
      </c>
      <c r="K37" s="22"/>
    </row>
    <row r="38" spans="2:11" s="8" customFormat="1" ht="14.25" x14ac:dyDescent="0.2">
      <c r="B38" s="356"/>
      <c r="C38" s="358"/>
      <c r="D38" s="361"/>
      <c r="E38" s="489"/>
      <c r="F38" s="473"/>
      <c r="G38" s="478"/>
      <c r="H38" s="478"/>
      <c r="I38" s="528"/>
      <c r="J38" s="526"/>
    </row>
    <row r="39" spans="2:11" s="8" customFormat="1" ht="15" x14ac:dyDescent="0.2">
      <c r="B39" s="356"/>
      <c r="C39" s="362"/>
      <c r="D39" s="362"/>
      <c r="E39" s="489"/>
      <c r="F39" s="473"/>
      <c r="G39" s="604" t="s">
        <v>94</v>
      </c>
      <c r="H39" s="604"/>
      <c r="I39" s="519">
        <v>27489729498.850002</v>
      </c>
      <c r="J39" s="527">
        <v>26059283227.030003</v>
      </c>
      <c r="K39" s="16"/>
    </row>
    <row r="40" spans="2:11" s="8" customFormat="1" ht="14.25" x14ac:dyDescent="0.2">
      <c r="B40" s="356"/>
      <c r="C40" s="362"/>
      <c r="D40" s="362"/>
      <c r="E40" s="489"/>
      <c r="F40" s="473"/>
      <c r="G40" s="607" t="s">
        <v>95</v>
      </c>
      <c r="H40" s="607"/>
      <c r="I40" s="517">
        <v>1421220795.5500002</v>
      </c>
      <c r="J40" s="526">
        <v>1612210216.98</v>
      </c>
      <c r="K40" s="22"/>
    </row>
    <row r="41" spans="2:11" s="8" customFormat="1" ht="14.25" x14ac:dyDescent="0.2">
      <c r="B41" s="356"/>
      <c r="C41" s="362"/>
      <c r="D41" s="362"/>
      <c r="E41" s="489"/>
      <c r="F41" s="473"/>
      <c r="G41" s="607" t="s">
        <v>96</v>
      </c>
      <c r="H41" s="607"/>
      <c r="I41" s="517">
        <v>6465917769.5200005</v>
      </c>
      <c r="J41" s="526">
        <v>4852364775.6400003</v>
      </c>
      <c r="K41" s="22"/>
    </row>
    <row r="42" spans="2:11" s="8" customFormat="1" ht="14.25" x14ac:dyDescent="0.2">
      <c r="B42" s="356"/>
      <c r="C42" s="362"/>
      <c r="D42" s="362"/>
      <c r="E42" s="489"/>
      <c r="F42" s="473"/>
      <c r="G42" s="607" t="s">
        <v>97</v>
      </c>
      <c r="H42" s="607"/>
      <c r="I42" s="517">
        <v>11164141474.6</v>
      </c>
      <c r="J42" s="526">
        <v>11164141474.6</v>
      </c>
      <c r="K42" s="22"/>
    </row>
    <row r="43" spans="2:11" s="8" customFormat="1" ht="14.25" x14ac:dyDescent="0.2">
      <c r="B43" s="356"/>
      <c r="C43" s="362"/>
      <c r="D43" s="362"/>
      <c r="E43" s="489"/>
      <c r="F43" s="473"/>
      <c r="G43" s="487" t="s">
        <v>98</v>
      </c>
      <c r="H43" s="487"/>
      <c r="I43" s="517">
        <v>0</v>
      </c>
      <c r="J43" s="526">
        <v>0</v>
      </c>
      <c r="K43" s="22"/>
    </row>
    <row r="44" spans="2:11" s="8" customFormat="1" ht="14.25" x14ac:dyDescent="0.2">
      <c r="B44" s="356"/>
      <c r="C44" s="362"/>
      <c r="D44" s="362"/>
      <c r="E44" s="489"/>
      <c r="F44" s="473"/>
      <c r="G44" s="607" t="s">
        <v>99</v>
      </c>
      <c r="H44" s="607"/>
      <c r="I44" s="517">
        <v>8438449459.1800003</v>
      </c>
      <c r="J44" s="526">
        <v>8430566759.8100004</v>
      </c>
      <c r="K44" s="22"/>
    </row>
    <row r="45" spans="2:11" s="8" customFormat="1" ht="14.25" x14ac:dyDescent="0.2">
      <c r="B45" s="356"/>
      <c r="C45" s="358"/>
      <c r="D45" s="361"/>
      <c r="E45" s="489"/>
      <c r="F45" s="473"/>
      <c r="G45" s="486"/>
      <c r="H45" s="490"/>
      <c r="I45" s="521"/>
      <c r="J45" s="526"/>
      <c r="K45" s="25"/>
    </row>
    <row r="46" spans="2:11" s="8" customFormat="1" ht="15" x14ac:dyDescent="0.2">
      <c r="B46" s="356"/>
      <c r="C46" s="358"/>
      <c r="D46" s="361"/>
      <c r="E46" s="489"/>
      <c r="F46" s="473"/>
      <c r="G46" s="604" t="s">
        <v>100</v>
      </c>
      <c r="H46" s="604"/>
      <c r="I46" s="519">
        <v>0</v>
      </c>
      <c r="J46" s="527">
        <v>0</v>
      </c>
      <c r="K46" s="16"/>
    </row>
    <row r="47" spans="2:11" s="8" customFormat="1" ht="14.25" x14ac:dyDescent="0.2">
      <c r="B47" s="356"/>
      <c r="C47" s="358"/>
      <c r="D47" s="361"/>
      <c r="E47" s="489"/>
      <c r="F47" s="473"/>
      <c r="G47" s="486"/>
      <c r="H47" s="490"/>
      <c r="I47" s="517"/>
      <c r="J47" s="530"/>
      <c r="K47" s="25"/>
    </row>
    <row r="48" spans="2:11" s="8" customFormat="1" ht="14.25" x14ac:dyDescent="0.2">
      <c r="B48" s="356"/>
      <c r="C48" s="358"/>
      <c r="D48" s="361"/>
      <c r="E48" s="489"/>
      <c r="F48" s="473"/>
      <c r="G48" s="607" t="s">
        <v>101</v>
      </c>
      <c r="H48" s="607"/>
      <c r="I48" s="517">
        <v>0</v>
      </c>
      <c r="J48" s="526">
        <v>0</v>
      </c>
      <c r="K48" s="22"/>
    </row>
    <row r="49" spans="2:11" s="8" customFormat="1" ht="14.25" x14ac:dyDescent="0.2">
      <c r="B49" s="356"/>
      <c r="C49" s="358"/>
      <c r="D49" s="361"/>
      <c r="E49" s="489"/>
      <c r="F49" s="473"/>
      <c r="G49" s="607" t="s">
        <v>102</v>
      </c>
      <c r="H49" s="607"/>
      <c r="I49" s="517">
        <v>0</v>
      </c>
      <c r="J49" s="526">
        <v>0</v>
      </c>
      <c r="K49" s="22"/>
    </row>
    <row r="50" spans="2:11" s="8" customFormat="1" ht="14.25" x14ac:dyDescent="0.2">
      <c r="B50" s="356"/>
      <c r="C50" s="358"/>
      <c r="D50" s="361"/>
      <c r="E50" s="489"/>
      <c r="F50" s="473"/>
      <c r="G50" s="486"/>
      <c r="H50" s="491"/>
      <c r="I50" s="521"/>
      <c r="J50" s="530"/>
      <c r="K50" s="25"/>
    </row>
    <row r="51" spans="2:11" s="8" customFormat="1" ht="15" x14ac:dyDescent="0.2">
      <c r="B51" s="356"/>
      <c r="C51" s="358"/>
      <c r="D51" s="361"/>
      <c r="E51" s="489"/>
      <c r="F51" s="473"/>
      <c r="G51" s="604" t="s">
        <v>103</v>
      </c>
      <c r="H51" s="604"/>
      <c r="I51" s="519">
        <v>27489729498.850002</v>
      </c>
      <c r="J51" s="527">
        <v>26059283227.030003</v>
      </c>
      <c r="K51" s="16"/>
    </row>
    <row r="52" spans="2:11" s="8" customFormat="1" ht="14.25" x14ac:dyDescent="0.2">
      <c r="B52" s="356"/>
      <c r="C52" s="358"/>
      <c r="D52" s="361"/>
      <c r="E52" s="489"/>
      <c r="F52" s="473"/>
      <c r="G52" s="486"/>
      <c r="H52" s="490"/>
      <c r="I52" s="521"/>
      <c r="J52" s="530"/>
      <c r="K52" s="25"/>
    </row>
    <row r="53" spans="2:11" s="8" customFormat="1" ht="15" x14ac:dyDescent="0.2">
      <c r="B53" s="356"/>
      <c r="C53" s="358"/>
      <c r="D53" s="361"/>
      <c r="E53" s="489"/>
      <c r="F53" s="473"/>
      <c r="G53" s="604" t="s">
        <v>104</v>
      </c>
      <c r="H53" s="604"/>
      <c r="I53" s="519">
        <v>29470311743.520004</v>
      </c>
      <c r="J53" s="527">
        <v>28360032114.510002</v>
      </c>
      <c r="K53" s="16"/>
    </row>
    <row r="54" spans="2:11" s="8" customFormat="1" ht="15" thickBot="1" x14ac:dyDescent="0.25">
      <c r="B54" s="363"/>
      <c r="C54" s="364"/>
      <c r="D54" s="364"/>
      <c r="E54" s="364"/>
      <c r="F54" s="365"/>
      <c r="G54" s="364"/>
      <c r="H54" s="364"/>
      <c r="I54" s="466"/>
      <c r="J54" s="467"/>
      <c r="K54" s="87"/>
    </row>
    <row r="55" spans="2:11" ht="14.25" x14ac:dyDescent="0.2">
      <c r="B55" s="442" t="s">
        <v>6557</v>
      </c>
      <c r="C55" s="46"/>
      <c r="D55" s="47"/>
      <c r="E55" s="47"/>
      <c r="F55" s="10"/>
      <c r="G55" s="48"/>
      <c r="H55" s="46"/>
      <c r="I55" s="468"/>
      <c r="J55" s="468"/>
      <c r="K55" s="47"/>
    </row>
  </sheetData>
  <mergeCells count="63"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B24:C24"/>
    <mergeCell ref="G24:H24"/>
    <mergeCell ref="B25:C25"/>
    <mergeCell ref="G25:H25"/>
    <mergeCell ref="B26:C26"/>
    <mergeCell ref="G26:H26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12:C12"/>
    <mergeCell ref="G12:H12"/>
    <mergeCell ref="B13:C13"/>
    <mergeCell ref="G13:H13"/>
    <mergeCell ref="B14:C14"/>
    <mergeCell ref="G14:H14"/>
    <mergeCell ref="B7:C7"/>
    <mergeCell ref="G7:H7"/>
    <mergeCell ref="B9:C9"/>
    <mergeCell ref="G9:H9"/>
    <mergeCell ref="B11:C11"/>
    <mergeCell ref="G11:H11"/>
    <mergeCell ref="B2:J2"/>
    <mergeCell ref="B3:J3"/>
    <mergeCell ref="B4:J4"/>
    <mergeCell ref="B5:J5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5"/>
  <sheetViews>
    <sheetView showGridLines="0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91" t="s">
        <v>47</v>
      </c>
      <c r="C2" s="592"/>
      <c r="D2" s="592"/>
      <c r="E2" s="592"/>
      <c r="F2" s="592"/>
      <c r="G2" s="592"/>
      <c r="H2" s="592"/>
      <c r="I2" s="592"/>
      <c r="J2" s="593"/>
      <c r="K2" s="2"/>
    </row>
    <row r="3" spans="2:11" s="3" customFormat="1" ht="18" x14ac:dyDescent="0.2">
      <c r="B3" s="594" t="s">
        <v>48</v>
      </c>
      <c r="C3" s="595"/>
      <c r="D3" s="595"/>
      <c r="E3" s="595"/>
      <c r="F3" s="595"/>
      <c r="G3" s="595"/>
      <c r="H3" s="595"/>
      <c r="I3" s="595"/>
      <c r="J3" s="596"/>
      <c r="K3" s="2"/>
    </row>
    <row r="4" spans="2:11" s="3" customFormat="1" ht="18" x14ac:dyDescent="0.2">
      <c r="B4" s="594" t="s">
        <v>6569</v>
      </c>
      <c r="C4" s="595"/>
      <c r="D4" s="595"/>
      <c r="E4" s="595"/>
      <c r="F4" s="595"/>
      <c r="G4" s="595"/>
      <c r="H4" s="595"/>
      <c r="I4" s="595"/>
      <c r="J4" s="596"/>
      <c r="K4" s="2"/>
    </row>
    <row r="5" spans="2:11" s="3" customFormat="1" ht="15.75" thickBot="1" x14ac:dyDescent="0.25">
      <c r="B5" s="597" t="s">
        <v>6560</v>
      </c>
      <c r="C5" s="598"/>
      <c r="D5" s="598"/>
      <c r="E5" s="598"/>
      <c r="F5" s="598"/>
      <c r="G5" s="598"/>
      <c r="H5" s="598"/>
      <c r="I5" s="598"/>
      <c r="J5" s="599"/>
      <c r="K5" s="2"/>
    </row>
    <row r="6" spans="2:11" s="399" customFormat="1" ht="15.75" thickBot="1" x14ac:dyDescent="0.25">
      <c r="B6" s="600" t="s">
        <v>212</v>
      </c>
      <c r="C6" s="601"/>
      <c r="D6" s="401">
        <v>2023</v>
      </c>
      <c r="E6" s="401">
        <v>2022</v>
      </c>
      <c r="F6" s="402"/>
      <c r="G6" s="601" t="s">
        <v>212</v>
      </c>
      <c r="H6" s="601"/>
      <c r="I6" s="401">
        <v>2023</v>
      </c>
      <c r="J6" s="403">
        <v>2022</v>
      </c>
      <c r="K6" s="400"/>
    </row>
    <row r="7" spans="2:11" s="8" customFormat="1" ht="15" x14ac:dyDescent="0.2">
      <c r="B7" s="602" t="s">
        <v>49</v>
      </c>
      <c r="C7" s="603"/>
      <c r="D7" s="350"/>
      <c r="E7" s="472"/>
      <c r="F7" s="473"/>
      <c r="G7" s="604" t="s">
        <v>14</v>
      </c>
      <c r="H7" s="604"/>
      <c r="I7" s="472"/>
      <c r="J7" s="474"/>
      <c r="K7" s="2"/>
    </row>
    <row r="8" spans="2:11" s="8" customFormat="1" ht="15" x14ac:dyDescent="0.2">
      <c r="B8" s="351"/>
      <c r="C8" s="352"/>
      <c r="D8" s="353"/>
      <c r="E8" s="475"/>
      <c r="F8" s="473"/>
      <c r="G8" s="476"/>
      <c r="H8" s="477"/>
      <c r="I8" s="478"/>
      <c r="J8" s="479"/>
    </row>
    <row r="9" spans="2:11" s="8" customFormat="1" ht="15" x14ac:dyDescent="0.2">
      <c r="B9" s="602" t="s">
        <v>50</v>
      </c>
      <c r="C9" s="603"/>
      <c r="D9" s="386"/>
      <c r="E9" s="480"/>
      <c r="F9" s="473"/>
      <c r="G9" s="604" t="s">
        <v>51</v>
      </c>
      <c r="H9" s="604"/>
      <c r="I9" s="386"/>
      <c r="J9" s="470"/>
      <c r="K9" s="86"/>
    </row>
    <row r="10" spans="2:11" s="8" customFormat="1" ht="14.25" x14ac:dyDescent="0.2">
      <c r="B10" s="354"/>
      <c r="C10" s="355"/>
      <c r="D10" s="353"/>
      <c r="E10" s="475"/>
      <c r="F10" s="473"/>
      <c r="G10" s="481"/>
      <c r="H10" s="482"/>
      <c r="I10" s="475"/>
      <c r="J10" s="483"/>
      <c r="K10" s="13"/>
    </row>
    <row r="11" spans="2:11" s="8" customFormat="1" ht="14.25" x14ac:dyDescent="0.2">
      <c r="B11" s="605" t="s">
        <v>52</v>
      </c>
      <c r="C11" s="606"/>
      <c r="D11" s="516">
        <v>2281970549.52</v>
      </c>
      <c r="E11" s="517">
        <v>1083028003.3</v>
      </c>
      <c r="F11" s="473"/>
      <c r="G11" s="607" t="s">
        <v>53</v>
      </c>
      <c r="H11" s="607"/>
      <c r="I11" s="517">
        <v>247448559.66</v>
      </c>
      <c r="J11" s="526">
        <v>224158622.74000001</v>
      </c>
      <c r="K11" s="22"/>
    </row>
    <row r="12" spans="2:11" s="8" customFormat="1" ht="14.25" x14ac:dyDescent="0.2">
      <c r="B12" s="605" t="s">
        <v>54</v>
      </c>
      <c r="C12" s="606"/>
      <c r="D12" s="516">
        <v>20153223.219999999</v>
      </c>
      <c r="E12" s="517">
        <v>15521185.699999999</v>
      </c>
      <c r="F12" s="473"/>
      <c r="G12" s="607" t="s">
        <v>55</v>
      </c>
      <c r="H12" s="607"/>
      <c r="I12" s="517">
        <v>0</v>
      </c>
      <c r="J12" s="526">
        <v>0</v>
      </c>
      <c r="K12" s="22"/>
    </row>
    <row r="13" spans="2:11" s="8" customFormat="1" ht="14.25" x14ac:dyDescent="0.2">
      <c r="B13" s="605" t="s">
        <v>56</v>
      </c>
      <c r="C13" s="606"/>
      <c r="D13" s="516">
        <v>6537421.8899999997</v>
      </c>
      <c r="E13" s="517">
        <v>6537421.8899999997</v>
      </c>
      <c r="F13" s="473"/>
      <c r="G13" s="607" t="s">
        <v>57</v>
      </c>
      <c r="H13" s="607"/>
      <c r="I13" s="517">
        <v>36671350.299999997</v>
      </c>
      <c r="J13" s="526">
        <v>35285579.670000002</v>
      </c>
      <c r="K13" s="22"/>
    </row>
    <row r="14" spans="2:11" s="8" customFormat="1" ht="14.25" x14ac:dyDescent="0.2">
      <c r="B14" s="605" t="s">
        <v>58</v>
      </c>
      <c r="C14" s="606"/>
      <c r="D14" s="516">
        <v>0</v>
      </c>
      <c r="E14" s="517">
        <v>0</v>
      </c>
      <c r="F14" s="473"/>
      <c r="G14" s="607" t="s">
        <v>59</v>
      </c>
      <c r="H14" s="607"/>
      <c r="I14" s="517">
        <v>0</v>
      </c>
      <c r="J14" s="526">
        <v>0</v>
      </c>
      <c r="K14" s="22"/>
    </row>
    <row r="15" spans="2:11" s="8" customFormat="1" ht="14.25" x14ac:dyDescent="0.2">
      <c r="B15" s="605" t="s">
        <v>60</v>
      </c>
      <c r="C15" s="606"/>
      <c r="D15" s="516">
        <v>0</v>
      </c>
      <c r="E15" s="517">
        <v>0</v>
      </c>
      <c r="F15" s="473"/>
      <c r="G15" s="607" t="s">
        <v>61</v>
      </c>
      <c r="H15" s="607"/>
      <c r="I15" s="517">
        <v>0</v>
      </c>
      <c r="J15" s="526">
        <v>0</v>
      </c>
      <c r="K15" s="22"/>
    </row>
    <row r="16" spans="2:11" s="162" customFormat="1" ht="14.25" x14ac:dyDescent="0.25">
      <c r="B16" s="605" t="s">
        <v>62</v>
      </c>
      <c r="C16" s="606"/>
      <c r="D16" s="516">
        <v>-9157879.4700000007</v>
      </c>
      <c r="E16" s="517">
        <v>-9157879.4700000007</v>
      </c>
      <c r="F16" s="484"/>
      <c r="G16" s="610" t="s">
        <v>63</v>
      </c>
      <c r="H16" s="610"/>
      <c r="I16" s="517">
        <v>10996333.58</v>
      </c>
      <c r="J16" s="526">
        <v>10140410.59</v>
      </c>
      <c r="K16" s="156"/>
    </row>
    <row r="17" spans="2:11" s="8" customFormat="1" ht="14.25" x14ac:dyDescent="0.2">
      <c r="B17" s="605" t="s">
        <v>64</v>
      </c>
      <c r="C17" s="606"/>
      <c r="D17" s="516">
        <v>0</v>
      </c>
      <c r="E17" s="517">
        <v>0</v>
      </c>
      <c r="F17" s="473"/>
      <c r="G17" s="607" t="s">
        <v>65</v>
      </c>
      <c r="H17" s="607"/>
      <c r="I17" s="517">
        <v>32442177.379999999</v>
      </c>
      <c r="J17" s="526">
        <v>23869838.57</v>
      </c>
      <c r="K17" s="22"/>
    </row>
    <row r="18" spans="2:11" s="8" customFormat="1" ht="14.25" x14ac:dyDescent="0.2">
      <c r="B18" s="356"/>
      <c r="C18" s="389"/>
      <c r="D18" s="516"/>
      <c r="E18" s="517"/>
      <c r="F18" s="473"/>
      <c r="G18" s="607" t="s">
        <v>66</v>
      </c>
      <c r="H18" s="607"/>
      <c r="I18" s="517">
        <v>63850398.25</v>
      </c>
      <c r="J18" s="526">
        <v>16047004.960000001</v>
      </c>
      <c r="K18" s="22"/>
    </row>
    <row r="19" spans="2:11" s="8" customFormat="1" ht="15" x14ac:dyDescent="0.2">
      <c r="B19" s="602" t="s">
        <v>67</v>
      </c>
      <c r="C19" s="603"/>
      <c r="D19" s="518">
        <v>2299503315.1599998</v>
      </c>
      <c r="E19" s="519">
        <v>1095928731.4200001</v>
      </c>
      <c r="F19" s="485"/>
      <c r="G19" s="604" t="s">
        <v>68</v>
      </c>
      <c r="H19" s="604"/>
      <c r="I19" s="519">
        <v>391408819.16999996</v>
      </c>
      <c r="J19" s="527">
        <v>309501456.52999997</v>
      </c>
      <c r="K19" s="16"/>
    </row>
    <row r="20" spans="2:11" s="8" customFormat="1" ht="15" x14ac:dyDescent="0.2">
      <c r="B20" s="351"/>
      <c r="C20" s="388"/>
      <c r="D20" s="518"/>
      <c r="E20" s="519"/>
      <c r="F20" s="485"/>
      <c r="G20" s="478"/>
      <c r="H20" s="478"/>
      <c r="I20" s="528"/>
      <c r="J20" s="529"/>
    </row>
    <row r="21" spans="2:11" s="8" customFormat="1" ht="15" x14ac:dyDescent="0.2">
      <c r="B21" s="602" t="s">
        <v>69</v>
      </c>
      <c r="C21" s="603"/>
      <c r="D21" s="520"/>
      <c r="E21" s="521"/>
      <c r="F21" s="473"/>
      <c r="G21" s="604" t="s">
        <v>70</v>
      </c>
      <c r="H21" s="604"/>
      <c r="I21" s="521"/>
      <c r="J21" s="530"/>
      <c r="K21" s="29"/>
    </row>
    <row r="22" spans="2:11" s="8" customFormat="1" ht="14.25" x14ac:dyDescent="0.2">
      <c r="B22" s="356"/>
      <c r="C22" s="358"/>
      <c r="D22" s="520"/>
      <c r="E22" s="521"/>
      <c r="F22" s="473"/>
      <c r="G22" s="486"/>
      <c r="H22" s="487"/>
      <c r="I22" s="521"/>
      <c r="J22" s="530"/>
      <c r="K22" s="25"/>
    </row>
    <row r="23" spans="2:11" s="8" customFormat="1" ht="14.25" x14ac:dyDescent="0.2">
      <c r="B23" s="608" t="s">
        <v>71</v>
      </c>
      <c r="C23" s="609"/>
      <c r="D23" s="516">
        <v>219200890.24000001</v>
      </c>
      <c r="E23" s="517">
        <v>145223619.13999999</v>
      </c>
      <c r="F23" s="473"/>
      <c r="G23" s="607" t="s">
        <v>72</v>
      </c>
      <c r="H23" s="607"/>
      <c r="I23" s="517">
        <v>0</v>
      </c>
      <c r="J23" s="526">
        <v>0</v>
      </c>
      <c r="K23" s="22"/>
    </row>
    <row r="24" spans="2:11" s="8" customFormat="1" ht="14.25" x14ac:dyDescent="0.2">
      <c r="B24" s="608" t="s">
        <v>73</v>
      </c>
      <c r="C24" s="609"/>
      <c r="D24" s="516">
        <v>0</v>
      </c>
      <c r="E24" s="517">
        <v>0</v>
      </c>
      <c r="F24" s="473"/>
      <c r="G24" s="607" t="s">
        <v>74</v>
      </c>
      <c r="H24" s="607"/>
      <c r="I24" s="517">
        <v>0</v>
      </c>
      <c r="J24" s="526">
        <v>0</v>
      </c>
      <c r="K24" s="22"/>
    </row>
    <row r="25" spans="2:11" s="8" customFormat="1" ht="14.25" x14ac:dyDescent="0.2">
      <c r="B25" s="608" t="s">
        <v>75</v>
      </c>
      <c r="C25" s="609"/>
      <c r="D25" s="516">
        <v>21397388816.830002</v>
      </c>
      <c r="E25" s="517">
        <v>21255612159.16</v>
      </c>
      <c r="F25" s="473"/>
      <c r="G25" s="610" t="s">
        <v>76</v>
      </c>
      <c r="H25" s="610"/>
      <c r="I25" s="517">
        <v>1581312841.8800001</v>
      </c>
      <c r="J25" s="526">
        <v>1590964380.1300001</v>
      </c>
      <c r="K25" s="22"/>
    </row>
    <row r="26" spans="2:11" s="8" customFormat="1" ht="14.25" x14ac:dyDescent="0.2">
      <c r="B26" s="608" t="s">
        <v>77</v>
      </c>
      <c r="C26" s="609"/>
      <c r="D26" s="516">
        <v>2557732692.5</v>
      </c>
      <c r="E26" s="517">
        <v>2536258791.75</v>
      </c>
      <c r="F26" s="473"/>
      <c r="G26" s="607" t="s">
        <v>78</v>
      </c>
      <c r="H26" s="607"/>
      <c r="I26" s="517">
        <v>0</v>
      </c>
      <c r="J26" s="526">
        <v>0</v>
      </c>
      <c r="K26" s="22"/>
    </row>
    <row r="27" spans="2:11" s="8" customFormat="1" ht="14.25" x14ac:dyDescent="0.2">
      <c r="B27" s="608" t="s">
        <v>79</v>
      </c>
      <c r="C27" s="609"/>
      <c r="D27" s="516">
        <v>81685131.939999998</v>
      </c>
      <c r="E27" s="517">
        <v>81685131.939999998</v>
      </c>
      <c r="F27" s="473"/>
      <c r="G27" s="607" t="s">
        <v>80</v>
      </c>
      <c r="H27" s="607"/>
      <c r="I27" s="517">
        <v>7860583.6200000001</v>
      </c>
      <c r="J27" s="526">
        <v>7858529.71</v>
      </c>
      <c r="K27" s="22"/>
    </row>
    <row r="28" spans="2:11" s="8" customFormat="1" ht="14.25" x14ac:dyDescent="0.2">
      <c r="B28" s="608" t="s">
        <v>81</v>
      </c>
      <c r="C28" s="609"/>
      <c r="D28" s="516">
        <v>-1931552576.4400001</v>
      </c>
      <c r="E28" s="517">
        <v>-1857763723.8499999</v>
      </c>
      <c r="F28" s="473"/>
      <c r="G28" s="607" t="s">
        <v>82</v>
      </c>
      <c r="H28" s="607"/>
      <c r="I28" s="517">
        <v>0</v>
      </c>
      <c r="J28" s="526">
        <v>0</v>
      </c>
      <c r="K28" s="22"/>
    </row>
    <row r="29" spans="2:11" s="8" customFormat="1" ht="15" x14ac:dyDescent="0.2">
      <c r="B29" s="608" t="s">
        <v>83</v>
      </c>
      <c r="C29" s="609"/>
      <c r="D29" s="516">
        <v>180481011.69</v>
      </c>
      <c r="E29" s="517">
        <v>173759287.06</v>
      </c>
      <c r="F29" s="473"/>
      <c r="G29" s="604" t="s">
        <v>84</v>
      </c>
      <c r="H29" s="604"/>
      <c r="I29" s="519">
        <v>1589173425.5</v>
      </c>
      <c r="J29" s="527">
        <v>1598822909.8400002</v>
      </c>
      <c r="K29" s="16"/>
    </row>
    <row r="30" spans="2:11" s="8" customFormat="1" ht="14.25" x14ac:dyDescent="0.2">
      <c r="B30" s="608" t="s">
        <v>85</v>
      </c>
      <c r="C30" s="609"/>
      <c r="D30" s="516">
        <v>0</v>
      </c>
      <c r="E30" s="517">
        <v>0</v>
      </c>
      <c r="F30" s="473"/>
      <c r="G30" s="478"/>
      <c r="H30" s="478"/>
      <c r="I30" s="528"/>
      <c r="J30" s="529"/>
    </row>
    <row r="31" spans="2:11" s="8" customFormat="1" ht="15" x14ac:dyDescent="0.2">
      <c r="B31" s="608" t="s">
        <v>86</v>
      </c>
      <c r="C31" s="609"/>
      <c r="D31" s="516">
        <v>4665872461.6000004</v>
      </c>
      <c r="E31" s="517">
        <v>4665872461.6000004</v>
      </c>
      <c r="F31" s="473"/>
      <c r="G31" s="604" t="s">
        <v>87</v>
      </c>
      <c r="H31" s="604"/>
      <c r="I31" s="519">
        <v>1980582244.6700001</v>
      </c>
      <c r="J31" s="527">
        <v>1908324366.3700001</v>
      </c>
      <c r="K31" s="16"/>
    </row>
    <row r="32" spans="2:11" s="8" customFormat="1" ht="14.25" x14ac:dyDescent="0.2">
      <c r="B32" s="359"/>
      <c r="C32" s="390"/>
      <c r="D32" s="522"/>
      <c r="E32" s="523"/>
      <c r="F32" s="473"/>
      <c r="G32" s="478"/>
      <c r="H32" s="478"/>
      <c r="I32" s="528"/>
      <c r="J32" s="529"/>
    </row>
    <row r="33" spans="2:11" s="8" customFormat="1" ht="15" x14ac:dyDescent="0.2">
      <c r="B33" s="602" t="s">
        <v>6547</v>
      </c>
      <c r="C33" s="603"/>
      <c r="D33" s="524">
        <v>27170808428.360001</v>
      </c>
      <c r="E33" s="525">
        <v>27000647726.800003</v>
      </c>
      <c r="F33" s="485"/>
      <c r="G33" s="604" t="s">
        <v>21</v>
      </c>
      <c r="H33" s="604"/>
      <c r="I33" s="519"/>
      <c r="J33" s="527"/>
      <c r="K33" s="28"/>
    </row>
    <row r="34" spans="2:11" s="8" customFormat="1" ht="15" x14ac:dyDescent="0.2">
      <c r="B34" s="359"/>
      <c r="C34" s="360"/>
      <c r="D34" s="522"/>
      <c r="E34" s="523"/>
      <c r="F34" s="473"/>
      <c r="G34" s="604" t="s">
        <v>89</v>
      </c>
      <c r="H34" s="604"/>
      <c r="I34" s="531">
        <v>0</v>
      </c>
      <c r="J34" s="527">
        <v>0</v>
      </c>
      <c r="K34" s="16"/>
    </row>
    <row r="35" spans="2:11" s="8" customFormat="1" ht="15" x14ac:dyDescent="0.2">
      <c r="B35" s="611" t="s">
        <v>90</v>
      </c>
      <c r="C35" s="612"/>
      <c r="D35" s="524">
        <v>29470311743.52</v>
      </c>
      <c r="E35" s="525">
        <v>28096576458.220001</v>
      </c>
      <c r="F35" s="473"/>
      <c r="G35" s="607" t="s">
        <v>91</v>
      </c>
      <c r="H35" s="607"/>
      <c r="I35" s="517">
        <v>0</v>
      </c>
      <c r="J35" s="526">
        <v>0</v>
      </c>
      <c r="K35" s="22"/>
    </row>
    <row r="36" spans="2:11" s="8" customFormat="1" ht="14.25" x14ac:dyDescent="0.2">
      <c r="B36" s="356"/>
      <c r="C36" s="358"/>
      <c r="D36" s="357"/>
      <c r="E36" s="488"/>
      <c r="F36" s="473"/>
      <c r="G36" s="607" t="s">
        <v>92</v>
      </c>
      <c r="H36" s="607"/>
      <c r="I36" s="517">
        <v>0</v>
      </c>
      <c r="J36" s="526">
        <v>0</v>
      </c>
      <c r="K36" s="22"/>
    </row>
    <row r="37" spans="2:11" s="8" customFormat="1" ht="14.25" x14ac:dyDescent="0.2">
      <c r="B37" s="356"/>
      <c r="C37" s="358"/>
      <c r="D37" s="361"/>
      <c r="E37" s="489"/>
      <c r="F37" s="473"/>
      <c r="G37" s="607" t="s">
        <v>93</v>
      </c>
      <c r="H37" s="607"/>
      <c r="I37" s="517">
        <v>0</v>
      </c>
      <c r="J37" s="526">
        <v>0</v>
      </c>
      <c r="K37" s="22"/>
    </row>
    <row r="38" spans="2:11" s="8" customFormat="1" ht="14.25" x14ac:dyDescent="0.2">
      <c r="B38" s="356"/>
      <c r="C38" s="358"/>
      <c r="D38" s="361"/>
      <c r="E38" s="489"/>
      <c r="F38" s="473"/>
      <c r="G38" s="478"/>
      <c r="H38" s="478"/>
      <c r="I38" s="528"/>
      <c r="J38" s="526"/>
    </row>
    <row r="39" spans="2:11" s="8" customFormat="1" ht="15" x14ac:dyDescent="0.2">
      <c r="B39" s="356"/>
      <c r="C39" s="362"/>
      <c r="D39" s="362"/>
      <c r="E39" s="489"/>
      <c r="F39" s="473"/>
      <c r="G39" s="604" t="s">
        <v>94</v>
      </c>
      <c r="H39" s="604"/>
      <c r="I39" s="519">
        <v>27489729498.850002</v>
      </c>
      <c r="J39" s="527">
        <v>26188252091.850002</v>
      </c>
      <c r="K39" s="16"/>
    </row>
    <row r="40" spans="2:11" s="8" customFormat="1" ht="14.25" x14ac:dyDescent="0.2">
      <c r="B40" s="356"/>
      <c r="C40" s="362"/>
      <c r="D40" s="362"/>
      <c r="E40" s="489"/>
      <c r="F40" s="473"/>
      <c r="G40" s="607" t="s">
        <v>95</v>
      </c>
      <c r="H40" s="607"/>
      <c r="I40" s="517">
        <v>1421220795.5500002</v>
      </c>
      <c r="J40" s="526">
        <v>1823080545.9099998</v>
      </c>
      <c r="K40" s="22"/>
    </row>
    <row r="41" spans="2:11" s="8" customFormat="1" ht="14.25" x14ac:dyDescent="0.2">
      <c r="B41" s="356"/>
      <c r="C41" s="362"/>
      <c r="D41" s="362"/>
      <c r="E41" s="489"/>
      <c r="F41" s="473"/>
      <c r="G41" s="607" t="s">
        <v>96</v>
      </c>
      <c r="H41" s="607"/>
      <c r="I41" s="517">
        <v>6465917769.5200005</v>
      </c>
      <c r="J41" s="526">
        <v>4765561761.3699999</v>
      </c>
      <c r="K41" s="22"/>
    </row>
    <row r="42" spans="2:11" s="8" customFormat="1" ht="14.25" x14ac:dyDescent="0.2">
      <c r="B42" s="356"/>
      <c r="C42" s="362"/>
      <c r="D42" s="362"/>
      <c r="E42" s="489"/>
      <c r="F42" s="473"/>
      <c r="G42" s="607" t="s">
        <v>97</v>
      </c>
      <c r="H42" s="607"/>
      <c r="I42" s="517">
        <v>11164141474.6</v>
      </c>
      <c r="J42" s="526">
        <v>11164141474.6</v>
      </c>
      <c r="K42" s="22"/>
    </row>
    <row r="43" spans="2:11" s="8" customFormat="1" ht="14.25" x14ac:dyDescent="0.2">
      <c r="B43" s="356"/>
      <c r="C43" s="362"/>
      <c r="D43" s="362"/>
      <c r="E43" s="489"/>
      <c r="F43" s="473"/>
      <c r="G43" s="487" t="s">
        <v>98</v>
      </c>
      <c r="H43" s="487"/>
      <c r="I43" s="517">
        <v>0</v>
      </c>
      <c r="J43" s="526">
        <v>0</v>
      </c>
      <c r="K43" s="22"/>
    </row>
    <row r="44" spans="2:11" s="8" customFormat="1" ht="14.25" x14ac:dyDescent="0.2">
      <c r="B44" s="356"/>
      <c r="C44" s="362"/>
      <c r="D44" s="362"/>
      <c r="E44" s="489"/>
      <c r="F44" s="473"/>
      <c r="G44" s="607" t="s">
        <v>99</v>
      </c>
      <c r="H44" s="607"/>
      <c r="I44" s="517">
        <v>8438449459.1800003</v>
      </c>
      <c r="J44" s="526">
        <v>8435468309.9700003</v>
      </c>
      <c r="K44" s="22"/>
    </row>
    <row r="45" spans="2:11" s="8" customFormat="1" ht="14.25" x14ac:dyDescent="0.2">
      <c r="B45" s="356"/>
      <c r="C45" s="358"/>
      <c r="D45" s="361"/>
      <c r="E45" s="489"/>
      <c r="F45" s="473"/>
      <c r="G45" s="486"/>
      <c r="H45" s="490"/>
      <c r="I45" s="521"/>
      <c r="J45" s="526"/>
      <c r="K45" s="25"/>
    </row>
    <row r="46" spans="2:11" s="8" customFormat="1" ht="15" x14ac:dyDescent="0.2">
      <c r="B46" s="356"/>
      <c r="C46" s="358"/>
      <c r="D46" s="361"/>
      <c r="E46" s="489"/>
      <c r="F46" s="473"/>
      <c r="G46" s="604" t="s">
        <v>100</v>
      </c>
      <c r="H46" s="604"/>
      <c r="I46" s="519">
        <v>0</v>
      </c>
      <c r="J46" s="527">
        <v>0</v>
      </c>
      <c r="K46" s="16"/>
    </row>
    <row r="47" spans="2:11" s="8" customFormat="1" ht="14.25" x14ac:dyDescent="0.2">
      <c r="B47" s="356"/>
      <c r="C47" s="358"/>
      <c r="D47" s="361"/>
      <c r="E47" s="489"/>
      <c r="F47" s="473"/>
      <c r="G47" s="486"/>
      <c r="H47" s="490"/>
      <c r="I47" s="517"/>
      <c r="J47" s="530"/>
      <c r="K47" s="25"/>
    </row>
    <row r="48" spans="2:11" s="8" customFormat="1" ht="14.25" x14ac:dyDescent="0.2">
      <c r="B48" s="356"/>
      <c r="C48" s="358"/>
      <c r="D48" s="361"/>
      <c r="E48" s="489"/>
      <c r="F48" s="473"/>
      <c r="G48" s="607" t="s">
        <v>101</v>
      </c>
      <c r="H48" s="607"/>
      <c r="I48" s="517">
        <v>0</v>
      </c>
      <c r="J48" s="526">
        <v>0</v>
      </c>
      <c r="K48" s="22"/>
    </row>
    <row r="49" spans="2:11" s="8" customFormat="1" ht="14.25" x14ac:dyDescent="0.2">
      <c r="B49" s="356"/>
      <c r="C49" s="358"/>
      <c r="D49" s="361"/>
      <c r="E49" s="489"/>
      <c r="F49" s="473"/>
      <c r="G49" s="607" t="s">
        <v>102</v>
      </c>
      <c r="H49" s="607"/>
      <c r="I49" s="517">
        <v>0</v>
      </c>
      <c r="J49" s="526">
        <v>0</v>
      </c>
      <c r="K49" s="22"/>
    </row>
    <row r="50" spans="2:11" s="8" customFormat="1" ht="14.25" x14ac:dyDescent="0.2">
      <c r="B50" s="356"/>
      <c r="C50" s="358"/>
      <c r="D50" s="361"/>
      <c r="E50" s="489"/>
      <c r="F50" s="473"/>
      <c r="G50" s="486"/>
      <c r="H50" s="491"/>
      <c r="I50" s="521"/>
      <c r="J50" s="530"/>
      <c r="K50" s="25"/>
    </row>
    <row r="51" spans="2:11" s="8" customFormat="1" ht="15" x14ac:dyDescent="0.2">
      <c r="B51" s="356"/>
      <c r="C51" s="358"/>
      <c r="D51" s="361"/>
      <c r="E51" s="489"/>
      <c r="F51" s="473"/>
      <c r="G51" s="604" t="s">
        <v>103</v>
      </c>
      <c r="H51" s="604"/>
      <c r="I51" s="519">
        <v>27489729498.850002</v>
      </c>
      <c r="J51" s="527">
        <v>26188252091.850002</v>
      </c>
      <c r="K51" s="16"/>
    </row>
    <row r="52" spans="2:11" s="8" customFormat="1" ht="14.25" x14ac:dyDescent="0.2">
      <c r="B52" s="356"/>
      <c r="C52" s="358"/>
      <c r="D52" s="361"/>
      <c r="E52" s="489"/>
      <c r="F52" s="473"/>
      <c r="G52" s="486"/>
      <c r="H52" s="490"/>
      <c r="I52" s="521"/>
      <c r="J52" s="530"/>
      <c r="K52" s="25"/>
    </row>
    <row r="53" spans="2:11" s="8" customFormat="1" ht="15" x14ac:dyDescent="0.2">
      <c r="B53" s="356"/>
      <c r="C53" s="358"/>
      <c r="D53" s="361"/>
      <c r="E53" s="489"/>
      <c r="F53" s="473"/>
      <c r="G53" s="604" t="s">
        <v>104</v>
      </c>
      <c r="H53" s="604"/>
      <c r="I53" s="519">
        <v>29470311743.520004</v>
      </c>
      <c r="J53" s="527">
        <v>28096576458.220001</v>
      </c>
      <c r="K53" s="16"/>
    </row>
    <row r="54" spans="2:11" s="8" customFormat="1" ht="15" thickBot="1" x14ac:dyDescent="0.25">
      <c r="B54" s="363"/>
      <c r="C54" s="364"/>
      <c r="D54" s="364"/>
      <c r="E54" s="492"/>
      <c r="F54" s="493"/>
      <c r="G54" s="492"/>
      <c r="H54" s="492"/>
      <c r="I54" s="494"/>
      <c r="J54" s="495"/>
      <c r="K54" s="87"/>
    </row>
    <row r="55" spans="2:11" ht="14.25" x14ac:dyDescent="0.2">
      <c r="B55" s="442" t="s">
        <v>6557</v>
      </c>
      <c r="C55" s="46"/>
      <c r="D55" s="47"/>
      <c r="E55" s="47"/>
      <c r="F55" s="10"/>
      <c r="G55" s="48"/>
      <c r="H55" s="46"/>
      <c r="I55" s="468"/>
      <c r="J55" s="468"/>
      <c r="K55" s="47"/>
    </row>
  </sheetData>
  <mergeCells count="63">
    <mergeCell ref="G49:H49"/>
    <mergeCell ref="G51:H51"/>
    <mergeCell ref="G53:H53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574" t="s">
        <v>47</v>
      </c>
      <c r="C2" s="575"/>
      <c r="D2" s="575"/>
      <c r="E2" s="575"/>
      <c r="F2" s="575"/>
      <c r="G2" s="576"/>
    </row>
    <row r="3" spans="2:7" ht="18" x14ac:dyDescent="0.25">
      <c r="B3" s="577" t="s">
        <v>156</v>
      </c>
      <c r="C3" s="578"/>
      <c r="D3" s="578"/>
      <c r="E3" s="578"/>
      <c r="F3" s="578"/>
      <c r="G3" s="579"/>
    </row>
    <row r="4" spans="2:7" ht="18" x14ac:dyDescent="0.25">
      <c r="B4" s="577" t="s">
        <v>6570</v>
      </c>
      <c r="C4" s="578"/>
      <c r="D4" s="578"/>
      <c r="E4" s="578"/>
      <c r="F4" s="578"/>
      <c r="G4" s="579"/>
    </row>
    <row r="5" spans="2:7" ht="15.75" thickBot="1" x14ac:dyDescent="0.3">
      <c r="B5" s="580" t="s">
        <v>6560</v>
      </c>
      <c r="C5" s="581"/>
      <c r="D5" s="581"/>
      <c r="E5" s="581"/>
      <c r="F5" s="581"/>
      <c r="G5" s="582"/>
    </row>
    <row r="6" spans="2:7" s="443" customFormat="1" ht="13.5" thickBot="1" x14ac:dyDescent="0.25">
      <c r="B6" s="583" t="s">
        <v>212</v>
      </c>
      <c r="C6" s="584"/>
      <c r="D6" s="584"/>
      <c r="E6" s="404"/>
      <c r="F6" s="455">
        <v>2023</v>
      </c>
      <c r="G6" s="406">
        <v>2022</v>
      </c>
    </row>
    <row r="7" spans="2:7" s="443" customFormat="1" ht="12.75" x14ac:dyDescent="0.2">
      <c r="B7" s="396"/>
      <c r="C7" s="397"/>
      <c r="D7" s="397"/>
      <c r="E7" s="398"/>
      <c r="F7" s="397"/>
      <c r="G7" s="469"/>
    </row>
    <row r="8" spans="2:7" ht="15" x14ac:dyDescent="0.2">
      <c r="B8" s="572" t="s">
        <v>25</v>
      </c>
      <c r="C8" s="573"/>
      <c r="D8" s="573"/>
      <c r="E8" s="573"/>
      <c r="F8" s="387"/>
      <c r="G8" s="470"/>
    </row>
    <row r="9" spans="2:7" s="444" customFormat="1" ht="28.35" customHeight="1" x14ac:dyDescent="0.25">
      <c r="B9" s="572" t="s">
        <v>157</v>
      </c>
      <c r="C9" s="573"/>
      <c r="D9" s="573"/>
      <c r="E9" s="573"/>
      <c r="F9" s="532">
        <v>1743358334.74</v>
      </c>
      <c r="G9" s="533">
        <v>1635553920.8600001</v>
      </c>
    </row>
    <row r="10" spans="2:7" ht="14.25" x14ac:dyDescent="0.2">
      <c r="B10" s="366"/>
      <c r="C10" s="586" t="s">
        <v>158</v>
      </c>
      <c r="D10" s="586"/>
      <c r="E10" s="586"/>
      <c r="F10" s="534">
        <v>1420838069.5899999</v>
      </c>
      <c r="G10" s="535">
        <v>1362955525.2</v>
      </c>
    </row>
    <row r="11" spans="2:7" ht="14.25" x14ac:dyDescent="0.2">
      <c r="B11" s="366"/>
      <c r="C11" s="586" t="s">
        <v>159</v>
      </c>
      <c r="D11" s="586"/>
      <c r="E11" s="586"/>
      <c r="F11" s="536">
        <v>0</v>
      </c>
      <c r="G11" s="535">
        <v>0</v>
      </c>
    </row>
    <row r="12" spans="2:7" ht="14.25" x14ac:dyDescent="0.2">
      <c r="B12" s="366"/>
      <c r="C12" s="586" t="s">
        <v>160</v>
      </c>
      <c r="D12" s="586"/>
      <c r="E12" s="586"/>
      <c r="F12" s="536">
        <v>0</v>
      </c>
      <c r="G12" s="535">
        <v>0</v>
      </c>
    </row>
    <row r="13" spans="2:7" ht="14.25" x14ac:dyDescent="0.2">
      <c r="B13" s="366"/>
      <c r="C13" s="586" t="s">
        <v>161</v>
      </c>
      <c r="D13" s="586"/>
      <c r="E13" s="586"/>
      <c r="F13" s="536">
        <v>131808450.23</v>
      </c>
      <c r="G13" s="535">
        <v>105994249.47</v>
      </c>
    </row>
    <row r="14" spans="2:7" ht="14.25" x14ac:dyDescent="0.2">
      <c r="B14" s="366"/>
      <c r="C14" s="586" t="s">
        <v>314</v>
      </c>
      <c r="D14" s="586"/>
      <c r="E14" s="586"/>
      <c r="F14" s="536">
        <v>92447649.530000001</v>
      </c>
      <c r="G14" s="535">
        <v>89596455.060000002</v>
      </c>
    </row>
    <row r="15" spans="2:7" ht="14.25" x14ac:dyDescent="0.2">
      <c r="B15" s="366"/>
      <c r="C15" s="586" t="s">
        <v>320</v>
      </c>
      <c r="D15" s="586"/>
      <c r="E15" s="586"/>
      <c r="F15" s="536">
        <v>98264165.390000001</v>
      </c>
      <c r="G15" s="535">
        <v>77007691.129999995</v>
      </c>
    </row>
    <row r="16" spans="2:7" ht="14.25" x14ac:dyDescent="0.2">
      <c r="B16" s="366"/>
      <c r="C16" s="586" t="s">
        <v>6550</v>
      </c>
      <c r="D16" s="586"/>
      <c r="E16" s="586"/>
      <c r="F16" s="536">
        <v>0</v>
      </c>
      <c r="G16" s="535">
        <v>0</v>
      </c>
    </row>
    <row r="17" spans="1:7" ht="14.25" x14ac:dyDescent="0.2">
      <c r="B17" s="454"/>
      <c r="C17" s="585"/>
      <c r="D17" s="585"/>
      <c r="E17" s="585"/>
      <c r="F17" s="536"/>
      <c r="G17" s="535"/>
    </row>
    <row r="18" spans="1:7" ht="42.95" customHeight="1" x14ac:dyDescent="0.2">
      <c r="B18" s="572" t="s">
        <v>6551</v>
      </c>
      <c r="C18" s="573"/>
      <c r="D18" s="573"/>
      <c r="E18" s="573"/>
      <c r="F18" s="537">
        <v>1297935112.96</v>
      </c>
      <c r="G18" s="538">
        <v>1176380682.6199999</v>
      </c>
    </row>
    <row r="19" spans="1:7" ht="33" customHeight="1" x14ac:dyDescent="0.2">
      <c r="B19" s="454"/>
      <c r="C19" s="585" t="s">
        <v>6552</v>
      </c>
      <c r="D19" s="585"/>
      <c r="E19" s="585"/>
      <c r="F19" s="536">
        <v>1225430660.79</v>
      </c>
      <c r="G19" s="539">
        <v>1104214931.1199999</v>
      </c>
    </row>
    <row r="20" spans="1:7" ht="27" customHeight="1" x14ac:dyDescent="0.2">
      <c r="B20" s="454"/>
      <c r="C20" s="585" t="s">
        <v>6553</v>
      </c>
      <c r="D20" s="585"/>
      <c r="E20" s="585"/>
      <c r="F20" s="536">
        <v>72504452.170000002</v>
      </c>
      <c r="G20" s="539">
        <v>72165751.5</v>
      </c>
    </row>
    <row r="21" spans="1:7" s="444" customFormat="1" ht="28.35" customHeight="1" x14ac:dyDescent="0.25">
      <c r="B21" s="572" t="s">
        <v>169</v>
      </c>
      <c r="C21" s="573"/>
      <c r="D21" s="573"/>
      <c r="E21" s="573"/>
      <c r="F21" s="532">
        <v>12718.91</v>
      </c>
      <c r="G21" s="533">
        <v>1025083.77</v>
      </c>
    </row>
    <row r="22" spans="1:7" ht="12.75" customHeight="1" x14ac:dyDescent="0.2">
      <c r="A22" s="437"/>
      <c r="B22" s="454"/>
      <c r="C22" s="585" t="s">
        <v>170</v>
      </c>
      <c r="D22" s="585"/>
      <c r="E22" s="585"/>
      <c r="F22" s="536">
        <v>0</v>
      </c>
      <c r="G22" s="535">
        <v>0</v>
      </c>
    </row>
    <row r="23" spans="1:7" ht="14.25" x14ac:dyDescent="0.2">
      <c r="B23" s="454"/>
      <c r="C23" s="585" t="s">
        <v>171</v>
      </c>
      <c r="D23" s="585"/>
      <c r="E23" s="585"/>
      <c r="F23" s="536">
        <v>0</v>
      </c>
      <c r="G23" s="535">
        <v>0</v>
      </c>
    </row>
    <row r="24" spans="1:7" ht="28.5" customHeight="1" x14ac:dyDescent="0.2">
      <c r="B24" s="454"/>
      <c r="C24" s="585" t="s">
        <v>172</v>
      </c>
      <c r="D24" s="585"/>
      <c r="E24" s="585"/>
      <c r="F24" s="536">
        <v>0</v>
      </c>
      <c r="G24" s="535">
        <v>0</v>
      </c>
    </row>
    <row r="25" spans="1:7" ht="14.25" x14ac:dyDescent="0.2">
      <c r="B25" s="454"/>
      <c r="C25" s="585" t="s">
        <v>173</v>
      </c>
      <c r="D25" s="585"/>
      <c r="E25" s="585"/>
      <c r="F25" s="536">
        <v>0</v>
      </c>
      <c r="G25" s="535">
        <v>1004207.79</v>
      </c>
    </row>
    <row r="26" spans="1:7" ht="14.25" x14ac:dyDescent="0.2">
      <c r="B26" s="454"/>
      <c r="C26" s="585" t="s">
        <v>174</v>
      </c>
      <c r="D26" s="585"/>
      <c r="E26" s="585"/>
      <c r="F26" s="536">
        <v>12718.91</v>
      </c>
      <c r="G26" s="535">
        <v>20875.98</v>
      </c>
    </row>
    <row r="27" spans="1:7" ht="14.25" x14ac:dyDescent="0.2">
      <c r="B27" s="454"/>
      <c r="C27" s="453"/>
      <c r="D27" s="453"/>
      <c r="E27" s="453"/>
      <c r="F27" s="536"/>
      <c r="G27" s="535"/>
    </row>
    <row r="28" spans="1:7" s="444" customFormat="1" ht="28.35" customHeight="1" x14ac:dyDescent="0.25">
      <c r="B28" s="572" t="s">
        <v>175</v>
      </c>
      <c r="C28" s="573"/>
      <c r="D28" s="573"/>
      <c r="E28" s="573"/>
      <c r="F28" s="532">
        <v>3041306166.6100001</v>
      </c>
      <c r="G28" s="533">
        <v>2812959687.25</v>
      </c>
    </row>
    <row r="29" spans="1:7" s="428" customFormat="1" ht="14.25" x14ac:dyDescent="0.2">
      <c r="B29" s="425"/>
      <c r="C29" s="426"/>
      <c r="D29" s="426"/>
      <c r="E29" s="426"/>
      <c r="F29" s="540"/>
      <c r="G29" s="541"/>
    </row>
    <row r="30" spans="1:7" ht="15" x14ac:dyDescent="0.2">
      <c r="B30" s="587" t="s">
        <v>176</v>
      </c>
      <c r="C30" s="588"/>
      <c r="D30" s="588"/>
      <c r="E30" s="588"/>
      <c r="F30" s="536"/>
      <c r="G30" s="542"/>
    </row>
    <row r="31" spans="1:7" s="444" customFormat="1" ht="28.35" customHeight="1" x14ac:dyDescent="0.25">
      <c r="B31" s="572" t="s">
        <v>177</v>
      </c>
      <c r="C31" s="573"/>
      <c r="D31" s="573"/>
      <c r="E31" s="573"/>
      <c r="F31" s="532">
        <v>1295564766.24</v>
      </c>
      <c r="G31" s="533">
        <v>929497576.3499999</v>
      </c>
    </row>
    <row r="32" spans="1:7" ht="14.25" x14ac:dyDescent="0.2">
      <c r="B32" s="454"/>
      <c r="C32" s="585" t="s">
        <v>178</v>
      </c>
      <c r="D32" s="585"/>
      <c r="E32" s="585"/>
      <c r="F32" s="536">
        <v>632386072.97000003</v>
      </c>
      <c r="G32" s="543">
        <v>447225705.17000002</v>
      </c>
    </row>
    <row r="33" spans="2:7" ht="14.25" x14ac:dyDescent="0.2">
      <c r="B33" s="454"/>
      <c r="C33" s="585" t="s">
        <v>179</v>
      </c>
      <c r="D33" s="585"/>
      <c r="E33" s="585"/>
      <c r="F33" s="536">
        <v>176730024.30000001</v>
      </c>
      <c r="G33" s="543">
        <v>114870929.59999999</v>
      </c>
    </row>
    <row r="34" spans="2:7" ht="14.25" x14ac:dyDescent="0.2">
      <c r="B34" s="454"/>
      <c r="C34" s="585" t="s">
        <v>180</v>
      </c>
      <c r="D34" s="585"/>
      <c r="E34" s="585"/>
      <c r="F34" s="536">
        <v>486448668.97000003</v>
      </c>
      <c r="G34" s="543">
        <v>367400941.57999998</v>
      </c>
    </row>
    <row r="35" spans="2:7" s="444" customFormat="1" ht="28.35" customHeight="1" x14ac:dyDescent="0.25">
      <c r="B35" s="572" t="s">
        <v>168</v>
      </c>
      <c r="C35" s="573"/>
      <c r="D35" s="573"/>
      <c r="E35" s="573"/>
      <c r="F35" s="532">
        <v>171330087.21000001</v>
      </c>
      <c r="G35" s="533">
        <v>134125302.46000001</v>
      </c>
    </row>
    <row r="36" spans="2:7" ht="14.25" x14ac:dyDescent="0.2">
      <c r="B36" s="454"/>
      <c r="C36" s="585" t="s">
        <v>181</v>
      </c>
      <c r="D36" s="585"/>
      <c r="E36" s="585"/>
      <c r="F36" s="536">
        <v>0</v>
      </c>
      <c r="G36" s="542">
        <v>0</v>
      </c>
    </row>
    <row r="37" spans="2:7" ht="14.25" x14ac:dyDescent="0.2">
      <c r="B37" s="454"/>
      <c r="C37" s="585" t="s">
        <v>182</v>
      </c>
      <c r="D37" s="585"/>
      <c r="E37" s="585"/>
      <c r="F37" s="536">
        <v>16580340</v>
      </c>
      <c r="G37" s="542">
        <v>14342405.189999999</v>
      </c>
    </row>
    <row r="38" spans="2:7" ht="14.25" x14ac:dyDescent="0.2">
      <c r="B38" s="454"/>
      <c r="C38" s="585" t="s">
        <v>183</v>
      </c>
      <c r="D38" s="585"/>
      <c r="E38" s="585"/>
      <c r="F38" s="536">
        <v>13000000</v>
      </c>
      <c r="G38" s="542">
        <v>0</v>
      </c>
    </row>
    <row r="39" spans="2:7" ht="14.25" x14ac:dyDescent="0.2">
      <c r="B39" s="454"/>
      <c r="C39" s="585" t="s">
        <v>184</v>
      </c>
      <c r="D39" s="585"/>
      <c r="E39" s="585"/>
      <c r="F39" s="536">
        <v>417637.41</v>
      </c>
      <c r="G39" s="542">
        <v>565562.1</v>
      </c>
    </row>
    <row r="40" spans="2:7" ht="14.25" x14ac:dyDescent="0.2">
      <c r="B40" s="454"/>
      <c r="C40" s="585" t="s">
        <v>185</v>
      </c>
      <c r="D40" s="585"/>
      <c r="E40" s="585"/>
      <c r="F40" s="536">
        <v>141332109.80000001</v>
      </c>
      <c r="G40" s="542">
        <v>112642335.17</v>
      </c>
    </row>
    <row r="41" spans="2:7" ht="14.25" x14ac:dyDescent="0.2">
      <c r="B41" s="454"/>
      <c r="C41" s="585" t="s">
        <v>186</v>
      </c>
      <c r="D41" s="585"/>
      <c r="E41" s="585"/>
      <c r="F41" s="536">
        <v>0</v>
      </c>
      <c r="G41" s="542">
        <v>6575000</v>
      </c>
    </row>
    <row r="42" spans="2:7" ht="14.25" x14ac:dyDescent="0.2">
      <c r="B42" s="454"/>
      <c r="C42" s="585" t="s">
        <v>187</v>
      </c>
      <c r="D42" s="585"/>
      <c r="E42" s="585"/>
      <c r="F42" s="536">
        <v>0</v>
      </c>
      <c r="G42" s="542">
        <v>0</v>
      </c>
    </row>
    <row r="43" spans="2:7" ht="14.25" x14ac:dyDescent="0.2">
      <c r="B43" s="454"/>
      <c r="C43" s="585" t="s">
        <v>188</v>
      </c>
      <c r="D43" s="585"/>
      <c r="E43" s="585"/>
      <c r="F43" s="536">
        <v>0</v>
      </c>
      <c r="G43" s="542">
        <v>0</v>
      </c>
    </row>
    <row r="44" spans="2:7" ht="14.25" x14ac:dyDescent="0.2">
      <c r="B44" s="454"/>
      <c r="C44" s="585" t="s">
        <v>189</v>
      </c>
      <c r="D44" s="585"/>
      <c r="E44" s="585"/>
      <c r="F44" s="536">
        <v>0</v>
      </c>
      <c r="G44" s="542">
        <v>0</v>
      </c>
    </row>
    <row r="45" spans="2:7" ht="14.25" x14ac:dyDescent="0.2">
      <c r="B45" s="385"/>
      <c r="C45" s="453"/>
      <c r="D45" s="453"/>
      <c r="E45" s="453"/>
      <c r="F45" s="544"/>
      <c r="G45" s="542"/>
    </row>
    <row r="46" spans="2:7" s="444" customFormat="1" ht="28.35" customHeight="1" x14ac:dyDescent="0.25">
      <c r="B46" s="572" t="s">
        <v>190</v>
      </c>
      <c r="C46" s="573"/>
      <c r="D46" s="573"/>
      <c r="E46" s="573"/>
      <c r="F46" s="532">
        <v>0</v>
      </c>
      <c r="G46" s="533">
        <v>2663221.41</v>
      </c>
    </row>
    <row r="47" spans="2:7" ht="14.25" x14ac:dyDescent="0.2">
      <c r="B47" s="454"/>
      <c r="C47" s="585" t="s">
        <v>191</v>
      </c>
      <c r="D47" s="585"/>
      <c r="E47" s="585"/>
      <c r="F47" s="536">
        <v>0</v>
      </c>
      <c r="G47" s="542">
        <v>0</v>
      </c>
    </row>
    <row r="48" spans="2:7" ht="14.25" x14ac:dyDescent="0.2">
      <c r="B48" s="454"/>
      <c r="C48" s="585" t="s">
        <v>91</v>
      </c>
      <c r="D48" s="585"/>
      <c r="E48" s="585"/>
      <c r="F48" s="536">
        <v>0</v>
      </c>
      <c r="G48" s="542">
        <v>0</v>
      </c>
    </row>
    <row r="49" spans="2:7" ht="14.25" x14ac:dyDescent="0.2">
      <c r="B49" s="454"/>
      <c r="C49" s="585" t="s">
        <v>192</v>
      </c>
      <c r="D49" s="585"/>
      <c r="E49" s="585"/>
      <c r="F49" s="536">
        <v>0</v>
      </c>
      <c r="G49" s="542">
        <v>2663221.41</v>
      </c>
    </row>
    <row r="50" spans="2:7" ht="14.25" x14ac:dyDescent="0.2">
      <c r="B50" s="367"/>
      <c r="C50" s="453"/>
      <c r="D50" s="453"/>
      <c r="E50" s="453"/>
      <c r="F50" s="536"/>
      <c r="G50" s="542"/>
    </row>
    <row r="51" spans="2:7" s="448" customFormat="1" ht="28.35" customHeight="1" x14ac:dyDescent="0.25">
      <c r="B51" s="572" t="s">
        <v>193</v>
      </c>
      <c r="C51" s="573"/>
      <c r="D51" s="573"/>
      <c r="E51" s="573"/>
      <c r="F51" s="532">
        <v>47109823.880000003</v>
      </c>
      <c r="G51" s="533">
        <v>48224317.420000002</v>
      </c>
    </row>
    <row r="52" spans="2:7" ht="14.25" x14ac:dyDescent="0.2">
      <c r="B52" s="454"/>
      <c r="C52" s="585" t="s">
        <v>194</v>
      </c>
      <c r="D52" s="585"/>
      <c r="E52" s="585"/>
      <c r="F52" s="536">
        <v>47109823.880000003</v>
      </c>
      <c r="G52" s="542">
        <v>48224317.420000002</v>
      </c>
    </row>
    <row r="53" spans="2:7" ht="14.25" x14ac:dyDescent="0.2">
      <c r="B53" s="454"/>
      <c r="C53" s="585" t="s">
        <v>195</v>
      </c>
      <c r="D53" s="585"/>
      <c r="E53" s="585"/>
      <c r="F53" s="536">
        <v>0</v>
      </c>
      <c r="G53" s="542">
        <v>0</v>
      </c>
    </row>
    <row r="54" spans="2:7" ht="14.25" x14ac:dyDescent="0.2">
      <c r="B54" s="454"/>
      <c r="C54" s="585" t="s">
        <v>196</v>
      </c>
      <c r="D54" s="585"/>
      <c r="E54" s="585"/>
      <c r="F54" s="536">
        <v>0</v>
      </c>
      <c r="G54" s="542">
        <v>0</v>
      </c>
    </row>
    <row r="55" spans="2:7" ht="14.25" x14ac:dyDescent="0.2">
      <c r="B55" s="454"/>
      <c r="C55" s="585" t="s">
        <v>197</v>
      </c>
      <c r="D55" s="585"/>
      <c r="E55" s="585"/>
      <c r="F55" s="536">
        <v>0</v>
      </c>
      <c r="G55" s="542">
        <v>0</v>
      </c>
    </row>
    <row r="56" spans="2:7" ht="14.25" x14ac:dyDescent="0.2">
      <c r="B56" s="454"/>
      <c r="C56" s="585" t="s">
        <v>198</v>
      </c>
      <c r="D56" s="585"/>
      <c r="E56" s="585"/>
      <c r="F56" s="536">
        <v>0</v>
      </c>
      <c r="G56" s="542">
        <v>0</v>
      </c>
    </row>
    <row r="57" spans="2:7" s="448" customFormat="1" ht="28.35" customHeight="1" x14ac:dyDescent="0.25">
      <c r="B57" s="572" t="s">
        <v>199</v>
      </c>
      <c r="C57" s="573"/>
      <c r="D57" s="573"/>
      <c r="E57" s="573"/>
      <c r="F57" s="532">
        <v>89272354.450000003</v>
      </c>
      <c r="G57" s="533">
        <v>86239052.63000001</v>
      </c>
    </row>
    <row r="58" spans="2:7" ht="28.5" customHeight="1" x14ac:dyDescent="0.2">
      <c r="B58" s="454"/>
      <c r="C58" s="585" t="s">
        <v>200</v>
      </c>
      <c r="D58" s="585"/>
      <c r="E58" s="585"/>
      <c r="F58" s="536">
        <v>78316252.200000003</v>
      </c>
      <c r="G58" s="542">
        <v>85621264.870000005</v>
      </c>
    </row>
    <row r="59" spans="2:7" ht="14.25" x14ac:dyDescent="0.2">
      <c r="B59" s="454"/>
      <c r="C59" s="585" t="s">
        <v>201</v>
      </c>
      <c r="D59" s="585"/>
      <c r="E59" s="585"/>
      <c r="F59" s="536">
        <v>10956102.25</v>
      </c>
      <c r="G59" s="542">
        <v>0</v>
      </c>
    </row>
    <row r="60" spans="2:7" ht="14.25" x14ac:dyDescent="0.2">
      <c r="B60" s="454"/>
      <c r="C60" s="585" t="s">
        <v>202</v>
      </c>
      <c r="D60" s="585"/>
      <c r="E60" s="585"/>
      <c r="F60" s="536">
        <v>0</v>
      </c>
      <c r="G60" s="542">
        <v>0</v>
      </c>
    </row>
    <row r="61" spans="2:7" ht="14.25" x14ac:dyDescent="0.2">
      <c r="B61" s="454"/>
      <c r="C61" s="585" t="s">
        <v>205</v>
      </c>
      <c r="D61" s="585"/>
      <c r="E61" s="585"/>
      <c r="F61" s="536">
        <v>0</v>
      </c>
      <c r="G61" s="535">
        <v>617787.76</v>
      </c>
    </row>
    <row r="62" spans="2:7" s="448" customFormat="1" ht="28.35" customHeight="1" x14ac:dyDescent="0.25">
      <c r="B62" s="572" t="s">
        <v>206</v>
      </c>
      <c r="C62" s="573"/>
      <c r="D62" s="573"/>
      <c r="E62" s="573"/>
      <c r="F62" s="532">
        <v>16808339.280000001</v>
      </c>
      <c r="G62" s="533">
        <v>0</v>
      </c>
    </row>
    <row r="63" spans="2:7" ht="14.25" x14ac:dyDescent="0.2">
      <c r="B63" s="454"/>
      <c r="C63" s="585" t="s">
        <v>207</v>
      </c>
      <c r="D63" s="585"/>
      <c r="E63" s="585"/>
      <c r="F63" s="536">
        <v>16808339.280000001</v>
      </c>
      <c r="G63" s="535">
        <v>0</v>
      </c>
    </row>
    <row r="64" spans="2:7" ht="14.25" x14ac:dyDescent="0.2">
      <c r="B64" s="590"/>
      <c r="C64" s="585"/>
      <c r="D64" s="585"/>
      <c r="E64" s="585"/>
      <c r="F64" s="536"/>
      <c r="G64" s="542"/>
    </row>
    <row r="65" spans="1:7" ht="15" x14ac:dyDescent="0.2">
      <c r="B65" s="587" t="s">
        <v>208</v>
      </c>
      <c r="C65" s="588"/>
      <c r="D65" s="588"/>
      <c r="E65" s="588"/>
      <c r="F65" s="545">
        <v>1620085371.0599999</v>
      </c>
      <c r="G65" s="546">
        <v>1200749470.27</v>
      </c>
    </row>
    <row r="66" spans="1:7" ht="15" x14ac:dyDescent="0.2">
      <c r="B66" s="454"/>
      <c r="C66" s="453"/>
      <c r="D66" s="453"/>
      <c r="E66" s="453"/>
      <c r="F66" s="536"/>
      <c r="G66" s="546"/>
    </row>
    <row r="67" spans="1:7" ht="15" x14ac:dyDescent="0.2">
      <c r="B67" s="587" t="s">
        <v>209</v>
      </c>
      <c r="C67" s="588"/>
      <c r="D67" s="588"/>
      <c r="E67" s="588"/>
      <c r="F67" s="545">
        <v>1421220795.5500002</v>
      </c>
      <c r="G67" s="546">
        <v>1612210216.98</v>
      </c>
    </row>
    <row r="68" spans="1:7" s="445" customFormat="1" ht="17.25" thickBot="1" x14ac:dyDescent="0.25">
      <c r="B68" s="429"/>
      <c r="C68" s="430"/>
      <c r="D68" s="430"/>
      <c r="E68" s="446"/>
      <c r="F68" s="465"/>
      <c r="G68" s="471"/>
    </row>
    <row r="69" spans="1:7" ht="15" x14ac:dyDescent="0.2">
      <c r="A69" s="447"/>
      <c r="B69" s="589" t="s">
        <v>6557</v>
      </c>
      <c r="C69" s="589"/>
      <c r="D69" s="589"/>
      <c r="E69" s="589"/>
      <c r="F69" s="589"/>
      <c r="G69" s="589"/>
    </row>
  </sheetData>
  <mergeCells count="61">
    <mergeCell ref="B69:G69"/>
    <mergeCell ref="C61:E61"/>
    <mergeCell ref="B62:E62"/>
    <mergeCell ref="C63:E63"/>
    <mergeCell ref="B64:E64"/>
    <mergeCell ref="B65:E65"/>
    <mergeCell ref="B67:E67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B8:E8"/>
    <mergeCell ref="B2:G2"/>
    <mergeCell ref="B3:G3"/>
    <mergeCell ref="B4:G4"/>
    <mergeCell ref="B5:G5"/>
    <mergeCell ref="B6:D6"/>
  </mergeCells>
  <printOptions verticalCentered="1"/>
  <pageMargins left="1.299212598425197" right="0.31496062992125984" top="0.35433070866141736" bottom="0.35433070866141736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574" t="s">
        <v>47</v>
      </c>
      <c r="C2" s="575"/>
      <c r="D2" s="575"/>
      <c r="E2" s="575"/>
      <c r="F2" s="575"/>
      <c r="G2" s="576"/>
    </row>
    <row r="3" spans="2:7" ht="18" x14ac:dyDescent="0.25">
      <c r="B3" s="577" t="s">
        <v>156</v>
      </c>
      <c r="C3" s="578"/>
      <c r="D3" s="578"/>
      <c r="E3" s="578"/>
      <c r="F3" s="578"/>
      <c r="G3" s="579"/>
    </row>
    <row r="4" spans="2:7" ht="18" x14ac:dyDescent="0.25">
      <c r="B4" s="577" t="s">
        <v>6571</v>
      </c>
      <c r="C4" s="578"/>
      <c r="D4" s="578"/>
      <c r="E4" s="578"/>
      <c r="F4" s="578"/>
      <c r="G4" s="579"/>
    </row>
    <row r="5" spans="2:7" ht="15.75" thickBot="1" x14ac:dyDescent="0.3">
      <c r="B5" s="580" t="s">
        <v>6560</v>
      </c>
      <c r="C5" s="581"/>
      <c r="D5" s="581"/>
      <c r="E5" s="581"/>
      <c r="F5" s="581"/>
      <c r="G5" s="582"/>
    </row>
    <row r="6" spans="2:7" s="443" customFormat="1" ht="13.5" thickBot="1" x14ac:dyDescent="0.25">
      <c r="B6" s="583" t="s">
        <v>212</v>
      </c>
      <c r="C6" s="584"/>
      <c r="D6" s="584"/>
      <c r="E6" s="404"/>
      <c r="F6" s="405">
        <v>2023</v>
      </c>
      <c r="G6" s="406">
        <v>2022</v>
      </c>
    </row>
    <row r="7" spans="2:7" s="443" customFormat="1" ht="12.75" x14ac:dyDescent="0.2">
      <c r="B7" s="396"/>
      <c r="C7" s="397"/>
      <c r="D7" s="397"/>
      <c r="E7" s="398"/>
      <c r="F7" s="397"/>
      <c r="G7" s="469"/>
    </row>
    <row r="8" spans="2:7" ht="15" x14ac:dyDescent="0.2">
      <c r="B8" s="572" t="s">
        <v>25</v>
      </c>
      <c r="C8" s="573"/>
      <c r="D8" s="573"/>
      <c r="E8" s="573"/>
      <c r="F8" s="387"/>
      <c r="G8" s="470"/>
    </row>
    <row r="9" spans="2:7" s="444" customFormat="1" ht="28.35" customHeight="1" x14ac:dyDescent="0.25">
      <c r="B9" s="572" t="s">
        <v>157</v>
      </c>
      <c r="C9" s="573"/>
      <c r="D9" s="573"/>
      <c r="E9" s="573"/>
      <c r="F9" s="532">
        <v>1743358334.74</v>
      </c>
      <c r="G9" s="533">
        <v>3540135702.8099999</v>
      </c>
    </row>
    <row r="10" spans="2:7" ht="14.25" x14ac:dyDescent="0.2">
      <c r="B10" s="366"/>
      <c r="C10" s="586" t="s">
        <v>158</v>
      </c>
      <c r="D10" s="586"/>
      <c r="E10" s="586"/>
      <c r="F10" s="534">
        <v>1420838069.5899999</v>
      </c>
      <c r="G10" s="535">
        <v>2493114584.5300002</v>
      </c>
    </row>
    <row r="11" spans="2:7" ht="14.25" x14ac:dyDescent="0.2">
      <c r="B11" s="366"/>
      <c r="C11" s="586" t="s">
        <v>159</v>
      </c>
      <c r="D11" s="586"/>
      <c r="E11" s="586"/>
      <c r="F11" s="536">
        <v>0</v>
      </c>
      <c r="G11" s="535">
        <v>0</v>
      </c>
    </row>
    <row r="12" spans="2:7" ht="14.25" x14ac:dyDescent="0.2">
      <c r="B12" s="366"/>
      <c r="C12" s="586" t="s">
        <v>160</v>
      </c>
      <c r="D12" s="586"/>
      <c r="E12" s="586"/>
      <c r="F12" s="536">
        <v>0</v>
      </c>
      <c r="G12" s="535">
        <v>0</v>
      </c>
    </row>
    <row r="13" spans="2:7" ht="14.25" x14ac:dyDescent="0.2">
      <c r="B13" s="366"/>
      <c r="C13" s="586" t="s">
        <v>161</v>
      </c>
      <c r="D13" s="586"/>
      <c r="E13" s="586"/>
      <c r="F13" s="536">
        <v>131808450.23</v>
      </c>
      <c r="G13" s="535">
        <v>327228706.14999998</v>
      </c>
    </row>
    <row r="14" spans="2:7" ht="14.25" x14ac:dyDescent="0.2">
      <c r="B14" s="366"/>
      <c r="C14" s="586" t="s">
        <v>314</v>
      </c>
      <c r="D14" s="586"/>
      <c r="E14" s="586"/>
      <c r="F14" s="536">
        <v>92447649.530000001</v>
      </c>
      <c r="G14" s="535">
        <v>283190139.74000001</v>
      </c>
    </row>
    <row r="15" spans="2:7" ht="14.25" x14ac:dyDescent="0.2">
      <c r="B15" s="366"/>
      <c r="C15" s="586" t="s">
        <v>320</v>
      </c>
      <c r="D15" s="586"/>
      <c r="E15" s="586"/>
      <c r="F15" s="536">
        <v>98264165.390000001</v>
      </c>
      <c r="G15" s="535">
        <v>436602272.38999999</v>
      </c>
    </row>
    <row r="16" spans="2:7" ht="14.25" x14ac:dyDescent="0.2">
      <c r="B16" s="366"/>
      <c r="C16" s="586" t="s">
        <v>6550</v>
      </c>
      <c r="D16" s="586"/>
      <c r="E16" s="586"/>
      <c r="F16" s="536">
        <v>0</v>
      </c>
      <c r="G16" s="535">
        <v>0</v>
      </c>
    </row>
    <row r="17" spans="1:7" ht="14.25" x14ac:dyDescent="0.2">
      <c r="B17" s="392"/>
      <c r="C17" s="585"/>
      <c r="D17" s="585"/>
      <c r="E17" s="585"/>
      <c r="F17" s="536"/>
      <c r="G17" s="535"/>
    </row>
    <row r="18" spans="1:7" ht="42.95" customHeight="1" x14ac:dyDescent="0.2">
      <c r="B18" s="572" t="s">
        <v>6551</v>
      </c>
      <c r="C18" s="573"/>
      <c r="D18" s="573"/>
      <c r="E18" s="573"/>
      <c r="F18" s="537">
        <v>1297935112.96</v>
      </c>
      <c r="G18" s="538">
        <v>4633564462.4700003</v>
      </c>
    </row>
    <row r="19" spans="1:7" ht="33" customHeight="1" x14ac:dyDescent="0.2">
      <c r="B19" s="392"/>
      <c r="C19" s="585" t="s">
        <v>6552</v>
      </c>
      <c r="D19" s="585"/>
      <c r="E19" s="585"/>
      <c r="F19" s="536">
        <v>1225430660.79</v>
      </c>
      <c r="G19" s="539">
        <v>4059192055.73</v>
      </c>
    </row>
    <row r="20" spans="1:7" ht="27" customHeight="1" x14ac:dyDescent="0.2">
      <c r="B20" s="392"/>
      <c r="C20" s="585" t="s">
        <v>6553</v>
      </c>
      <c r="D20" s="585"/>
      <c r="E20" s="585"/>
      <c r="F20" s="536">
        <v>72504452.170000002</v>
      </c>
      <c r="G20" s="539">
        <v>574372406.74000001</v>
      </c>
    </row>
    <row r="21" spans="1:7" s="444" customFormat="1" ht="28.35" customHeight="1" x14ac:dyDescent="0.25">
      <c r="B21" s="572" t="s">
        <v>169</v>
      </c>
      <c r="C21" s="573"/>
      <c r="D21" s="573"/>
      <c r="E21" s="573"/>
      <c r="F21" s="532">
        <v>12718.91</v>
      </c>
      <c r="G21" s="533">
        <v>50089769.719999999</v>
      </c>
    </row>
    <row r="22" spans="1:7" ht="12.75" customHeight="1" x14ac:dyDescent="0.2">
      <c r="A22" s="437"/>
      <c r="B22" s="392"/>
      <c r="C22" s="585" t="s">
        <v>170</v>
      </c>
      <c r="D22" s="585"/>
      <c r="E22" s="585"/>
      <c r="F22" s="536">
        <v>0</v>
      </c>
      <c r="G22" s="535">
        <v>0</v>
      </c>
    </row>
    <row r="23" spans="1:7" ht="14.25" x14ac:dyDescent="0.2">
      <c r="B23" s="392"/>
      <c r="C23" s="585" t="s">
        <v>171</v>
      </c>
      <c r="D23" s="585"/>
      <c r="E23" s="585"/>
      <c r="F23" s="536">
        <v>0</v>
      </c>
      <c r="G23" s="535">
        <v>0</v>
      </c>
    </row>
    <row r="24" spans="1:7" ht="28.5" customHeight="1" x14ac:dyDescent="0.2">
      <c r="B24" s="392"/>
      <c r="C24" s="585" t="s">
        <v>172</v>
      </c>
      <c r="D24" s="585"/>
      <c r="E24" s="585"/>
      <c r="F24" s="536">
        <v>0</v>
      </c>
      <c r="G24" s="535">
        <v>0</v>
      </c>
    </row>
    <row r="25" spans="1:7" ht="14.25" x14ac:dyDescent="0.2">
      <c r="B25" s="392"/>
      <c r="C25" s="585" t="s">
        <v>173</v>
      </c>
      <c r="D25" s="585"/>
      <c r="E25" s="585"/>
      <c r="F25" s="536">
        <v>0</v>
      </c>
      <c r="G25" s="535">
        <v>49220918.780000001</v>
      </c>
    </row>
    <row r="26" spans="1:7" ht="14.25" x14ac:dyDescent="0.2">
      <c r="B26" s="392"/>
      <c r="C26" s="585" t="s">
        <v>174</v>
      </c>
      <c r="D26" s="585"/>
      <c r="E26" s="585"/>
      <c r="F26" s="536">
        <v>12718.91</v>
      </c>
      <c r="G26" s="535">
        <v>868850.94</v>
      </c>
    </row>
    <row r="27" spans="1:7" ht="14.25" x14ac:dyDescent="0.2">
      <c r="B27" s="392"/>
      <c r="C27" s="391"/>
      <c r="D27" s="391"/>
      <c r="E27" s="391"/>
      <c r="F27" s="536"/>
      <c r="G27" s="535"/>
    </row>
    <row r="28" spans="1:7" s="444" customFormat="1" ht="28.35" customHeight="1" x14ac:dyDescent="0.25">
      <c r="B28" s="572" t="s">
        <v>175</v>
      </c>
      <c r="C28" s="573"/>
      <c r="D28" s="573"/>
      <c r="E28" s="573"/>
      <c r="F28" s="532">
        <v>3041306166.6100001</v>
      </c>
      <c r="G28" s="533">
        <v>8223789935</v>
      </c>
    </row>
    <row r="29" spans="1:7" s="428" customFormat="1" ht="14.25" x14ac:dyDescent="0.2">
      <c r="B29" s="425"/>
      <c r="C29" s="426"/>
      <c r="D29" s="426"/>
      <c r="E29" s="426"/>
      <c r="F29" s="540"/>
      <c r="G29" s="541"/>
    </row>
    <row r="30" spans="1:7" ht="15" x14ac:dyDescent="0.2">
      <c r="B30" s="587" t="s">
        <v>176</v>
      </c>
      <c r="C30" s="588"/>
      <c r="D30" s="588"/>
      <c r="E30" s="588"/>
      <c r="F30" s="536"/>
      <c r="G30" s="542"/>
    </row>
    <row r="31" spans="1:7" s="444" customFormat="1" ht="28.35" customHeight="1" x14ac:dyDescent="0.25">
      <c r="B31" s="572" t="s">
        <v>177</v>
      </c>
      <c r="C31" s="573"/>
      <c r="D31" s="573"/>
      <c r="E31" s="573"/>
      <c r="F31" s="532">
        <v>1295564766.24</v>
      </c>
      <c r="G31" s="533">
        <v>4905491590.0599995</v>
      </c>
    </row>
    <row r="32" spans="1:7" ht="14.25" x14ac:dyDescent="0.2">
      <c r="B32" s="392"/>
      <c r="C32" s="585" t="s">
        <v>178</v>
      </c>
      <c r="D32" s="585"/>
      <c r="E32" s="585"/>
      <c r="F32" s="536">
        <v>632386072.97000003</v>
      </c>
      <c r="G32" s="543">
        <v>2029035920.5899999</v>
      </c>
    </row>
    <row r="33" spans="2:7" ht="14.25" x14ac:dyDescent="0.2">
      <c r="B33" s="392"/>
      <c r="C33" s="585" t="s">
        <v>179</v>
      </c>
      <c r="D33" s="585"/>
      <c r="E33" s="585"/>
      <c r="F33" s="536">
        <v>176730024.30000001</v>
      </c>
      <c r="G33" s="543">
        <v>796722081.94000006</v>
      </c>
    </row>
    <row r="34" spans="2:7" ht="14.25" x14ac:dyDescent="0.2">
      <c r="B34" s="392"/>
      <c r="C34" s="585" t="s">
        <v>180</v>
      </c>
      <c r="D34" s="585"/>
      <c r="E34" s="585"/>
      <c r="F34" s="536">
        <v>486448668.97000003</v>
      </c>
      <c r="G34" s="543">
        <v>2079733587.53</v>
      </c>
    </row>
    <row r="35" spans="2:7" s="444" customFormat="1" ht="28.35" customHeight="1" x14ac:dyDescent="0.25">
      <c r="B35" s="572" t="s">
        <v>168</v>
      </c>
      <c r="C35" s="573"/>
      <c r="D35" s="573"/>
      <c r="E35" s="573"/>
      <c r="F35" s="532">
        <v>171330087.21000001</v>
      </c>
      <c r="G35" s="533">
        <v>672086675.48000002</v>
      </c>
    </row>
    <row r="36" spans="2:7" ht="14.25" x14ac:dyDescent="0.2">
      <c r="B36" s="392"/>
      <c r="C36" s="585" t="s">
        <v>181</v>
      </c>
      <c r="D36" s="585"/>
      <c r="E36" s="585"/>
      <c r="F36" s="536">
        <v>0</v>
      </c>
      <c r="G36" s="542">
        <v>0</v>
      </c>
    </row>
    <row r="37" spans="2:7" ht="14.25" x14ac:dyDescent="0.2">
      <c r="B37" s="392"/>
      <c r="C37" s="585" t="s">
        <v>182</v>
      </c>
      <c r="D37" s="585"/>
      <c r="E37" s="585"/>
      <c r="F37" s="536">
        <v>16580340</v>
      </c>
      <c r="G37" s="542">
        <v>79646068.150000006</v>
      </c>
    </row>
    <row r="38" spans="2:7" ht="14.25" x14ac:dyDescent="0.2">
      <c r="B38" s="392"/>
      <c r="C38" s="585" t="s">
        <v>183</v>
      </c>
      <c r="D38" s="585"/>
      <c r="E38" s="585"/>
      <c r="F38" s="536">
        <v>13000000</v>
      </c>
      <c r="G38" s="542">
        <v>3000000</v>
      </c>
    </row>
    <row r="39" spans="2:7" ht="14.25" x14ac:dyDescent="0.2">
      <c r="B39" s="392"/>
      <c r="C39" s="585" t="s">
        <v>184</v>
      </c>
      <c r="D39" s="585"/>
      <c r="E39" s="585"/>
      <c r="F39" s="536">
        <v>417637.41</v>
      </c>
      <c r="G39" s="542">
        <v>80301179.329999998</v>
      </c>
    </row>
    <row r="40" spans="2:7" ht="14.25" x14ac:dyDescent="0.2">
      <c r="B40" s="392"/>
      <c r="C40" s="585" t="s">
        <v>185</v>
      </c>
      <c r="D40" s="585"/>
      <c r="E40" s="585"/>
      <c r="F40" s="536">
        <v>141332109.80000001</v>
      </c>
      <c r="G40" s="542">
        <v>485799684.39999998</v>
      </c>
    </row>
    <row r="41" spans="2:7" ht="14.25" x14ac:dyDescent="0.2">
      <c r="B41" s="392"/>
      <c r="C41" s="585" t="s">
        <v>186</v>
      </c>
      <c r="D41" s="585"/>
      <c r="E41" s="585"/>
      <c r="F41" s="536">
        <v>0</v>
      </c>
      <c r="G41" s="542">
        <v>23339743.600000001</v>
      </c>
    </row>
    <row r="42" spans="2:7" ht="14.25" x14ac:dyDescent="0.2">
      <c r="B42" s="392"/>
      <c r="C42" s="585" t="s">
        <v>187</v>
      </c>
      <c r="D42" s="585"/>
      <c r="E42" s="585"/>
      <c r="F42" s="536">
        <v>0</v>
      </c>
      <c r="G42" s="542">
        <v>0</v>
      </c>
    </row>
    <row r="43" spans="2:7" ht="14.25" x14ac:dyDescent="0.2">
      <c r="B43" s="392"/>
      <c r="C43" s="585" t="s">
        <v>188</v>
      </c>
      <c r="D43" s="585"/>
      <c r="E43" s="585"/>
      <c r="F43" s="536">
        <v>0</v>
      </c>
      <c r="G43" s="542">
        <v>0</v>
      </c>
    </row>
    <row r="44" spans="2:7" ht="14.25" x14ac:dyDescent="0.2">
      <c r="B44" s="392"/>
      <c r="C44" s="585" t="s">
        <v>189</v>
      </c>
      <c r="D44" s="585"/>
      <c r="E44" s="585"/>
      <c r="F44" s="536">
        <v>0</v>
      </c>
      <c r="G44" s="542">
        <v>0</v>
      </c>
    </row>
    <row r="45" spans="2:7" ht="14.25" x14ac:dyDescent="0.2">
      <c r="B45" s="385"/>
      <c r="C45" s="391"/>
      <c r="D45" s="391"/>
      <c r="E45" s="391"/>
      <c r="F45" s="544"/>
      <c r="G45" s="542"/>
    </row>
    <row r="46" spans="2:7" s="444" customFormat="1" ht="28.35" customHeight="1" x14ac:dyDescent="0.25">
      <c r="B46" s="572" t="s">
        <v>190</v>
      </c>
      <c r="C46" s="573"/>
      <c r="D46" s="573"/>
      <c r="E46" s="573"/>
      <c r="F46" s="532">
        <v>0</v>
      </c>
      <c r="G46" s="533">
        <v>74165379.409999996</v>
      </c>
    </row>
    <row r="47" spans="2:7" ht="14.25" x14ac:dyDescent="0.2">
      <c r="B47" s="392"/>
      <c r="C47" s="585" t="s">
        <v>191</v>
      </c>
      <c r="D47" s="585"/>
      <c r="E47" s="585"/>
      <c r="F47" s="536">
        <v>0</v>
      </c>
      <c r="G47" s="542">
        <v>0</v>
      </c>
    </row>
    <row r="48" spans="2:7" ht="14.25" x14ac:dyDescent="0.2">
      <c r="B48" s="392"/>
      <c r="C48" s="585" t="s">
        <v>91</v>
      </c>
      <c r="D48" s="585"/>
      <c r="E48" s="585"/>
      <c r="F48" s="536">
        <v>0</v>
      </c>
      <c r="G48" s="542">
        <v>0</v>
      </c>
    </row>
    <row r="49" spans="2:7" ht="14.25" x14ac:dyDescent="0.2">
      <c r="B49" s="392"/>
      <c r="C49" s="585" t="s">
        <v>192</v>
      </c>
      <c r="D49" s="585"/>
      <c r="E49" s="585"/>
      <c r="F49" s="536">
        <v>0</v>
      </c>
      <c r="G49" s="542">
        <v>74165379.409999996</v>
      </c>
    </row>
    <row r="50" spans="2:7" ht="14.25" x14ac:dyDescent="0.2">
      <c r="B50" s="367"/>
      <c r="C50" s="391"/>
      <c r="D50" s="391"/>
      <c r="E50" s="391"/>
      <c r="F50" s="536"/>
      <c r="G50" s="542"/>
    </row>
    <row r="51" spans="2:7" s="448" customFormat="1" ht="28.35" customHeight="1" x14ac:dyDescent="0.25">
      <c r="B51" s="572" t="s">
        <v>193</v>
      </c>
      <c r="C51" s="573"/>
      <c r="D51" s="573"/>
      <c r="E51" s="573"/>
      <c r="F51" s="532">
        <v>47109823.880000003</v>
      </c>
      <c r="G51" s="533">
        <v>195724189.5</v>
      </c>
    </row>
    <row r="52" spans="2:7" ht="14.25" x14ac:dyDescent="0.2">
      <c r="B52" s="392"/>
      <c r="C52" s="585" t="s">
        <v>194</v>
      </c>
      <c r="D52" s="585"/>
      <c r="E52" s="585"/>
      <c r="F52" s="536">
        <v>47109823.880000003</v>
      </c>
      <c r="G52" s="542">
        <v>195724189.5</v>
      </c>
    </row>
    <row r="53" spans="2:7" ht="14.25" x14ac:dyDescent="0.2">
      <c r="B53" s="392"/>
      <c r="C53" s="585" t="s">
        <v>195</v>
      </c>
      <c r="D53" s="585"/>
      <c r="E53" s="585"/>
      <c r="F53" s="536">
        <v>0</v>
      </c>
      <c r="G53" s="542">
        <v>0</v>
      </c>
    </row>
    <row r="54" spans="2:7" ht="14.25" x14ac:dyDescent="0.2">
      <c r="B54" s="392"/>
      <c r="C54" s="585" t="s">
        <v>196</v>
      </c>
      <c r="D54" s="585"/>
      <c r="E54" s="585"/>
      <c r="F54" s="536">
        <v>0</v>
      </c>
      <c r="G54" s="542">
        <v>0</v>
      </c>
    </row>
    <row r="55" spans="2:7" ht="14.25" x14ac:dyDescent="0.2">
      <c r="B55" s="392"/>
      <c r="C55" s="585" t="s">
        <v>197</v>
      </c>
      <c r="D55" s="585"/>
      <c r="E55" s="585"/>
      <c r="F55" s="536">
        <v>0</v>
      </c>
      <c r="G55" s="542">
        <v>0</v>
      </c>
    </row>
    <row r="56" spans="2:7" ht="14.25" x14ac:dyDescent="0.2">
      <c r="B56" s="392"/>
      <c r="C56" s="585" t="s">
        <v>198</v>
      </c>
      <c r="D56" s="585"/>
      <c r="E56" s="585"/>
      <c r="F56" s="536">
        <v>0</v>
      </c>
      <c r="G56" s="542">
        <v>0</v>
      </c>
    </row>
    <row r="57" spans="2:7" s="448" customFormat="1" ht="28.35" customHeight="1" x14ac:dyDescent="0.25">
      <c r="B57" s="572" t="s">
        <v>199</v>
      </c>
      <c r="C57" s="573"/>
      <c r="D57" s="573"/>
      <c r="E57" s="573"/>
      <c r="F57" s="532">
        <v>89272354.450000003</v>
      </c>
      <c r="G57" s="533">
        <v>345958231.32999998</v>
      </c>
    </row>
    <row r="58" spans="2:7" ht="28.5" customHeight="1" x14ac:dyDescent="0.2">
      <c r="B58" s="392"/>
      <c r="C58" s="585" t="s">
        <v>200</v>
      </c>
      <c r="D58" s="585"/>
      <c r="E58" s="585"/>
      <c r="F58" s="536">
        <v>78316252.200000003</v>
      </c>
      <c r="G58" s="542">
        <v>345958167.38</v>
      </c>
    </row>
    <row r="59" spans="2:7" ht="14.25" x14ac:dyDescent="0.2">
      <c r="B59" s="392"/>
      <c r="C59" s="585" t="s">
        <v>201</v>
      </c>
      <c r="D59" s="585"/>
      <c r="E59" s="585"/>
      <c r="F59" s="536">
        <v>10956102.25</v>
      </c>
      <c r="G59" s="542">
        <v>0</v>
      </c>
    </row>
    <row r="60" spans="2:7" ht="14.25" x14ac:dyDescent="0.2">
      <c r="B60" s="392"/>
      <c r="C60" s="585" t="s">
        <v>202</v>
      </c>
      <c r="D60" s="585"/>
      <c r="E60" s="585"/>
      <c r="F60" s="536">
        <v>0</v>
      </c>
      <c r="G60" s="542">
        <v>0</v>
      </c>
    </row>
    <row r="61" spans="2:7" ht="14.25" x14ac:dyDescent="0.2">
      <c r="B61" s="392"/>
      <c r="C61" s="585" t="s">
        <v>205</v>
      </c>
      <c r="D61" s="585"/>
      <c r="E61" s="585"/>
      <c r="F61" s="536">
        <v>0</v>
      </c>
      <c r="G61" s="535">
        <v>63.95</v>
      </c>
    </row>
    <row r="62" spans="2:7" s="448" customFormat="1" ht="28.35" customHeight="1" x14ac:dyDescent="0.25">
      <c r="B62" s="572" t="s">
        <v>206</v>
      </c>
      <c r="C62" s="573"/>
      <c r="D62" s="573"/>
      <c r="E62" s="573"/>
      <c r="F62" s="532">
        <v>16808339.280000001</v>
      </c>
      <c r="G62" s="533">
        <v>207283323.31</v>
      </c>
    </row>
    <row r="63" spans="2:7" ht="14.25" x14ac:dyDescent="0.2">
      <c r="B63" s="392"/>
      <c r="C63" s="585" t="s">
        <v>207</v>
      </c>
      <c r="D63" s="585"/>
      <c r="E63" s="585"/>
      <c r="F63" s="536">
        <v>16808339.280000001</v>
      </c>
      <c r="G63" s="535">
        <v>207283323.31</v>
      </c>
    </row>
    <row r="64" spans="2:7" ht="14.25" x14ac:dyDescent="0.2">
      <c r="B64" s="590"/>
      <c r="C64" s="585"/>
      <c r="D64" s="585"/>
      <c r="E64" s="585"/>
      <c r="F64" s="536"/>
      <c r="G64" s="542"/>
    </row>
    <row r="65" spans="1:7" ht="15" x14ac:dyDescent="0.2">
      <c r="B65" s="587" t="s">
        <v>208</v>
      </c>
      <c r="C65" s="588"/>
      <c r="D65" s="588"/>
      <c r="E65" s="588"/>
      <c r="F65" s="545">
        <v>1620085371.0599999</v>
      </c>
      <c r="G65" s="546">
        <v>6400709389.0899992</v>
      </c>
    </row>
    <row r="66" spans="1:7" ht="15" x14ac:dyDescent="0.2">
      <c r="B66" s="392"/>
      <c r="C66" s="391"/>
      <c r="D66" s="391"/>
      <c r="E66" s="391"/>
      <c r="F66" s="536"/>
      <c r="G66" s="546"/>
    </row>
    <row r="67" spans="1:7" ht="15" x14ac:dyDescent="0.2">
      <c r="B67" s="587" t="s">
        <v>209</v>
      </c>
      <c r="C67" s="588"/>
      <c r="D67" s="588"/>
      <c r="E67" s="588"/>
      <c r="F67" s="545">
        <v>1421220795.5500002</v>
      </c>
      <c r="G67" s="546">
        <v>1823080545.9100008</v>
      </c>
    </row>
    <row r="68" spans="1:7" s="445" customFormat="1" ht="17.25" thickBot="1" x14ac:dyDescent="0.25">
      <c r="B68" s="429"/>
      <c r="C68" s="430"/>
      <c r="D68" s="430"/>
      <c r="E68" s="446"/>
      <c r="F68" s="465"/>
      <c r="G68" s="471"/>
    </row>
    <row r="69" spans="1:7" ht="15" x14ac:dyDescent="0.2">
      <c r="A69" s="447"/>
      <c r="B69" s="589" t="s">
        <v>6557</v>
      </c>
      <c r="C69" s="589"/>
      <c r="D69" s="589"/>
      <c r="E69" s="589"/>
      <c r="F69" s="589"/>
      <c r="G69" s="589"/>
    </row>
  </sheetData>
  <mergeCells count="61">
    <mergeCell ref="B69:G69"/>
    <mergeCell ref="C61:E61"/>
    <mergeCell ref="B62:E62"/>
    <mergeCell ref="C63:E63"/>
    <mergeCell ref="B64:E64"/>
    <mergeCell ref="B65:E65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rintOptions verticalCentered="1"/>
  <pageMargins left="1.299212598425197" right="0.31496062992125984" top="0.35433070866141736" bottom="0.35433070866141736" header="0.31496062992125984" footer="0.31496062992125984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16" t="s">
        <v>47</v>
      </c>
      <c r="D2" s="617"/>
      <c r="E2" s="617"/>
      <c r="F2" s="617"/>
      <c r="G2" s="617"/>
      <c r="H2" s="617"/>
      <c r="I2" s="617"/>
      <c r="J2" s="617"/>
      <c r="K2" s="618"/>
      <c r="L2" s="2"/>
      <c r="M2" s="155"/>
    </row>
    <row r="3" spans="1:15" s="3" customFormat="1" ht="15" x14ac:dyDescent="0.2">
      <c r="A3" s="79"/>
      <c r="C3" s="619" t="s">
        <v>48</v>
      </c>
      <c r="D3" s="620"/>
      <c r="E3" s="620"/>
      <c r="F3" s="620"/>
      <c r="G3" s="620"/>
      <c r="H3" s="620"/>
      <c r="I3" s="620"/>
      <c r="J3" s="620"/>
      <c r="K3" s="621"/>
      <c r="L3" s="2"/>
      <c r="M3" s="155"/>
    </row>
    <row r="4" spans="1:15" s="3" customFormat="1" ht="15.75" thickBot="1" x14ac:dyDescent="0.25">
      <c r="A4" s="79"/>
      <c r="C4" s="622" t="s">
        <v>6544</v>
      </c>
      <c r="D4" s="623"/>
      <c r="E4" s="623"/>
      <c r="F4" s="623"/>
      <c r="G4" s="623"/>
      <c r="H4" s="623"/>
      <c r="I4" s="623"/>
      <c r="J4" s="623"/>
      <c r="K4" s="624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15" t="s">
        <v>49</v>
      </c>
      <c r="D6" s="614"/>
      <c r="E6" s="9" t="s">
        <v>302</v>
      </c>
      <c r="F6" s="9" t="s">
        <v>298</v>
      </c>
      <c r="G6" s="10"/>
      <c r="H6" s="614" t="s">
        <v>14</v>
      </c>
      <c r="I6" s="614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15" t="s">
        <v>50</v>
      </c>
      <c r="D8" s="614"/>
      <c r="E8" s="13"/>
      <c r="F8" s="13"/>
      <c r="G8" s="10"/>
      <c r="H8" s="614" t="s">
        <v>51</v>
      </c>
      <c r="I8" s="614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25" t="s">
        <v>52</v>
      </c>
      <c r="D10" s="613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13" t="s">
        <v>53</v>
      </c>
      <c r="I10" s="613"/>
      <c r="J10" s="22">
        <f>VLOOKUP(M10,'[1]B.FEB 22'!A:F,6,FALSE)</f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25" t="s">
        <v>54</v>
      </c>
      <c r="D11" s="613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13" t="s">
        <v>55</v>
      </c>
      <c r="I11" s="613"/>
      <c r="J11" s="22">
        <f>VLOOKUP(M11,'[1]B.FEB 22'!A:F,6,FALSE)</f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25" t="s">
        <v>56</v>
      </c>
      <c r="D12" s="613"/>
      <c r="E12" s="22">
        <f>VLOOKUP(A12,'[1]B.FEB 22'!A:F,6,FALSE)</f>
        <v>14409022.51</v>
      </c>
      <c r="F12" s="22" t="e">
        <f>VLOOKUP(A12,#REF!,6,FALSE)</f>
        <v>#REF!</v>
      </c>
      <c r="G12" s="10"/>
      <c r="H12" s="613" t="s">
        <v>57</v>
      </c>
      <c r="I12" s="613"/>
      <c r="J12" s="22">
        <f>VLOOKUP(M12,'[1]B.FEB 22'!A:F,6,FALSE)</f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25" t="s">
        <v>58</v>
      </c>
      <c r="D13" s="613"/>
      <c r="E13" s="22">
        <f>VLOOKUP(A13,'[1]B.FEB 22'!A:F,6,FALSE)</f>
        <v>0</v>
      </c>
      <c r="F13" s="22" t="e">
        <f>VLOOKUP(A13,#REF!,6,FALSE)</f>
        <v>#REF!</v>
      </c>
      <c r="G13" s="10"/>
      <c r="H13" s="613" t="s">
        <v>59</v>
      </c>
      <c r="I13" s="613"/>
      <c r="J13" s="22">
        <f>VLOOKUP(M13,'[1]B.FEB 22'!A:F,6,FALSE)</f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25" t="s">
        <v>60</v>
      </c>
      <c r="D14" s="613"/>
      <c r="E14" s="22">
        <f>VLOOKUP(A14,'[1]B.FEB 22'!A:F,6,FALSE)</f>
        <v>0</v>
      </c>
      <c r="F14" s="22" t="e">
        <f>VLOOKUP(A14,#REF!,6,FALSE)</f>
        <v>#REF!</v>
      </c>
      <c r="G14" s="10"/>
      <c r="H14" s="613" t="s">
        <v>61</v>
      </c>
      <c r="I14" s="613"/>
      <c r="J14" s="22">
        <f>VLOOKUP(M14,'[1]B.FEB 22'!A:F,6,FALSE)</f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26" t="s">
        <v>62</v>
      </c>
      <c r="D15" s="627"/>
      <c r="E15" s="22">
        <f>VLOOKUP(A15,'[1]B.FEB 22'!A:F,6,FALSE)</f>
        <v>-2250582.27</v>
      </c>
      <c r="F15" s="22" t="e">
        <f>VLOOKUP(A15,#REF!,6,FALSE)</f>
        <v>#REF!</v>
      </c>
      <c r="G15" s="163"/>
      <c r="H15" s="627" t="s">
        <v>63</v>
      </c>
      <c r="I15" s="627"/>
      <c r="J15" s="22">
        <f>VLOOKUP(M15,'[1]B.FEB 22'!A:F,6,FALSE)</f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25" t="s">
        <v>64</v>
      </c>
      <c r="D16" s="613"/>
      <c r="E16" s="22">
        <f>VLOOKUP(A16,'[1]B.FEB 22'!A:F,6,FALSE)</f>
        <v>0</v>
      </c>
      <c r="F16" s="22" t="e">
        <f>VLOOKUP(A16,#REF!,6,FALSE)</f>
        <v>#REF!</v>
      </c>
      <c r="G16" s="10"/>
      <c r="H16" s="613" t="s">
        <v>65</v>
      </c>
      <c r="I16" s="613"/>
      <c r="J16" s="22">
        <f>VLOOKUP(M16,'[1]B.FEB 22'!A:F,6,FALSE)</f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613" t="s">
        <v>66</v>
      </c>
      <c r="I17" s="613"/>
      <c r="J17" s="22">
        <f>VLOOKUP(M17,'[1]B.FEB 22'!A:F,6,FALSE)</f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15" t="s">
        <v>67</v>
      </c>
      <c r="D18" s="614"/>
      <c r="E18" s="16">
        <f>SUM(E10:E17)</f>
        <v>1748896804.6600001</v>
      </c>
      <c r="F18" s="16" t="e">
        <f>SUM(F10:F17)</f>
        <v>#REF!</v>
      </c>
      <c r="G18" s="26"/>
      <c r="H18" s="614" t="s">
        <v>68</v>
      </c>
      <c r="I18" s="614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15" t="s">
        <v>69</v>
      </c>
      <c r="D20" s="614"/>
      <c r="E20" s="29"/>
      <c r="F20" s="29"/>
      <c r="G20" s="10"/>
      <c r="H20" s="614" t="s">
        <v>70</v>
      </c>
      <c r="I20" s="614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26" t="s">
        <v>71</v>
      </c>
      <c r="D22" s="627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13" t="s">
        <v>72</v>
      </c>
      <c r="I22" s="613"/>
      <c r="J22" s="22">
        <f>VLOOKUP(M22,'[1]B.FEB 22'!A:F,6,FALSE)</f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26" t="s">
        <v>73</v>
      </c>
      <c r="D23" s="627"/>
      <c r="E23" s="22">
        <f>VLOOKUP(A23,'[1]B.FEB 22'!A:F,6,FALSE)</f>
        <v>0</v>
      </c>
      <c r="F23" s="22" t="e">
        <f>VLOOKUP(A23,#REF!,6,FALSE)</f>
        <v>#REF!</v>
      </c>
      <c r="G23" s="10"/>
      <c r="H23" s="613" t="s">
        <v>74</v>
      </c>
      <c r="I23" s="613"/>
      <c r="J23" s="22">
        <f>VLOOKUP(M23,'[1]B.FEB 22'!A:F,6,FALSE)</f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26" t="s">
        <v>75</v>
      </c>
      <c r="D24" s="627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27" t="s">
        <v>76</v>
      </c>
      <c r="I24" s="627"/>
      <c r="J24" s="22">
        <f>VLOOKUP(M24,'[1]B.FEB 22'!A:F,6,FALSE)</f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26" t="s">
        <v>77</v>
      </c>
      <c r="D25" s="627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13" t="s">
        <v>78</v>
      </c>
      <c r="I25" s="613"/>
      <c r="J25" s="22">
        <f>VLOOKUP(M25,'[1]B.FEB 22'!A:F,6,FALSE)</f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26" t="s">
        <v>79</v>
      </c>
      <c r="D26" s="627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13" t="s">
        <v>80</v>
      </c>
      <c r="I26" s="613"/>
      <c r="J26" s="22">
        <f>VLOOKUP(M26,'[1]B.FEB 22'!A:F,6,FALSE)</f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26" t="s">
        <v>81</v>
      </c>
      <c r="D27" s="627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13" t="s">
        <v>82</v>
      </c>
      <c r="I27" s="613"/>
      <c r="J27" s="22">
        <f>VLOOKUP(M27,'[1]B.FEB 22'!A:F,6,FALSE)</f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26" t="s">
        <v>83</v>
      </c>
      <c r="D28" s="627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14" t="s">
        <v>84</v>
      </c>
      <c r="I28" s="614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26" t="s">
        <v>85</v>
      </c>
      <c r="D29" s="627"/>
      <c r="E29" s="22">
        <f>VLOOKUP(A29,'[1]B.FEB 22'!A:F,6,FALSE)</f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26" t="s">
        <v>86</v>
      </c>
      <c r="D30" s="627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14" t="s">
        <v>87</v>
      </c>
      <c r="I30" s="614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15" t="s">
        <v>6547</v>
      </c>
      <c r="D32" s="614"/>
      <c r="E32" s="35">
        <f>SUM(E22:E31)</f>
        <v>26581104925.079994</v>
      </c>
      <c r="F32" s="35" t="e">
        <f>SUM(F22:F31)</f>
        <v>#REF!</v>
      </c>
      <c r="G32" s="26"/>
      <c r="H32" s="614" t="s">
        <v>21</v>
      </c>
      <c r="I32" s="614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14" t="s">
        <v>89</v>
      </c>
      <c r="I33" s="614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28" t="s">
        <v>90</v>
      </c>
      <c r="D34" s="629"/>
      <c r="E34" s="35">
        <f>E18+E32</f>
        <v>28330001729.739994</v>
      </c>
      <c r="F34" s="35" t="e">
        <f>F18+F32</f>
        <v>#REF!</v>
      </c>
      <c r="G34" s="10"/>
      <c r="H34" s="613" t="s">
        <v>91</v>
      </c>
      <c r="I34" s="613"/>
      <c r="J34" s="22">
        <f>VLOOKUP(M34,'[1]B.FEB 22'!A:F,6,FALSE)</f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613" t="s">
        <v>92</v>
      </c>
      <c r="I35" s="613"/>
      <c r="J35" s="22">
        <f>VLOOKUP(M35,'[1]B.FEB 22'!A:F,6,FALSE)</f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613" t="s">
        <v>93</v>
      </c>
      <c r="I36" s="613"/>
      <c r="J36" s="22">
        <f>VLOOKUP(M36,'[1]B.FEB 22'!A:F,6,FALSE)</f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14" t="s">
        <v>94</v>
      </c>
      <c r="I38" s="614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613" t="s">
        <v>95</v>
      </c>
      <c r="I39" s="613"/>
      <c r="J39" s="22">
        <f>(VLOOKUP(M38,'[1]B.FEB 22'!A:F,6,FALSE))-(VLOOKUP(M39,'[1]B.FEB 22'!A:F,6,FALSE))</f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613" t="s">
        <v>96</v>
      </c>
      <c r="I41" s="613"/>
      <c r="J41" s="22">
        <f>VLOOKUP(M41,'[1]B.FEB 22'!A:F,6,FALSE)</f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613" t="s">
        <v>97</v>
      </c>
      <c r="I42" s="613"/>
      <c r="J42" s="22">
        <f>VLOOKUP(M42,'[1]B.FEB 22'!A:F,6,FALSE)</f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f>VLOOKUP(M43,'[1]B.FEB 22'!A:F,6,FALSE)</f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613" t="s">
        <v>99</v>
      </c>
      <c r="I44" s="613"/>
      <c r="J44" s="22">
        <f>VLOOKUP(M44,'[1]B.FEB 22'!A:F,6,FALSE)</f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14" t="s">
        <v>100</v>
      </c>
      <c r="I46" s="614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613" t="s">
        <v>101</v>
      </c>
      <c r="I48" s="613"/>
      <c r="J48" s="22">
        <f>VLOOKUP(M48,'[1]B.FEB 22'!A:F,6,FALSE)</f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613" t="s">
        <v>102</v>
      </c>
      <c r="I49" s="613"/>
      <c r="J49" s="22">
        <f>VLOOKUP(M49,'[1]B.FEB 22'!A:F,6,FALSE)</f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14" t="s">
        <v>103</v>
      </c>
      <c r="I51" s="614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14" t="s">
        <v>104</v>
      </c>
      <c r="I53" s="614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14"/>
      <c r="I56" s="614"/>
      <c r="J56" s="160">
        <f>E34-J53</f>
        <v>0</v>
      </c>
      <c r="K56" s="160" t="e">
        <f>F34-K53</f>
        <v>#REF!</v>
      </c>
    </row>
    <row r="57" spans="1:13" x14ac:dyDescent="0.2">
      <c r="H57" s="613"/>
      <c r="I57" s="613"/>
      <c r="J57" s="155"/>
    </row>
    <row r="58" spans="1:13" x14ac:dyDescent="0.2">
      <c r="H58" s="613"/>
      <c r="I58" s="613"/>
      <c r="J58" s="155"/>
    </row>
    <row r="59" spans="1:13" x14ac:dyDescent="0.2">
      <c r="H59" s="613"/>
      <c r="I59" s="613"/>
      <c r="J59" s="155"/>
    </row>
    <row r="60" spans="1:13" x14ac:dyDescent="0.2">
      <c r="H60" s="154"/>
      <c r="I60" s="154"/>
      <c r="J60" s="155"/>
    </row>
    <row r="61" spans="1:13" x14ac:dyDescent="0.2">
      <c r="H61" s="613"/>
      <c r="I61" s="613"/>
      <c r="J61" s="155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31" t="s">
        <v>47</v>
      </c>
      <c r="D2" s="632"/>
      <c r="E2" s="632"/>
      <c r="F2" s="632"/>
      <c r="G2" s="632"/>
      <c r="H2" s="633"/>
    </row>
    <row r="3" spans="1:8" ht="14.25" customHeight="1" x14ac:dyDescent="0.2">
      <c r="C3" s="634" t="s">
        <v>156</v>
      </c>
      <c r="D3" s="635"/>
      <c r="E3" s="635"/>
      <c r="F3" s="635"/>
      <c r="G3" s="635"/>
      <c r="H3" s="636"/>
    </row>
    <row r="4" spans="1:8" ht="14.25" customHeight="1" thickBot="1" x14ac:dyDescent="0.25">
      <c r="C4" s="637" t="s">
        <v>6545</v>
      </c>
      <c r="D4" s="638"/>
      <c r="E4" s="638"/>
      <c r="F4" s="638"/>
      <c r="G4" s="638"/>
      <c r="H4" s="639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40" t="s">
        <v>25</v>
      </c>
      <c r="D6" s="641"/>
      <c r="E6" s="641"/>
      <c r="F6" s="641"/>
      <c r="G6" s="291"/>
      <c r="H6" s="203"/>
    </row>
    <row r="7" spans="1:8" s="58" customFormat="1" ht="28.35" customHeight="1" x14ac:dyDescent="0.2">
      <c r="A7" s="79"/>
      <c r="C7" s="640" t="s">
        <v>157</v>
      </c>
      <c r="D7" s="641"/>
      <c r="E7" s="641"/>
      <c r="F7" s="641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30" t="s">
        <v>158</v>
      </c>
      <c r="E8" s="630"/>
      <c r="F8" s="630"/>
      <c r="G8" s="150">
        <f>VLOOKUP(A8,'[1]B.FEB 22'!A:F,6,FALSE)</f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30" t="s">
        <v>159</v>
      </c>
      <c r="E9" s="630"/>
      <c r="F9" s="630"/>
      <c r="G9" s="150">
        <f>VLOOKUP(A9,'[1]B.FEB 22'!A:F,6,FALSE)</f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30" t="s">
        <v>160</v>
      </c>
      <c r="E10" s="630"/>
      <c r="F10" s="630"/>
      <c r="G10" s="150">
        <f>VLOOKUP(A10,'[1]B.FEB 22'!A:F,6,FALSE)</f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30" t="s">
        <v>161</v>
      </c>
      <c r="E11" s="630"/>
      <c r="F11" s="630"/>
      <c r="G11" s="150">
        <f>VLOOKUP(A11,'[1]B.FEB 22'!A:F,6,FALSE)</f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30" t="s">
        <v>314</v>
      </c>
      <c r="E12" s="630"/>
      <c r="F12" s="630"/>
      <c r="G12" s="150">
        <f>VLOOKUP(A12,'[1]B.FEB 22'!A:F,6,FALSE)</f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30" t="s">
        <v>320</v>
      </c>
      <c r="E13" s="630"/>
      <c r="F13" s="630"/>
      <c r="G13" s="150">
        <f>VLOOKUP(A13,'[1]B.FEB 22'!A:F,6,FALSE)</f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30" t="s">
        <v>164</v>
      </c>
      <c r="E14" s="630"/>
      <c r="F14" s="630"/>
      <c r="G14" s="150">
        <f>VLOOKUP(A14,'[1]B.FEB 22'!A:F,6,FALSE)</f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44" t="s">
        <v>165</v>
      </c>
      <c r="E15" s="644"/>
      <c r="F15" s="644"/>
      <c r="G15" s="150" t="e">
        <f>VLOOKUP(A15,'[1]B.FEB 22'!A:F,6,FALSE)</f>
        <v>#N/A</v>
      </c>
      <c r="H15" s="206" t="e">
        <f>VLOOKUP(A15,#REF!,6,FALSE)</f>
        <v>#REF!</v>
      </c>
    </row>
    <row r="16" spans="1:8" x14ac:dyDescent="0.2">
      <c r="C16" s="645" t="s">
        <v>166</v>
      </c>
      <c r="D16" s="646"/>
      <c r="E16" s="646"/>
      <c r="F16" s="646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44" t="s">
        <v>167</v>
      </c>
      <c r="E17" s="644"/>
      <c r="F17" s="644"/>
      <c r="G17" s="150">
        <f>VLOOKUP(A17,'[1]B.FEB 22'!A:F,6,FALSE)</f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44" t="s">
        <v>168</v>
      </c>
      <c r="E18" s="644"/>
      <c r="F18" s="644"/>
      <c r="G18" s="150">
        <f>VLOOKUP(A18,'[1]B.FEB 22'!A:F,6,FALSE)</f>
        <v>39093959.359999999</v>
      </c>
      <c r="H18" s="206" t="e">
        <f>VLOOKUP(A18,#REF!,6,FALSE)</f>
        <v>#REF!</v>
      </c>
    </row>
    <row r="19" spans="1:8" x14ac:dyDescent="0.2">
      <c r="C19" s="645" t="s">
        <v>169</v>
      </c>
      <c r="D19" s="646"/>
      <c r="E19" s="646"/>
      <c r="F19" s="646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44" t="s">
        <v>170</v>
      </c>
      <c r="E20" s="644"/>
      <c r="F20" s="644"/>
      <c r="G20" s="150">
        <f>VLOOKUP(A20,'[1]B.FEB 22'!A:F,6,FALSE)</f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44" t="s">
        <v>171</v>
      </c>
      <c r="E21" s="644"/>
      <c r="F21" s="644"/>
      <c r="G21" s="150">
        <f>VLOOKUP(A21,'[1]B.FEB 22'!A:F,6,FALSE)</f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44" t="s">
        <v>172</v>
      </c>
      <c r="E22" s="644"/>
      <c r="F22" s="644"/>
      <c r="G22" s="150">
        <f>VLOOKUP(A22,'[1]B.FEB 22'!A:F,6,FALSE)</f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44" t="s">
        <v>173</v>
      </c>
      <c r="E23" s="644"/>
      <c r="F23" s="644"/>
      <c r="G23" s="150">
        <f>VLOOKUP(A23,'[1]B.FEB 22'!A:F,6,FALSE)</f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44" t="s">
        <v>174</v>
      </c>
      <c r="E24" s="644"/>
      <c r="F24" s="644"/>
      <c r="G24" s="150">
        <f>VLOOKUP(A24,'[1]B.FEB 22'!A:F,6,FALSE)</f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47" t="s">
        <v>175</v>
      </c>
      <c r="D26" s="648"/>
      <c r="E26" s="648"/>
      <c r="F26" s="648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42" t="s">
        <v>176</v>
      </c>
      <c r="D28" s="643"/>
      <c r="E28" s="643"/>
      <c r="F28" s="643"/>
      <c r="G28" s="150"/>
      <c r="H28" s="209"/>
    </row>
    <row r="29" spans="1:8" x14ac:dyDescent="0.2">
      <c r="C29" s="645" t="s">
        <v>177</v>
      </c>
      <c r="D29" s="646"/>
      <c r="E29" s="646"/>
      <c r="F29" s="646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44" t="s">
        <v>178</v>
      </c>
      <c r="E30" s="644"/>
      <c r="F30" s="644"/>
      <c r="G30" s="150">
        <f>VLOOKUP(A30,'[1]B.FEB 22'!A:F,6,FALSE)</f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44" t="s">
        <v>179</v>
      </c>
      <c r="E31" s="644"/>
      <c r="F31" s="644"/>
      <c r="G31" s="150">
        <f>VLOOKUP(A31,'[1]B.FEB 22'!A:F,6,FALSE)</f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44" t="s">
        <v>180</v>
      </c>
      <c r="E32" s="644"/>
      <c r="F32" s="644"/>
      <c r="G32" s="150">
        <f>VLOOKUP(A32,'[1]B.FEB 22'!A:F,6,FALSE)</f>
        <v>139777861.83000001</v>
      </c>
      <c r="H32" s="206" t="e">
        <f>VLOOKUP(A32,#REF!,6,FALSE)</f>
        <v>#REF!</v>
      </c>
    </row>
    <row r="33" spans="1:8" x14ac:dyDescent="0.2">
      <c r="C33" s="645" t="s">
        <v>168</v>
      </c>
      <c r="D33" s="646"/>
      <c r="E33" s="646"/>
      <c r="F33" s="646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44" t="s">
        <v>181</v>
      </c>
      <c r="E34" s="644"/>
      <c r="F34" s="644"/>
      <c r="G34" s="150">
        <f>VLOOKUP(A34,'[1]B.FEB 22'!A:F,6,FALSE)</f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44" t="s">
        <v>182</v>
      </c>
      <c r="E35" s="644"/>
      <c r="F35" s="644"/>
      <c r="G35" s="150">
        <f>VLOOKUP(A35,'[1]B.FEB 22'!A:F,6,FALSE)</f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44" t="s">
        <v>183</v>
      </c>
      <c r="E36" s="644"/>
      <c r="F36" s="644"/>
      <c r="G36" s="150">
        <f>VLOOKUP(A36,'[1]B.FEB 22'!A:F,6,FALSE)</f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44" t="s">
        <v>184</v>
      </c>
      <c r="E37" s="644"/>
      <c r="F37" s="644"/>
      <c r="G37" s="150">
        <f>VLOOKUP(A37,'[1]B.FEB 22'!A:F,6,FALSE)</f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44" t="s">
        <v>185</v>
      </c>
      <c r="E38" s="644"/>
      <c r="F38" s="644"/>
      <c r="G38" s="150">
        <f>VLOOKUP(A38,'[1]B.FEB 22'!A:F,6,FALSE)</f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44" t="s">
        <v>186</v>
      </c>
      <c r="E39" s="644"/>
      <c r="F39" s="644"/>
      <c r="G39" s="150">
        <f>VLOOKUP(A39,'[1]B.FEB 22'!A:F,6,FALSE)</f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44" t="s">
        <v>187</v>
      </c>
      <c r="E40" s="644"/>
      <c r="F40" s="644"/>
      <c r="G40" s="150">
        <f>VLOOKUP(A40,'[1]B.FEB 22'!A:F,6,FALSE)</f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44" t="s">
        <v>188</v>
      </c>
      <c r="E41" s="644"/>
      <c r="F41" s="644"/>
      <c r="G41" s="150">
        <f>VLOOKUP(A41,'[1]B.FEB 22'!A:F,6,FALSE)</f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44" t="s">
        <v>189</v>
      </c>
      <c r="E42" s="644"/>
      <c r="F42" s="644"/>
      <c r="G42" s="150">
        <f>VLOOKUP(A42,'[1]B.FEB 22'!A:F,6,FALSE)</f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45" t="s">
        <v>190</v>
      </c>
      <c r="D44" s="646"/>
      <c r="E44" s="646"/>
      <c r="F44" s="646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44" t="s">
        <v>191</v>
      </c>
      <c r="E45" s="644"/>
      <c r="F45" s="644"/>
      <c r="G45" s="150">
        <f>VLOOKUP(A45,'[1]B.FEB 22'!A:F,6,FALSE)</f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44" t="s">
        <v>91</v>
      </c>
      <c r="E46" s="644"/>
      <c r="F46" s="644"/>
      <c r="G46" s="150">
        <f>VLOOKUP(A46,'[1]B.FEB 22'!A:F,6,FALSE)</f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44" t="s">
        <v>192</v>
      </c>
      <c r="E47" s="644"/>
      <c r="F47" s="644"/>
      <c r="G47" s="150">
        <f>VLOOKUP(A47,'[1]B.FEB 22'!A:F,6,FALSE)</f>
        <v>2663221.41</v>
      </c>
      <c r="H47" s="206" t="e">
        <f>VLOOKUP(A47,#REF!,6,FALSE)</f>
        <v>#REF!</v>
      </c>
    </row>
    <row r="48" spans="1:8" x14ac:dyDescent="0.2">
      <c r="C48" s="645" t="s">
        <v>193</v>
      </c>
      <c r="D48" s="646"/>
      <c r="E48" s="646"/>
      <c r="F48" s="646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44" t="s">
        <v>194</v>
      </c>
      <c r="E49" s="644"/>
      <c r="F49" s="644"/>
      <c r="G49" s="150">
        <f>VLOOKUP(A49,'[1]B.FEB 22'!A:F,6,FALSE)</f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44" t="s">
        <v>195</v>
      </c>
      <c r="E50" s="644"/>
      <c r="F50" s="644"/>
      <c r="G50" s="150">
        <f>VLOOKUP(A50,'[1]B.FEB 22'!A:F,6,FALSE)</f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44" t="s">
        <v>196</v>
      </c>
      <c r="E51" s="644"/>
      <c r="F51" s="644"/>
      <c r="G51" s="150">
        <f>VLOOKUP(A51,'[1]B.FEB 22'!A:F,6,FALSE)</f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44" t="s">
        <v>197</v>
      </c>
      <c r="E52" s="644"/>
      <c r="F52" s="644"/>
      <c r="G52" s="150">
        <f>VLOOKUP(A52,'[1]B.FEB 22'!A:F,6,FALSE)</f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44" t="s">
        <v>198</v>
      </c>
      <c r="E53" s="644"/>
      <c r="F53" s="644"/>
      <c r="G53" s="150">
        <f>VLOOKUP(A53,'[1]B.FEB 22'!A:F,6,FALSE)</f>
        <v>0</v>
      </c>
      <c r="H53" s="206" t="e">
        <f>VLOOKUP(A53,#REF!,6,FALSE)</f>
        <v>#REF!</v>
      </c>
    </row>
    <row r="54" spans="1:8" x14ac:dyDescent="0.2">
      <c r="C54" s="645" t="s">
        <v>199</v>
      </c>
      <c r="D54" s="646"/>
      <c r="E54" s="646"/>
      <c r="F54" s="646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44" t="s">
        <v>200</v>
      </c>
      <c r="E55" s="644"/>
      <c r="F55" s="644"/>
      <c r="G55" s="150">
        <f>VLOOKUP(A55,'[1]B.FEB 22'!A:F,6,FALSE)</f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44" t="s">
        <v>201</v>
      </c>
      <c r="E56" s="644"/>
      <c r="F56" s="644"/>
      <c r="G56" s="150">
        <f>VLOOKUP(A56,'[1]B.FEB 22'!A:F,6,FALSE)</f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44" t="s">
        <v>202</v>
      </c>
      <c r="E57" s="644"/>
      <c r="F57" s="644"/>
      <c r="G57" s="150">
        <f>VLOOKUP(A57,'[1]B.FEB 22'!A:F,6,FALSE)</f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44" t="s">
        <v>203</v>
      </c>
      <c r="E58" s="644"/>
      <c r="F58" s="644"/>
      <c r="G58" s="150">
        <f>VLOOKUP(A58,'[1]B.FEB 22'!A:F,6,FALSE)</f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44" t="s">
        <v>204</v>
      </c>
      <c r="E59" s="644"/>
      <c r="F59" s="644"/>
      <c r="G59" s="150">
        <f>VLOOKUP(A59,'[1]B.FEB 22'!A:F,6,FALSE)</f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44" t="s">
        <v>205</v>
      </c>
      <c r="E60" s="644"/>
      <c r="F60" s="644"/>
      <c r="G60" s="150">
        <f>VLOOKUP(A60,'[1]B.FEB 22'!A:F,6,FALSE)</f>
        <v>617786.66</v>
      </c>
      <c r="H60" s="206" t="e">
        <f>VLOOKUP(A60,#REF!,6,FALSE)</f>
        <v>#REF!</v>
      </c>
    </row>
    <row r="61" spans="1:8" x14ac:dyDescent="0.2">
      <c r="C61" s="645" t="s">
        <v>206</v>
      </c>
      <c r="D61" s="646"/>
      <c r="E61" s="646"/>
      <c r="F61" s="646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44" t="s">
        <v>207</v>
      </c>
      <c r="E62" s="644"/>
      <c r="F62" s="644"/>
      <c r="G62" s="150">
        <f>VLOOKUP(A62,'[1]B.FEB 22'!A:F,6,FALSE)</f>
        <v>0</v>
      </c>
      <c r="H62" s="206" t="e">
        <f>VLOOKUP(A62,#REF!,6,FALSE)</f>
        <v>#REF!</v>
      </c>
    </row>
    <row r="63" spans="1:8" x14ac:dyDescent="0.2">
      <c r="C63" s="651"/>
      <c r="D63" s="644"/>
      <c r="E63" s="644"/>
      <c r="F63" s="644"/>
      <c r="G63" s="150"/>
      <c r="H63" s="209"/>
    </row>
    <row r="64" spans="1:8" x14ac:dyDescent="0.2">
      <c r="C64" s="642" t="s">
        <v>208</v>
      </c>
      <c r="D64" s="643"/>
      <c r="E64" s="643"/>
      <c r="F64" s="643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42" t="s">
        <v>209</v>
      </c>
      <c r="D66" s="643"/>
      <c r="E66" s="643"/>
      <c r="F66" s="643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49"/>
      <c r="D68" s="650"/>
      <c r="E68" s="650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64" t="s">
        <v>47</v>
      </c>
      <c r="C2" s="665"/>
      <c r="D2" s="665"/>
      <c r="E2" s="665"/>
      <c r="F2" s="666"/>
    </row>
    <row r="3" spans="1:17" x14ac:dyDescent="0.2">
      <c r="B3" s="667" t="s">
        <v>211</v>
      </c>
      <c r="C3" s="668"/>
      <c r="D3" s="668"/>
      <c r="E3" s="668"/>
      <c r="F3" s="669"/>
    </row>
    <row r="4" spans="1:17" x14ac:dyDescent="0.2">
      <c r="B4" s="670" t="s">
        <v>6549</v>
      </c>
      <c r="C4" s="671"/>
      <c r="D4" s="671"/>
      <c r="E4" s="671"/>
      <c r="F4" s="672"/>
    </row>
    <row r="5" spans="1:17" ht="12" thickBot="1" x14ac:dyDescent="0.25">
      <c r="B5" s="673" t="s">
        <v>212</v>
      </c>
      <c r="C5" s="674"/>
      <c r="D5" s="674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61" t="s">
        <v>213</v>
      </c>
      <c r="C7" s="652"/>
      <c r="D7" s="652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52" t="s">
        <v>214</v>
      </c>
      <c r="D8" s="652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f>VLOOKUP(A9,'[1]B.FEB 22'!$A:$F,6,FALSE)</f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f>VLOOKUP(A10,'[1]B.FEB 22'!A:F,6,FALSE)</f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f>VLOOKUP(A11,'[1]B.FEB 22'!A:F,6,FALSE)</f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f>VLOOKUP(A12,'[1]B.FEB 22'!A:F,6,FALSE)</f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f>VLOOKUP(A13,'[1]B.FEB 22'!A:F,6,FALSE)</f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f>VLOOKUP(A14,'[1]B.FEB 22'!A:F,6,FALSE)</f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f>VLOOKUP(A15,'[1]B.FEB 22'!A:F,6,FALSE)</f>
        <v>0</v>
      </c>
      <c r="F15" s="193">
        <v>0</v>
      </c>
      <c r="G15" s="227"/>
      <c r="H15" s="321" t="s">
        <v>2</v>
      </c>
      <c r="I15" s="282" t="s">
        <v>54</v>
      </c>
      <c r="J15" s="329">
        <f>VLOOKUP($H15,Cambios!$A:$D,3,FALSE)</f>
        <v>0</v>
      </c>
      <c r="K15" s="283">
        <f>VLOOKUP(H15,Cambios!A:D,4,FALSE)</f>
        <v>4632037.5199999996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f>VLOOKUP(A16,'[1]B.FEB 22'!A:F,6,FALSE)</f>
        <v>#N/A</v>
      </c>
      <c r="F16" s="193">
        <v>0</v>
      </c>
      <c r="G16" s="227"/>
      <c r="H16" s="322" t="s">
        <v>3</v>
      </c>
      <c r="I16" s="236" t="s">
        <v>56</v>
      </c>
      <c r="J16" s="330">
        <f>VLOOKUP($H16,Cambios!$A:$D,3,FALSE)</f>
        <v>0</v>
      </c>
      <c r="K16" s="279">
        <f>VLOOKUP(H16,Cambios!A:D,4,FALSE)</f>
        <v>0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f>VLOOKUP(A17,'[1]B.FEB 22'!A:F,6,FALSE)</f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f>VLOOKUP(A18,'[1]B.FEB 22'!A:F,6,FALSE)</f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>
        <f>+J35</f>
        <v>83502796.670000032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52" t="s">
        <v>218</v>
      </c>
      <c r="D20" s="652"/>
      <c r="E20" s="273">
        <f>SUM(E21:E36)</f>
        <v>662578424.54999924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f>VLOOKUP(A21,'[1]B.FEB 22'!A:F,6,FALSE)</f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>
        <f>VLOOKUP($H21,Cambios!$A:$D,3,FALSE)</f>
        <v>23289936.919999987</v>
      </c>
      <c r="K21" s="279">
        <f>VLOOKUP(H21,Cambios!A:D,4,FALSE)</f>
        <v>0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f>VLOOKUP(A22,'[1]B.FEB 22'!A:F,6,FALSE)</f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f>VLOOKUP(A23,'[1]B.FEB 22'!A:F,6,FALSE)</f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f>VLOOKUP(A24,'[1]B.FEB 22'!A:F,6,FALSE)</f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f>VLOOKUP(A25,'[1]B.FEB 22'!A:F,6,FALSE)</f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>
        <f>VLOOKUP($H25,Cambios!$A:$D,3,FALSE)</f>
        <v>855922.99000000022</v>
      </c>
      <c r="K25" s="279">
        <f>VLOOKUP(H25,Cambios!A:D,4,FALSE)</f>
        <v>0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f>VLOOKUP(A26,'[1]B.FEB 22'!A:F,6,FALSE)</f>
        <v>0</v>
      </c>
      <c r="F26" s="193">
        <v>0</v>
      </c>
      <c r="G26" s="227"/>
      <c r="H26" s="322" t="s">
        <v>115</v>
      </c>
      <c r="I26" s="318" t="s">
        <v>65</v>
      </c>
      <c r="J26" s="330">
        <f>VLOOKUP($H26,Cambios!$A:$D,3,FALSE)</f>
        <v>8572338.8099999987</v>
      </c>
      <c r="K26" s="279">
        <f>VLOOKUP(H26,Cambios!A:D,4,FALSE)</f>
        <v>0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f>VLOOKUP(A27,'[1]B.FEB 22'!A:F,6,FALSE)</f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f>VLOOKUP(A28,'[1]B.FEB 22'!A:F,6,FALSE)</f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f>VLOOKUP(A29,'[1]B.FEB 22'!A:F,6,FALSE)</f>
        <v>975000</v>
      </c>
      <c r="F29" s="193">
        <v>120000000</v>
      </c>
      <c r="G29" s="227"/>
      <c r="H29" s="322" t="s">
        <v>18</v>
      </c>
      <c r="I29" s="285" t="s">
        <v>66</v>
      </c>
      <c r="J29" s="330">
        <f>VLOOKUP($H29,Cambios!$A:$D,3,FALSE)</f>
        <v>47803393.289999999</v>
      </c>
      <c r="K29" s="279">
        <f>VLOOKUP(H29,Cambios!A:D,4,FALSE)</f>
        <v>0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f>VLOOKUP(A30,'[1]B.FEB 22'!A:F,6,FALSE)</f>
        <v>0</v>
      </c>
      <c r="F30" s="193">
        <v>0</v>
      </c>
      <c r="G30" s="227"/>
      <c r="H30" s="323" t="s">
        <v>23</v>
      </c>
      <c r="I30" s="239" t="s">
        <v>310</v>
      </c>
      <c r="J30" s="330">
        <f>VLOOKUP($H30,Cambios!$A:$D,3,FALSE)</f>
        <v>0</v>
      </c>
      <c r="K30" s="279">
        <f>VLOOKUP(H30,Cambios!A:D,4,FALSE)</f>
        <v>122724537.75999928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f>VLOOKUP(A31,'[1]B.FEB 22'!A:F,6,FALSE)</f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f>VLOOKUP(A32,'[1]B.FEB 22'!A:F,6,FALSE)</f>
        <v>0</v>
      </c>
      <c r="F32" s="193">
        <v>0</v>
      </c>
      <c r="G32" s="227"/>
      <c r="H32" s="324" t="s">
        <v>24</v>
      </c>
      <c r="I32" s="287" t="s">
        <v>311</v>
      </c>
      <c r="J32" s="288">
        <f>VLOOKUP($H32,Cambios!$A:$D,3,FALSE)</f>
        <v>2981149.2100000381</v>
      </c>
      <c r="K32" s="288">
        <f>VLOOKUP(H32,Cambios!A:D,4,FALSE)</f>
        <v>0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f>VLOOKUP(A33,'[1]B.FEB 22'!A:F,6,FALSE)</f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f>VLOOKUP(A34,'[1]B.FEB 22'!A:F,6,FALSE)</f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f>VLOOKUP(A35,'[1]B.FEB 22'!A:F,6,FALSE)</f>
        <v>2663221.41</v>
      </c>
      <c r="F35" s="193">
        <v>27501776.199999999</v>
      </c>
      <c r="G35" s="227"/>
      <c r="H35" s="79"/>
      <c r="I35" s="245"/>
      <c r="J35" s="246">
        <f>SUM(J15:J34)</f>
        <v>83502796.670000032</v>
      </c>
      <c r="K35" s="246">
        <f>SUM(K15:K34)</f>
        <v>127974361.93999927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>
        <f>+K35</f>
        <v>127974361.93999927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62" t="s">
        <v>223</v>
      </c>
      <c r="C37" s="663"/>
      <c r="D37" s="663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61" t="s">
        <v>224</v>
      </c>
      <c r="C39" s="652"/>
      <c r="D39" s="652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52" t="s">
        <v>214</v>
      </c>
      <c r="D40" s="652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52" t="s">
        <v>218</v>
      </c>
      <c r="D44" s="652"/>
      <c r="E44" s="273">
        <f>SUM(E45:E47)</f>
        <v>803927506.42000198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141776657.67000198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21473900.75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53" t="s">
        <v>306</v>
      </c>
      <c r="I47" s="654"/>
      <c r="J47" s="654"/>
      <c r="K47" s="654"/>
      <c r="L47" s="655"/>
      <c r="N47" s="311"/>
      <c r="P47" s="227"/>
      <c r="Q47" s="297"/>
    </row>
    <row r="48" spans="1:17" s="226" customFormat="1" ht="15" x14ac:dyDescent="0.25">
      <c r="A48" s="225"/>
      <c r="B48" s="662" t="s">
        <v>227</v>
      </c>
      <c r="C48" s="663"/>
      <c r="D48" s="663"/>
      <c r="E48" s="275">
        <f>E40-E44</f>
        <v>-803927506.42000198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61" t="s">
        <v>228</v>
      </c>
      <c r="C50" s="652"/>
      <c r="D50" s="652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52" t="s">
        <v>214</v>
      </c>
      <c r="D51" s="652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f>VLOOKUP($H$52,'[1]B.FEB 22'!$A:$F,3,FALSE)</f>
        <v>109300583.08</v>
      </c>
      <c r="K52" s="265">
        <f>VLOOKUP($H$52,'[1]B.FEB 22'!$A:$F,6,FALSE)</f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f>VLOOKUP($H$53,'[1]B.FEB 22'!$A:$F,3,FALSE)</f>
        <v>77000412.280000001</v>
      </c>
      <c r="K53" s="240">
        <f>VLOOKUP($H$53,'[1]B.FEB 22'!$A:$F,6,FALSE)</f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f>VLOOKUP($H$54,'[1]B.FEB 22'!$A:$F,3,FALSE)</f>
        <v>7858529.71</v>
      </c>
      <c r="K54" s="240">
        <f>VLOOKUP($H$54,'[1]B.FEB 22'!$A:$F,6,FALSE)</f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f>VLOOKUP($H$55,'[1]B.FEB 22'!$A:$F,3,FALSE)</f>
        <v>147822492.27000001</v>
      </c>
      <c r="K55" s="243">
        <f>VLOOKUP($H$55,'[1]B.FEB 22'!$A:$F,6,FALSE)</f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52" t="s">
        <v>218</v>
      </c>
      <c r="D56" s="652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f>VLOOKUP(A60,'[1]B.FEB 22'!A:F,6,FALSE)</f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62" t="s">
        <v>6548</v>
      </c>
      <c r="C61" s="663"/>
      <c r="D61" s="663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56" t="s">
        <v>235</v>
      </c>
      <c r="C63" s="657"/>
      <c r="D63" s="657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62" t="s">
        <v>236</v>
      </c>
      <c r="C65" s="663"/>
      <c r="D65" s="663"/>
      <c r="E65" s="216">
        <f>VLOOKUP(A65,'[1]B.FEB 22'!A:F,3,FALSE)</f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56" t="s">
        <v>237</v>
      </c>
      <c r="C66" s="657"/>
      <c r="D66" s="657"/>
      <c r="E66" s="216">
        <f>VLOOKUP(A66,'[1]B.FEB 22'!A:F,6,FALSE)</f>
        <v>1725304900.8900001</v>
      </c>
      <c r="F66" s="193">
        <v>1149890000.5199966</v>
      </c>
      <c r="G66" s="227"/>
      <c r="H66" s="653" t="s">
        <v>312</v>
      </c>
      <c r="I66" s="654"/>
      <c r="J66" s="654"/>
      <c r="K66" s="654"/>
      <c r="L66" s="655"/>
      <c r="N66" s="312"/>
      <c r="O66" s="222"/>
      <c r="P66" s="224"/>
      <c r="Q66" s="223"/>
    </row>
    <row r="67" spans="1:17" s="226" customFormat="1" ht="12" thickBot="1" x14ac:dyDescent="0.25">
      <c r="A67" s="225"/>
      <c r="B67" s="658"/>
      <c r="C67" s="659"/>
      <c r="D67" s="659"/>
      <c r="E67" s="659"/>
      <c r="F67" s="660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f>VLOOKUP($H71,'[1]B.FEB 22'!$A:$F,3)</f>
        <v>0</v>
      </c>
      <c r="K71" s="256">
        <f>VLOOKUP($H71,'[1]B.FEB 22'!$A:$F,6)</f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f>VLOOKUP($H72,'[1]B.FEB 22'!$A:$F,3)</f>
        <v>0</v>
      </c>
      <c r="K72" s="257">
        <f>VLOOKUP($H72,'[1]B.FEB 22'!$A:$F,6)</f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f>VLOOKUP($H73,'[1]B.FEB 22'!$A:$F,3)</f>
        <v>0</v>
      </c>
      <c r="K73" s="257">
        <f>VLOOKUP($H73,'[1]B.FEB 22'!$A:$F,6)</f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f>VLOOKUP($H74,'[1]B.FEB 22'!$A:$F,3)</f>
        <v>0</v>
      </c>
      <c r="K74" s="257">
        <f>VLOOKUP($H74,'[1]B.FEB 22'!$A:$F,6)</f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f>VLOOKUP($H75,'[1]B.FEB 22'!$A:$F,3)</f>
        <v>0</v>
      </c>
      <c r="K75" s="257">
        <f>VLOOKUP($H75,'[1]B.FEB 22'!$A:$F,6)</f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f>VLOOKUP($H76,'[1]B.FEB 22'!$A:$F,3)</f>
        <v>0</v>
      </c>
      <c r="K76" s="258">
        <f>VLOOKUP($H76,'[1]B.FEB 22'!$A:$F,6)</f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435" customWidth="1"/>
    <col min="2" max="2" width="78.28515625" style="436" customWidth="1"/>
    <col min="3" max="4" width="19" style="436" bestFit="1" customWidth="1"/>
    <col min="5" max="5" width="1.7109375" style="436" customWidth="1"/>
    <col min="6" max="16384" width="11.42578125" style="436"/>
  </cols>
  <sheetData>
    <row r="1" spans="1:4" s="434" customFormat="1" ht="14.25" customHeight="1" thickBot="1" x14ac:dyDescent="0.25">
      <c r="A1" s="431"/>
      <c r="B1" s="432"/>
      <c r="C1" s="433"/>
      <c r="D1" s="432"/>
    </row>
    <row r="2" spans="1:4" s="434" customFormat="1" ht="18" x14ac:dyDescent="0.2">
      <c r="A2" s="431"/>
      <c r="B2" s="591" t="s">
        <v>47</v>
      </c>
      <c r="C2" s="592"/>
      <c r="D2" s="593"/>
    </row>
    <row r="3" spans="1:4" s="434" customFormat="1" ht="18" x14ac:dyDescent="0.2">
      <c r="A3" s="431"/>
      <c r="B3" s="675" t="s">
        <v>238</v>
      </c>
      <c r="C3" s="676"/>
      <c r="D3" s="677"/>
    </row>
    <row r="4" spans="1:4" s="434" customFormat="1" ht="18" x14ac:dyDescent="0.2">
      <c r="A4" s="431"/>
      <c r="B4" s="675" t="s">
        <v>6572</v>
      </c>
      <c r="C4" s="676"/>
      <c r="D4" s="677"/>
    </row>
    <row r="5" spans="1:4" s="434" customFormat="1" ht="15.75" thickBot="1" x14ac:dyDescent="0.25">
      <c r="A5" s="431"/>
      <c r="B5" s="678" t="s">
        <v>6560</v>
      </c>
      <c r="C5" s="679"/>
      <c r="D5" s="680"/>
    </row>
    <row r="6" spans="1:4" s="434" customFormat="1" ht="14.25" customHeight="1" thickBot="1" x14ac:dyDescent="0.25">
      <c r="A6" s="431"/>
      <c r="B6" s="408" t="s">
        <v>6559</v>
      </c>
      <c r="C6" s="407" t="s">
        <v>214</v>
      </c>
      <c r="D6" s="409" t="s">
        <v>218</v>
      </c>
    </row>
    <row r="7" spans="1:4" s="434" customFormat="1" ht="15" x14ac:dyDescent="0.2">
      <c r="A7" s="431"/>
      <c r="B7" s="376" t="s">
        <v>0</v>
      </c>
      <c r="C7" s="547">
        <v>73788852.590000153</v>
      </c>
      <c r="D7" s="548">
        <v>1447524137.890002</v>
      </c>
    </row>
    <row r="8" spans="1:4" s="434" customFormat="1" ht="15.75" x14ac:dyDescent="0.25">
      <c r="A8" s="431"/>
      <c r="B8" s="377" t="s">
        <v>50</v>
      </c>
      <c r="C8" s="549">
        <v>0</v>
      </c>
      <c r="D8" s="550">
        <v>1203574583.74</v>
      </c>
    </row>
    <row r="9" spans="1:4" s="434" customFormat="1" ht="15" x14ac:dyDescent="0.2">
      <c r="A9" s="431" t="s">
        <v>1</v>
      </c>
      <c r="B9" s="378" t="s">
        <v>52</v>
      </c>
      <c r="C9" s="551">
        <v>0</v>
      </c>
      <c r="D9" s="552">
        <v>1198942546.22</v>
      </c>
    </row>
    <row r="10" spans="1:4" s="434" customFormat="1" ht="15" x14ac:dyDescent="0.2">
      <c r="A10" s="431" t="s">
        <v>2</v>
      </c>
      <c r="B10" s="378" t="s">
        <v>54</v>
      </c>
      <c r="C10" s="551">
        <v>0</v>
      </c>
      <c r="D10" s="553">
        <v>4632037.5199999996</v>
      </c>
    </row>
    <row r="11" spans="1:4" s="434" customFormat="1" ht="14.25" customHeight="1" x14ac:dyDescent="0.2">
      <c r="A11" s="431" t="s">
        <v>3</v>
      </c>
      <c r="B11" s="378" t="s">
        <v>56</v>
      </c>
      <c r="C11" s="551">
        <v>0</v>
      </c>
      <c r="D11" s="553">
        <v>0</v>
      </c>
    </row>
    <row r="12" spans="1:4" s="434" customFormat="1" ht="14.25" customHeight="1" x14ac:dyDescent="0.2">
      <c r="A12" s="431" t="s">
        <v>105</v>
      </c>
      <c r="B12" s="378" t="s">
        <v>239</v>
      </c>
      <c r="C12" s="551">
        <v>0</v>
      </c>
      <c r="D12" s="552">
        <v>0</v>
      </c>
    </row>
    <row r="13" spans="1:4" s="434" customFormat="1" ht="14.25" customHeight="1" x14ac:dyDescent="0.2">
      <c r="A13" s="431" t="s">
        <v>106</v>
      </c>
      <c r="B13" s="378" t="s">
        <v>60</v>
      </c>
      <c r="C13" s="551">
        <v>0</v>
      </c>
      <c r="D13" s="552">
        <v>0</v>
      </c>
    </row>
    <row r="14" spans="1:4" s="434" customFormat="1" ht="14.25" customHeight="1" x14ac:dyDescent="0.2">
      <c r="A14" s="431" t="s">
        <v>107</v>
      </c>
      <c r="B14" s="378" t="s">
        <v>62</v>
      </c>
      <c r="C14" s="551">
        <v>0</v>
      </c>
      <c r="D14" s="552">
        <v>0</v>
      </c>
    </row>
    <row r="15" spans="1:4" s="434" customFormat="1" ht="15" x14ac:dyDescent="0.2">
      <c r="A15" s="431" t="s">
        <v>108</v>
      </c>
      <c r="B15" s="378" t="s">
        <v>240</v>
      </c>
      <c r="C15" s="551">
        <v>0</v>
      </c>
      <c r="D15" s="552">
        <v>0</v>
      </c>
    </row>
    <row r="16" spans="1:4" ht="13.5" customHeight="1" x14ac:dyDescent="0.2">
      <c r="B16" s="379"/>
      <c r="C16" s="554"/>
      <c r="D16" s="555"/>
    </row>
    <row r="17" spans="1:4" ht="15" x14ac:dyDescent="0.2">
      <c r="B17" s="380" t="s">
        <v>69</v>
      </c>
      <c r="C17" s="556">
        <v>73788852.590000153</v>
      </c>
      <c r="D17" s="557">
        <v>243949554.150002</v>
      </c>
    </row>
    <row r="18" spans="1:4" ht="14.25" customHeight="1" x14ac:dyDescent="0.2">
      <c r="A18" s="435" t="s">
        <v>4</v>
      </c>
      <c r="B18" s="378" t="s">
        <v>71</v>
      </c>
      <c r="C18" s="551">
        <v>0</v>
      </c>
      <c r="D18" s="552">
        <v>73977271.100000024</v>
      </c>
    </row>
    <row r="19" spans="1:4" ht="14.25" customHeight="1" x14ac:dyDescent="0.2">
      <c r="A19" s="435" t="s">
        <v>109</v>
      </c>
      <c r="B19" s="378" t="s">
        <v>73</v>
      </c>
      <c r="C19" s="551">
        <v>0</v>
      </c>
      <c r="D19" s="552">
        <v>0</v>
      </c>
    </row>
    <row r="20" spans="1:4" ht="14.25" customHeight="1" x14ac:dyDescent="0.2">
      <c r="A20" s="435" t="s">
        <v>6</v>
      </c>
      <c r="B20" s="378" t="s">
        <v>75</v>
      </c>
      <c r="C20" s="551">
        <v>0</v>
      </c>
      <c r="D20" s="552">
        <v>141776657.67000198</v>
      </c>
    </row>
    <row r="21" spans="1:4" ht="14.25" customHeight="1" x14ac:dyDescent="0.2">
      <c r="A21" s="435" t="s">
        <v>7</v>
      </c>
      <c r="B21" s="378" t="s">
        <v>77</v>
      </c>
      <c r="C21" s="551">
        <v>0</v>
      </c>
      <c r="D21" s="552">
        <v>21473900.75</v>
      </c>
    </row>
    <row r="22" spans="1:4" ht="14.25" customHeight="1" x14ac:dyDescent="0.2">
      <c r="A22" s="435" t="s">
        <v>8</v>
      </c>
      <c r="B22" s="378" t="s">
        <v>79</v>
      </c>
      <c r="C22" s="551">
        <v>0</v>
      </c>
      <c r="D22" s="552">
        <v>0</v>
      </c>
    </row>
    <row r="23" spans="1:4" ht="14.25" customHeight="1" x14ac:dyDescent="0.2">
      <c r="A23" s="435" t="s">
        <v>10</v>
      </c>
      <c r="B23" s="378" t="s">
        <v>81</v>
      </c>
      <c r="C23" s="551">
        <v>73788852.590000153</v>
      </c>
      <c r="D23" s="552">
        <v>0</v>
      </c>
    </row>
    <row r="24" spans="1:4" ht="14.25" customHeight="1" x14ac:dyDescent="0.2">
      <c r="A24" s="435" t="s">
        <v>11</v>
      </c>
      <c r="B24" s="378" t="s">
        <v>83</v>
      </c>
      <c r="C24" s="551">
        <v>0</v>
      </c>
      <c r="D24" s="552">
        <v>6721724.6299999952</v>
      </c>
    </row>
    <row r="25" spans="1:4" ht="14.25" customHeight="1" x14ac:dyDescent="0.2">
      <c r="A25" s="435" t="s">
        <v>110</v>
      </c>
      <c r="B25" s="378" t="s">
        <v>85</v>
      </c>
      <c r="C25" s="551">
        <v>0</v>
      </c>
      <c r="D25" s="552">
        <v>0</v>
      </c>
    </row>
    <row r="26" spans="1:4" ht="14.25" customHeight="1" x14ac:dyDescent="0.2">
      <c r="A26" s="435" t="s">
        <v>111</v>
      </c>
      <c r="B26" s="378" t="s">
        <v>86</v>
      </c>
      <c r="C26" s="551">
        <v>0</v>
      </c>
      <c r="D26" s="552">
        <v>0</v>
      </c>
    </row>
    <row r="27" spans="1:4" ht="8.25" customHeight="1" x14ac:dyDescent="0.2">
      <c r="B27" s="379"/>
      <c r="C27" s="554"/>
      <c r="D27" s="555"/>
    </row>
    <row r="28" spans="1:4" ht="14.25" customHeight="1" x14ac:dyDescent="0.2">
      <c r="B28" s="380" t="s">
        <v>14</v>
      </c>
      <c r="C28" s="556">
        <v>81909416.549999982</v>
      </c>
      <c r="D28" s="557">
        <v>9651538.25</v>
      </c>
    </row>
    <row r="29" spans="1:4" ht="14.25" customHeight="1" x14ac:dyDescent="0.2">
      <c r="B29" s="380" t="s">
        <v>51</v>
      </c>
      <c r="C29" s="556">
        <v>81907362.639999986</v>
      </c>
      <c r="D29" s="557">
        <v>0</v>
      </c>
    </row>
    <row r="30" spans="1:4" ht="14.25" customHeight="1" x14ac:dyDescent="0.2">
      <c r="A30" s="435" t="s">
        <v>15</v>
      </c>
      <c r="B30" s="378" t="s">
        <v>53</v>
      </c>
      <c r="C30" s="551">
        <v>23289936.919999987</v>
      </c>
      <c r="D30" s="552">
        <v>0</v>
      </c>
    </row>
    <row r="31" spans="1:4" ht="14.25" customHeight="1" x14ac:dyDescent="0.2">
      <c r="A31" s="435" t="s">
        <v>112</v>
      </c>
      <c r="B31" s="378" t="s">
        <v>55</v>
      </c>
      <c r="C31" s="551">
        <v>0</v>
      </c>
      <c r="D31" s="552">
        <v>0</v>
      </c>
    </row>
    <row r="32" spans="1:4" ht="14.25" customHeight="1" x14ac:dyDescent="0.2">
      <c r="A32" s="435" t="s">
        <v>16</v>
      </c>
      <c r="B32" s="378" t="s">
        <v>57</v>
      </c>
      <c r="C32" s="551">
        <v>1385770.6299999952</v>
      </c>
      <c r="D32" s="552">
        <v>0</v>
      </c>
    </row>
    <row r="33" spans="1:4" ht="14.25" customHeight="1" x14ac:dyDescent="0.2">
      <c r="A33" s="435" t="s">
        <v>113</v>
      </c>
      <c r="B33" s="378" t="s">
        <v>59</v>
      </c>
      <c r="C33" s="551">
        <v>0</v>
      </c>
      <c r="D33" s="552">
        <v>0</v>
      </c>
    </row>
    <row r="34" spans="1:4" ht="14.25" customHeight="1" x14ac:dyDescent="0.2">
      <c r="A34" s="435" t="s">
        <v>114</v>
      </c>
      <c r="B34" s="378" t="s">
        <v>61</v>
      </c>
      <c r="C34" s="551">
        <v>0</v>
      </c>
      <c r="D34" s="552">
        <v>0</v>
      </c>
    </row>
    <row r="35" spans="1:4" ht="14.25" customHeight="1" x14ac:dyDescent="0.2">
      <c r="A35" s="435" t="s">
        <v>17</v>
      </c>
      <c r="B35" s="378" t="s">
        <v>63</v>
      </c>
      <c r="C35" s="551">
        <v>855922.99000000022</v>
      </c>
      <c r="D35" s="552">
        <v>0</v>
      </c>
    </row>
    <row r="36" spans="1:4" ht="14.25" customHeight="1" x14ac:dyDescent="0.2">
      <c r="A36" s="435" t="s">
        <v>115</v>
      </c>
      <c r="B36" s="378" t="s">
        <v>65</v>
      </c>
      <c r="C36" s="551">
        <v>8572338.8099999987</v>
      </c>
      <c r="D36" s="552">
        <v>0</v>
      </c>
    </row>
    <row r="37" spans="1:4" ht="14.25" customHeight="1" x14ac:dyDescent="0.2">
      <c r="A37" s="435" t="s">
        <v>18</v>
      </c>
      <c r="B37" s="378" t="s">
        <v>66</v>
      </c>
      <c r="C37" s="551">
        <v>47803393.289999999</v>
      </c>
      <c r="D37" s="552">
        <v>0</v>
      </c>
    </row>
    <row r="38" spans="1:4" ht="15" x14ac:dyDescent="0.2">
      <c r="B38" s="385"/>
      <c r="C38" s="554"/>
      <c r="D38" s="555"/>
    </row>
    <row r="39" spans="1:4" ht="15" x14ac:dyDescent="0.2">
      <c r="B39" s="380" t="s">
        <v>70</v>
      </c>
      <c r="C39" s="556">
        <v>2053.910000000149</v>
      </c>
      <c r="D39" s="557">
        <v>9651538.25</v>
      </c>
    </row>
    <row r="40" spans="1:4" ht="14.25" customHeight="1" x14ac:dyDescent="0.2">
      <c r="A40" s="435" t="s">
        <v>116</v>
      </c>
      <c r="B40" s="378" t="s">
        <v>72</v>
      </c>
      <c r="C40" s="551">
        <v>0</v>
      </c>
      <c r="D40" s="552">
        <v>0</v>
      </c>
    </row>
    <row r="41" spans="1:4" ht="14.25" customHeight="1" x14ac:dyDescent="0.2">
      <c r="A41" s="435" t="s">
        <v>117</v>
      </c>
      <c r="B41" s="378" t="s">
        <v>74</v>
      </c>
      <c r="C41" s="551">
        <v>0</v>
      </c>
      <c r="D41" s="552">
        <v>0</v>
      </c>
    </row>
    <row r="42" spans="1:4" ht="14.25" customHeight="1" x14ac:dyDescent="0.2">
      <c r="A42" s="435" t="s">
        <v>19</v>
      </c>
      <c r="B42" s="378" t="s">
        <v>76</v>
      </c>
      <c r="C42" s="551">
        <v>0</v>
      </c>
      <c r="D42" s="552">
        <v>9651538.25</v>
      </c>
    </row>
    <row r="43" spans="1:4" ht="14.25" customHeight="1" x14ac:dyDescent="0.2">
      <c r="A43" s="435" t="s">
        <v>118</v>
      </c>
      <c r="B43" s="378" t="s">
        <v>78</v>
      </c>
      <c r="C43" s="551">
        <v>0</v>
      </c>
      <c r="D43" s="552">
        <v>0</v>
      </c>
    </row>
    <row r="44" spans="1:4" ht="14.25" customHeight="1" x14ac:dyDescent="0.2">
      <c r="A44" s="435" t="s">
        <v>20</v>
      </c>
      <c r="B44" s="378" t="s">
        <v>80</v>
      </c>
      <c r="C44" s="551">
        <v>2053.910000000149</v>
      </c>
      <c r="D44" s="552">
        <v>0</v>
      </c>
    </row>
    <row r="45" spans="1:4" ht="14.25" customHeight="1" x14ac:dyDescent="0.2">
      <c r="A45" s="435" t="s">
        <v>119</v>
      </c>
      <c r="B45" s="378" t="s">
        <v>82</v>
      </c>
      <c r="C45" s="551">
        <v>0</v>
      </c>
      <c r="D45" s="552">
        <v>0</v>
      </c>
    </row>
    <row r="46" spans="1:4" ht="14.25" customHeight="1" x14ac:dyDescent="0.2">
      <c r="B46" s="367"/>
      <c r="C46" s="554"/>
      <c r="D46" s="555"/>
    </row>
    <row r="47" spans="1:4" ht="14.25" customHeight="1" x14ac:dyDescent="0.2">
      <c r="B47" s="380" t="s">
        <v>241</v>
      </c>
      <c r="C47" s="556">
        <v>1424201944.7600002</v>
      </c>
      <c r="D47" s="557">
        <v>122724537.75999928</v>
      </c>
    </row>
    <row r="48" spans="1:4" ht="14.25" customHeight="1" x14ac:dyDescent="0.2">
      <c r="B48" s="381" t="s">
        <v>89</v>
      </c>
      <c r="C48" s="547">
        <v>0</v>
      </c>
      <c r="D48" s="548">
        <v>0</v>
      </c>
    </row>
    <row r="49" spans="1:4" ht="14.25" customHeight="1" x14ac:dyDescent="0.2">
      <c r="A49" s="435" t="s">
        <v>120</v>
      </c>
      <c r="B49" s="378" t="s">
        <v>91</v>
      </c>
      <c r="C49" s="551">
        <v>0</v>
      </c>
      <c r="D49" s="552">
        <v>0</v>
      </c>
    </row>
    <row r="50" spans="1:4" ht="14.25" customHeight="1" x14ac:dyDescent="0.2">
      <c r="A50" s="435" t="s">
        <v>121</v>
      </c>
      <c r="B50" s="378" t="s">
        <v>92</v>
      </c>
      <c r="C50" s="551">
        <v>0</v>
      </c>
      <c r="D50" s="552">
        <v>0</v>
      </c>
    </row>
    <row r="51" spans="1:4" ht="14.25" customHeight="1" x14ac:dyDescent="0.2">
      <c r="A51" s="435" t="s">
        <v>122</v>
      </c>
      <c r="B51" s="378" t="s">
        <v>242</v>
      </c>
      <c r="C51" s="551">
        <v>0</v>
      </c>
      <c r="D51" s="552">
        <v>0</v>
      </c>
    </row>
    <row r="52" spans="1:4" ht="14.25" customHeight="1" x14ac:dyDescent="0.2">
      <c r="B52" s="379"/>
      <c r="C52" s="554"/>
      <c r="D52" s="555"/>
    </row>
    <row r="53" spans="1:4" ht="14.25" customHeight="1" x14ac:dyDescent="0.2">
      <c r="B53" s="380" t="s">
        <v>94</v>
      </c>
      <c r="C53" s="556">
        <v>1424201944.7600002</v>
      </c>
      <c r="D53" s="557">
        <v>122724537.75999928</v>
      </c>
    </row>
    <row r="54" spans="1:4" ht="14.25" customHeight="1" x14ac:dyDescent="0.2">
      <c r="A54" s="435" t="s">
        <v>22</v>
      </c>
      <c r="B54" s="378" t="s">
        <v>243</v>
      </c>
      <c r="C54" s="551">
        <v>1421220795.5500002</v>
      </c>
      <c r="D54" s="552">
        <v>0</v>
      </c>
    </row>
    <row r="55" spans="1:4" ht="14.25" customHeight="1" x14ac:dyDescent="0.2">
      <c r="A55" s="435" t="s">
        <v>23</v>
      </c>
      <c r="B55" s="378" t="s">
        <v>96</v>
      </c>
      <c r="C55" s="551">
        <v>0</v>
      </c>
      <c r="D55" s="552">
        <v>122724537.75999928</v>
      </c>
    </row>
    <row r="56" spans="1:4" ht="14.25" customHeight="1" x14ac:dyDescent="0.2">
      <c r="A56" s="435" t="s">
        <v>123</v>
      </c>
      <c r="B56" s="378" t="s">
        <v>97</v>
      </c>
      <c r="C56" s="551">
        <v>0</v>
      </c>
      <c r="D56" s="552">
        <v>0</v>
      </c>
    </row>
    <row r="57" spans="1:4" ht="14.25" customHeight="1" x14ac:dyDescent="0.2">
      <c r="A57" s="435" t="s">
        <v>124</v>
      </c>
      <c r="B57" s="378" t="s">
        <v>98</v>
      </c>
      <c r="C57" s="551">
        <v>0</v>
      </c>
      <c r="D57" s="552">
        <v>0</v>
      </c>
    </row>
    <row r="58" spans="1:4" ht="14.25" customHeight="1" x14ac:dyDescent="0.2">
      <c r="A58" s="435" t="s">
        <v>24</v>
      </c>
      <c r="B58" s="378" t="s">
        <v>99</v>
      </c>
      <c r="C58" s="551">
        <v>2981149.2100000381</v>
      </c>
      <c r="D58" s="552">
        <v>0</v>
      </c>
    </row>
    <row r="59" spans="1:4" ht="14.25" customHeight="1" x14ac:dyDescent="0.2">
      <c r="B59" s="379"/>
      <c r="C59" s="554"/>
      <c r="D59" s="555"/>
    </row>
    <row r="60" spans="1:4" ht="14.25" customHeight="1" x14ac:dyDescent="0.2">
      <c r="B60" s="380" t="s">
        <v>244</v>
      </c>
      <c r="C60" s="551">
        <v>0</v>
      </c>
      <c r="D60" s="552">
        <v>0</v>
      </c>
    </row>
    <row r="61" spans="1:4" ht="14.25" customHeight="1" x14ac:dyDescent="0.2">
      <c r="A61" s="435" t="s">
        <v>125</v>
      </c>
      <c r="B61" s="378" t="s">
        <v>101</v>
      </c>
      <c r="C61" s="551">
        <v>0</v>
      </c>
      <c r="D61" s="552">
        <v>0</v>
      </c>
    </row>
    <row r="62" spans="1:4" ht="14.25" customHeight="1" x14ac:dyDescent="0.2">
      <c r="A62" s="435" t="s">
        <v>126</v>
      </c>
      <c r="B62" s="378" t="s">
        <v>102</v>
      </c>
      <c r="C62" s="551">
        <v>0</v>
      </c>
      <c r="D62" s="552">
        <v>0</v>
      </c>
    </row>
    <row r="63" spans="1:4" ht="14.25" customHeight="1" thickBot="1" x14ac:dyDescent="0.25">
      <c r="B63" s="424"/>
      <c r="C63" s="462">
        <v>1579900213.9000003</v>
      </c>
      <c r="D63" s="463">
        <v>1579900213.9000013</v>
      </c>
    </row>
    <row r="64" spans="1:4" ht="14.25" customHeight="1" x14ac:dyDescent="0.2">
      <c r="B64" s="342" t="s">
        <v>6557</v>
      </c>
      <c r="C64" s="464"/>
      <c r="D64" s="558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showGridLines="0" zoomScaleNormal="100" workbookViewId="0">
      <selection activeCell="B2" sqref="B2:F2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4" customWidth="1"/>
    <col min="4" max="4" width="75.7109375" style="345" customWidth="1"/>
    <col min="5" max="5" width="20.85546875" style="299" bestFit="1" customWidth="1"/>
    <col min="6" max="6" width="20.85546875" style="344" bestFit="1" customWidth="1"/>
    <col min="7" max="7" width="1.7109375" style="344" customWidth="1"/>
    <col min="8" max="16384" width="16.42578125" style="344"/>
  </cols>
  <sheetData>
    <row r="1" spans="1:6" ht="12" thickBot="1" x14ac:dyDescent="0.25"/>
    <row r="2" spans="1:6" ht="18" x14ac:dyDescent="0.2">
      <c r="B2" s="685" t="s">
        <v>47</v>
      </c>
      <c r="C2" s="686"/>
      <c r="D2" s="686"/>
      <c r="E2" s="686"/>
      <c r="F2" s="687"/>
    </row>
    <row r="3" spans="1:6" ht="18" x14ac:dyDescent="0.2">
      <c r="B3" s="688" t="s">
        <v>211</v>
      </c>
      <c r="C3" s="689"/>
      <c r="D3" s="689"/>
      <c r="E3" s="689"/>
      <c r="F3" s="690"/>
    </row>
    <row r="4" spans="1:6" ht="18" x14ac:dyDescent="0.2">
      <c r="B4" s="691" t="s">
        <v>6573</v>
      </c>
      <c r="C4" s="692"/>
      <c r="D4" s="692"/>
      <c r="E4" s="692"/>
      <c r="F4" s="693"/>
    </row>
    <row r="5" spans="1:6" ht="15.75" thickBot="1" x14ac:dyDescent="0.25">
      <c r="B5" s="696" t="s">
        <v>6560</v>
      </c>
      <c r="C5" s="697"/>
      <c r="D5" s="697"/>
      <c r="E5" s="697"/>
      <c r="F5" s="698"/>
    </row>
    <row r="6" spans="1:6" ht="13.5" thickBot="1" x14ac:dyDescent="0.25">
      <c r="B6" s="694" t="s">
        <v>212</v>
      </c>
      <c r="C6" s="695"/>
      <c r="D6" s="695"/>
      <c r="E6" s="410">
        <v>2023</v>
      </c>
      <c r="F6" s="411">
        <v>2022</v>
      </c>
    </row>
    <row r="7" spans="1:6" s="317" customFormat="1" ht="14.25" x14ac:dyDescent="0.2">
      <c r="A7" s="346"/>
      <c r="B7" s="368"/>
      <c r="C7" s="369"/>
      <c r="D7" s="369"/>
      <c r="E7" s="382"/>
      <c r="F7" s="496"/>
    </row>
    <row r="8" spans="1:6" s="317" customFormat="1" ht="15" x14ac:dyDescent="0.2">
      <c r="A8" s="346"/>
      <c r="B8" s="684" t="s">
        <v>213</v>
      </c>
      <c r="C8" s="681"/>
      <c r="D8" s="681"/>
      <c r="E8" s="383"/>
      <c r="F8" s="497"/>
    </row>
    <row r="9" spans="1:6" s="317" customFormat="1" ht="15" x14ac:dyDescent="0.2">
      <c r="A9" s="346"/>
      <c r="B9" s="370"/>
      <c r="C9" s="681" t="s">
        <v>214</v>
      </c>
      <c r="D9" s="681"/>
      <c r="E9" s="498">
        <v>3090727286.8399997</v>
      </c>
      <c r="F9" s="499">
        <v>8226172304.9800005</v>
      </c>
    </row>
    <row r="10" spans="1:6" s="317" customFormat="1" ht="15" x14ac:dyDescent="0.2">
      <c r="A10" s="347"/>
      <c r="B10" s="370"/>
      <c r="C10" s="393"/>
      <c r="D10" s="371" t="s">
        <v>158</v>
      </c>
      <c r="E10" s="500">
        <v>1420838069.5899999</v>
      </c>
      <c r="F10" s="501">
        <v>2493114584.5300002</v>
      </c>
    </row>
    <row r="11" spans="1:6" s="317" customFormat="1" ht="15" x14ac:dyDescent="0.2">
      <c r="A11" s="347"/>
      <c r="B11" s="370"/>
      <c r="C11" s="393"/>
      <c r="D11" s="371" t="s">
        <v>159</v>
      </c>
      <c r="E11" s="500">
        <v>0</v>
      </c>
      <c r="F11" s="501">
        <v>0</v>
      </c>
    </row>
    <row r="12" spans="1:6" s="317" customFormat="1" ht="14.25" x14ac:dyDescent="0.2">
      <c r="A12" s="347"/>
      <c r="B12" s="370"/>
      <c r="C12" s="371"/>
      <c r="D12" s="371" t="s">
        <v>215</v>
      </c>
      <c r="E12" s="500">
        <v>0</v>
      </c>
      <c r="F12" s="501">
        <v>0</v>
      </c>
    </row>
    <row r="13" spans="1:6" s="317" customFormat="1" ht="14.25" x14ac:dyDescent="0.2">
      <c r="A13" s="347"/>
      <c r="B13" s="370"/>
      <c r="C13" s="371"/>
      <c r="D13" s="371" t="s">
        <v>161</v>
      </c>
      <c r="E13" s="500">
        <v>131808450.23</v>
      </c>
      <c r="F13" s="501">
        <v>327228706.14999998</v>
      </c>
    </row>
    <row r="14" spans="1:6" s="317" customFormat="1" ht="14.25" x14ac:dyDescent="0.2">
      <c r="A14" s="347"/>
      <c r="B14" s="370"/>
      <c r="C14" s="371"/>
      <c r="D14" s="371" t="s">
        <v>314</v>
      </c>
      <c r="E14" s="500">
        <v>92447649.530000001</v>
      </c>
      <c r="F14" s="501">
        <v>283190139.74000001</v>
      </c>
    </row>
    <row r="15" spans="1:6" s="317" customFormat="1" ht="14.25" x14ac:dyDescent="0.2">
      <c r="A15" s="347"/>
      <c r="B15" s="370"/>
      <c r="C15" s="371"/>
      <c r="D15" s="371" t="s">
        <v>321</v>
      </c>
      <c r="E15" s="500">
        <v>98264165.390000001</v>
      </c>
      <c r="F15" s="501">
        <v>436602272.38999999</v>
      </c>
    </row>
    <row r="16" spans="1:6" s="317" customFormat="1" ht="14.25" x14ac:dyDescent="0.2">
      <c r="A16" s="347"/>
      <c r="B16" s="370"/>
      <c r="C16" s="371"/>
      <c r="D16" s="371" t="s">
        <v>6550</v>
      </c>
      <c r="E16" s="500">
        <v>0</v>
      </c>
      <c r="F16" s="501">
        <v>0</v>
      </c>
    </row>
    <row r="17" spans="1:6" s="317" customFormat="1" ht="28.5" x14ac:dyDescent="0.2">
      <c r="A17" s="347"/>
      <c r="B17" s="370"/>
      <c r="C17" s="371"/>
      <c r="D17" s="384" t="s">
        <v>6552</v>
      </c>
      <c r="E17" s="502">
        <v>1225430660.79</v>
      </c>
      <c r="F17" s="501">
        <v>4059192055.73</v>
      </c>
    </row>
    <row r="18" spans="1:6" s="317" customFormat="1" ht="28.5" x14ac:dyDescent="0.2">
      <c r="A18" s="347"/>
      <c r="B18" s="370"/>
      <c r="C18" s="371"/>
      <c r="D18" s="384" t="s">
        <v>6553</v>
      </c>
      <c r="E18" s="503">
        <v>72504452.170000002</v>
      </c>
      <c r="F18" s="501">
        <v>574372406.74000001</v>
      </c>
    </row>
    <row r="19" spans="1:6" s="317" customFormat="1" ht="14.25" x14ac:dyDescent="0.2">
      <c r="A19" s="347"/>
      <c r="B19" s="370"/>
      <c r="C19" s="371"/>
      <c r="D19" s="371" t="s">
        <v>217</v>
      </c>
      <c r="E19" s="500">
        <v>49433839.140000038</v>
      </c>
      <c r="F19" s="501">
        <v>52472139.700001046</v>
      </c>
    </row>
    <row r="20" spans="1:6" s="317" customFormat="1" ht="15" x14ac:dyDescent="0.2">
      <c r="A20" s="346"/>
      <c r="B20" s="370"/>
      <c r="C20" s="681" t="s">
        <v>218</v>
      </c>
      <c r="D20" s="681"/>
      <c r="E20" s="504">
        <v>1481302167.0299993</v>
      </c>
      <c r="F20" s="505">
        <v>5757878654.21</v>
      </c>
    </row>
    <row r="21" spans="1:6" s="317" customFormat="1" ht="15" x14ac:dyDescent="0.2">
      <c r="A21" s="347"/>
      <c r="B21" s="370"/>
      <c r="C21" s="393"/>
      <c r="D21" s="371" t="s">
        <v>178</v>
      </c>
      <c r="E21" s="503">
        <v>629961730.24999988</v>
      </c>
      <c r="F21" s="506">
        <v>2029035920.589998</v>
      </c>
    </row>
    <row r="22" spans="1:6" s="317" customFormat="1" ht="15" x14ac:dyDescent="0.2">
      <c r="A22" s="347"/>
      <c r="B22" s="370"/>
      <c r="C22" s="393"/>
      <c r="D22" s="371" t="s">
        <v>179</v>
      </c>
      <c r="E22" s="503">
        <v>153615048.87000012</v>
      </c>
      <c r="F22" s="506">
        <v>796598077.25000095</v>
      </c>
    </row>
    <row r="23" spans="1:6" s="317" customFormat="1" ht="15" x14ac:dyDescent="0.2">
      <c r="A23" s="347"/>
      <c r="B23" s="370"/>
      <c r="C23" s="393"/>
      <c r="D23" s="371" t="s">
        <v>180</v>
      </c>
      <c r="E23" s="503">
        <v>439203071.01000017</v>
      </c>
      <c r="F23" s="506">
        <v>2074240876.3499994</v>
      </c>
    </row>
    <row r="24" spans="1:6" s="317" customFormat="1" ht="15" x14ac:dyDescent="0.2">
      <c r="A24" s="347"/>
      <c r="B24" s="370"/>
      <c r="C24" s="393"/>
      <c r="D24" s="371" t="s">
        <v>181</v>
      </c>
      <c r="E24" s="500">
        <v>0</v>
      </c>
      <c r="F24" s="506">
        <v>0</v>
      </c>
    </row>
    <row r="25" spans="1:6" s="317" customFormat="1" ht="15" x14ac:dyDescent="0.2">
      <c r="A25" s="347"/>
      <c r="B25" s="370"/>
      <c r="C25" s="393"/>
      <c r="D25" s="371" t="s">
        <v>219</v>
      </c>
      <c r="E25" s="503">
        <v>16580340</v>
      </c>
      <c r="F25" s="506">
        <v>79646068.150000006</v>
      </c>
    </row>
    <row r="26" spans="1:6" s="317" customFormat="1" ht="15" x14ac:dyDescent="0.2">
      <c r="A26" s="347"/>
      <c r="B26" s="370"/>
      <c r="C26" s="393"/>
      <c r="D26" s="371" t="s">
        <v>220</v>
      </c>
      <c r="E26" s="503">
        <v>3000000</v>
      </c>
      <c r="F26" s="506">
        <v>3000000</v>
      </c>
    </row>
    <row r="27" spans="1:6" s="317" customFormat="1" ht="15" x14ac:dyDescent="0.2">
      <c r="A27" s="347"/>
      <c r="B27" s="370"/>
      <c r="C27" s="393"/>
      <c r="D27" s="371" t="s">
        <v>184</v>
      </c>
      <c r="E27" s="503">
        <v>157373.40999999997</v>
      </c>
      <c r="F27" s="506">
        <v>80032832.74000001</v>
      </c>
    </row>
    <row r="28" spans="1:6" s="317" customFormat="1" ht="15" x14ac:dyDescent="0.2">
      <c r="A28" s="347"/>
      <c r="B28" s="370"/>
      <c r="C28" s="393"/>
      <c r="D28" s="371" t="s">
        <v>185</v>
      </c>
      <c r="E28" s="503">
        <v>140077853.17000002</v>
      </c>
      <c r="F28" s="506">
        <v>485799684.39999998</v>
      </c>
    </row>
    <row r="29" spans="1:6" s="317" customFormat="1" ht="15" x14ac:dyDescent="0.2">
      <c r="A29" s="347"/>
      <c r="B29" s="370"/>
      <c r="C29" s="393"/>
      <c r="D29" s="371" t="s">
        <v>186</v>
      </c>
      <c r="E29" s="503">
        <v>0</v>
      </c>
      <c r="F29" s="506">
        <v>23339743.600000001</v>
      </c>
    </row>
    <row r="30" spans="1:6" s="317" customFormat="1" ht="15" x14ac:dyDescent="0.2">
      <c r="A30" s="347"/>
      <c r="B30" s="370"/>
      <c r="C30" s="393"/>
      <c r="D30" s="371" t="s">
        <v>187</v>
      </c>
      <c r="E30" s="500">
        <v>0</v>
      </c>
      <c r="F30" s="506">
        <v>0</v>
      </c>
    </row>
    <row r="31" spans="1:6" s="317" customFormat="1" ht="15" x14ac:dyDescent="0.2">
      <c r="A31" s="347"/>
      <c r="B31" s="370"/>
      <c r="C31" s="393"/>
      <c r="D31" s="371" t="s">
        <v>188</v>
      </c>
      <c r="E31" s="500">
        <v>0</v>
      </c>
      <c r="F31" s="506">
        <v>0</v>
      </c>
    </row>
    <row r="32" spans="1:6" s="317" customFormat="1" ht="15" x14ac:dyDescent="0.2">
      <c r="A32" s="347"/>
      <c r="B32" s="370"/>
      <c r="C32" s="393"/>
      <c r="D32" s="371" t="s">
        <v>189</v>
      </c>
      <c r="E32" s="500">
        <v>0</v>
      </c>
      <c r="F32" s="506">
        <v>0</v>
      </c>
    </row>
    <row r="33" spans="1:6" s="317" customFormat="1" ht="15" x14ac:dyDescent="0.2">
      <c r="A33" s="347"/>
      <c r="B33" s="370"/>
      <c r="C33" s="393"/>
      <c r="D33" s="371" t="s">
        <v>221</v>
      </c>
      <c r="E33" s="500">
        <v>0</v>
      </c>
      <c r="F33" s="506">
        <v>0</v>
      </c>
    </row>
    <row r="34" spans="1:6" s="317" customFormat="1" ht="15" x14ac:dyDescent="0.2">
      <c r="A34" s="347"/>
      <c r="B34" s="370"/>
      <c r="C34" s="393"/>
      <c r="D34" s="371" t="s">
        <v>91</v>
      </c>
      <c r="E34" s="500">
        <v>0</v>
      </c>
      <c r="F34" s="506">
        <v>0</v>
      </c>
    </row>
    <row r="35" spans="1:6" s="317" customFormat="1" ht="15" x14ac:dyDescent="0.2">
      <c r="A35" s="347"/>
      <c r="B35" s="370"/>
      <c r="C35" s="393"/>
      <c r="D35" s="371" t="s">
        <v>192</v>
      </c>
      <c r="E35" s="503">
        <v>0</v>
      </c>
      <c r="F35" s="506">
        <v>74165379.409999996</v>
      </c>
    </row>
    <row r="36" spans="1:6" s="317" customFormat="1" ht="15" x14ac:dyDescent="0.2">
      <c r="A36" s="347"/>
      <c r="B36" s="370"/>
      <c r="C36" s="393"/>
      <c r="D36" s="371" t="s">
        <v>222</v>
      </c>
      <c r="E36" s="500">
        <v>98706750.319998905</v>
      </c>
      <c r="F36" s="506">
        <v>112020071.72000228</v>
      </c>
    </row>
    <row r="37" spans="1:6" s="317" customFormat="1" x14ac:dyDescent="0.2">
      <c r="A37" s="346"/>
      <c r="B37" s="457"/>
      <c r="C37" s="456"/>
      <c r="D37" s="459"/>
      <c r="E37" s="459"/>
      <c r="F37" s="458"/>
    </row>
    <row r="38" spans="1:6" s="317" customFormat="1" ht="15" x14ac:dyDescent="0.2">
      <c r="A38" s="346"/>
      <c r="B38" s="682" t="s">
        <v>223</v>
      </c>
      <c r="C38" s="683"/>
      <c r="D38" s="683"/>
      <c r="E38" s="504">
        <v>1609425119.8100004</v>
      </c>
      <c r="F38" s="505">
        <v>2468293650.7700005</v>
      </c>
    </row>
    <row r="39" spans="1:6" s="317" customFormat="1" ht="14.25" x14ac:dyDescent="0.2">
      <c r="A39" s="346"/>
      <c r="B39" s="385"/>
      <c r="C39" s="372"/>
      <c r="D39" s="372"/>
      <c r="E39" s="500"/>
      <c r="F39" s="501"/>
    </row>
    <row r="40" spans="1:6" s="317" customFormat="1" ht="15" x14ac:dyDescent="0.2">
      <c r="A40" s="349"/>
      <c r="B40" s="684" t="s">
        <v>224</v>
      </c>
      <c r="C40" s="681"/>
      <c r="D40" s="681"/>
      <c r="E40" s="500"/>
      <c r="F40" s="501"/>
    </row>
    <row r="41" spans="1:6" s="348" customFormat="1" ht="15" x14ac:dyDescent="0.25">
      <c r="A41" s="346"/>
      <c r="B41" s="370"/>
      <c r="C41" s="681" t="s">
        <v>214</v>
      </c>
      <c r="D41" s="681"/>
      <c r="E41" s="514">
        <v>4504576.16</v>
      </c>
      <c r="F41" s="515">
        <v>4199824.4300000006</v>
      </c>
    </row>
    <row r="42" spans="1:6" s="317" customFormat="1" ht="14.25" x14ac:dyDescent="0.2">
      <c r="A42" s="347"/>
      <c r="B42" s="370"/>
      <c r="C42" s="371"/>
      <c r="D42" s="371" t="s">
        <v>75</v>
      </c>
      <c r="E42" s="500">
        <v>0</v>
      </c>
      <c r="F42" s="506">
        <v>7322.11</v>
      </c>
    </row>
    <row r="43" spans="1:6" s="317" customFormat="1" ht="14.25" x14ac:dyDescent="0.2">
      <c r="A43" s="347"/>
      <c r="B43" s="370"/>
      <c r="C43" s="371"/>
      <c r="D43" s="371" t="s">
        <v>77</v>
      </c>
      <c r="E43" s="500">
        <v>4504576.16</v>
      </c>
      <c r="F43" s="506">
        <v>4192502.3200000003</v>
      </c>
    </row>
    <row r="44" spans="1:6" s="317" customFormat="1" ht="14.25" x14ac:dyDescent="0.2">
      <c r="A44" s="346"/>
      <c r="B44" s="370"/>
      <c r="C44" s="371"/>
      <c r="D44" s="371" t="s">
        <v>225</v>
      </c>
      <c r="E44" s="500">
        <v>0</v>
      </c>
      <c r="F44" s="506">
        <v>0</v>
      </c>
    </row>
    <row r="45" spans="1:6" s="317" customFormat="1" ht="15" x14ac:dyDescent="0.25">
      <c r="A45" s="346"/>
      <c r="B45" s="370"/>
      <c r="C45" s="681" t="s">
        <v>218</v>
      </c>
      <c r="D45" s="681"/>
      <c r="E45" s="514">
        <v>359611558.25</v>
      </c>
      <c r="F45" s="515">
        <v>1598180470.2199996</v>
      </c>
    </row>
    <row r="46" spans="1:6" s="317" customFormat="1" ht="14.25" x14ac:dyDescent="0.2">
      <c r="A46" s="347"/>
      <c r="B46" s="370"/>
      <c r="C46" s="371"/>
      <c r="D46" s="371" t="s">
        <v>75</v>
      </c>
      <c r="E46" s="500">
        <v>260152688.13999999</v>
      </c>
      <c r="F46" s="506">
        <v>1306155482.5599997</v>
      </c>
    </row>
    <row r="47" spans="1:6" s="317" customFormat="1" ht="15" x14ac:dyDescent="0.2">
      <c r="A47" s="347"/>
      <c r="B47" s="370"/>
      <c r="C47" s="393"/>
      <c r="D47" s="371" t="s">
        <v>77</v>
      </c>
      <c r="E47" s="500">
        <v>18759874.379999999</v>
      </c>
      <c r="F47" s="506">
        <v>230165156.81</v>
      </c>
    </row>
    <row r="48" spans="1:6" s="317" customFormat="1" ht="14.25" x14ac:dyDescent="0.2">
      <c r="A48" s="347"/>
      <c r="B48" s="370"/>
      <c r="C48" s="371"/>
      <c r="D48" s="371" t="s">
        <v>226</v>
      </c>
      <c r="E48" s="500">
        <v>80698995.730000019</v>
      </c>
      <c r="F48" s="506">
        <v>61859830.849999979</v>
      </c>
    </row>
    <row r="49" spans="1:6" s="317" customFormat="1" x14ac:dyDescent="0.2">
      <c r="A49" s="346"/>
      <c r="B49" s="457"/>
      <c r="C49" s="456"/>
      <c r="D49" s="459"/>
      <c r="E49" s="459"/>
      <c r="F49" s="458"/>
    </row>
    <row r="50" spans="1:6" s="317" customFormat="1" ht="15" x14ac:dyDescent="0.25">
      <c r="A50" s="346"/>
      <c r="B50" s="682" t="s">
        <v>227</v>
      </c>
      <c r="C50" s="683"/>
      <c r="D50" s="683"/>
      <c r="E50" s="512">
        <v>-355106982.08999997</v>
      </c>
      <c r="F50" s="513">
        <v>-1593980645.7899995</v>
      </c>
    </row>
    <row r="51" spans="1:6" s="317" customFormat="1" ht="14.25" x14ac:dyDescent="0.2">
      <c r="A51" s="346"/>
      <c r="B51" s="373"/>
      <c r="C51" s="372"/>
      <c r="D51" s="372"/>
      <c r="E51" s="509"/>
      <c r="F51" s="510"/>
    </row>
    <row r="52" spans="1:6" s="317" customFormat="1" ht="15" x14ac:dyDescent="0.2">
      <c r="A52" s="346"/>
      <c r="B52" s="684" t="s">
        <v>228</v>
      </c>
      <c r="C52" s="681"/>
      <c r="D52" s="681"/>
      <c r="E52" s="507">
        <v>0</v>
      </c>
      <c r="F52" s="508">
        <v>0</v>
      </c>
    </row>
    <row r="53" spans="1:6" s="317" customFormat="1" ht="15" x14ac:dyDescent="0.2">
      <c r="A53" s="346"/>
      <c r="B53" s="370"/>
      <c r="C53" s="681" t="s">
        <v>214</v>
      </c>
      <c r="D53" s="681"/>
      <c r="E53" s="509"/>
      <c r="F53" s="508"/>
    </row>
    <row r="54" spans="1:6" s="317" customFormat="1" ht="14.25" x14ac:dyDescent="0.2">
      <c r="A54" s="346"/>
      <c r="B54" s="370"/>
      <c r="C54" s="371"/>
      <c r="D54" s="371" t="s">
        <v>229</v>
      </c>
      <c r="E54" s="509">
        <v>0</v>
      </c>
      <c r="F54" s="510">
        <v>0</v>
      </c>
    </row>
    <row r="55" spans="1:6" s="317" customFormat="1" ht="15" x14ac:dyDescent="0.2">
      <c r="A55" s="347"/>
      <c r="B55" s="370"/>
      <c r="C55" s="393"/>
      <c r="D55" s="371" t="s">
        <v>230</v>
      </c>
      <c r="E55" s="509">
        <v>0</v>
      </c>
      <c r="F55" s="510">
        <v>0</v>
      </c>
    </row>
    <row r="56" spans="1:6" s="317" customFormat="1" ht="15" x14ac:dyDescent="0.2">
      <c r="A56" s="346"/>
      <c r="B56" s="370"/>
      <c r="C56" s="393"/>
      <c r="D56" s="371" t="s">
        <v>231</v>
      </c>
      <c r="E56" s="509">
        <v>0</v>
      </c>
      <c r="F56" s="510">
        <v>0</v>
      </c>
    </row>
    <row r="57" spans="1:6" s="317" customFormat="1" ht="15" x14ac:dyDescent="0.2">
      <c r="A57" s="347"/>
      <c r="B57" s="370"/>
      <c r="C57" s="393"/>
      <c r="D57" s="371" t="s">
        <v>6556</v>
      </c>
      <c r="E57" s="509">
        <v>0</v>
      </c>
      <c r="F57" s="510">
        <v>0</v>
      </c>
    </row>
    <row r="58" spans="1:6" s="317" customFormat="1" ht="15" x14ac:dyDescent="0.2">
      <c r="A58" s="346"/>
      <c r="B58" s="370"/>
      <c r="C58" s="681" t="s">
        <v>218</v>
      </c>
      <c r="D58" s="681"/>
      <c r="E58" s="507">
        <v>55375591.500000007</v>
      </c>
      <c r="F58" s="508">
        <v>500372533.1699999</v>
      </c>
    </row>
    <row r="59" spans="1:6" s="317" customFormat="1" ht="14.25" x14ac:dyDescent="0.2">
      <c r="A59" s="346"/>
      <c r="B59" s="370"/>
      <c r="C59" s="371"/>
      <c r="D59" s="371" t="s">
        <v>233</v>
      </c>
      <c r="E59" s="509">
        <v>0</v>
      </c>
      <c r="F59" s="511">
        <v>0</v>
      </c>
    </row>
    <row r="60" spans="1:6" s="317" customFormat="1" ht="15" x14ac:dyDescent="0.2">
      <c r="A60" s="347"/>
      <c r="B60" s="370"/>
      <c r="C60" s="393"/>
      <c r="D60" s="371" t="s">
        <v>230</v>
      </c>
      <c r="E60" s="509">
        <v>8265767.6200000048</v>
      </c>
      <c r="F60" s="511">
        <v>304648343.6699999</v>
      </c>
    </row>
    <row r="61" spans="1:6" s="317" customFormat="1" ht="15" x14ac:dyDescent="0.2">
      <c r="A61" s="346"/>
      <c r="B61" s="370"/>
      <c r="C61" s="393"/>
      <c r="D61" s="371" t="s">
        <v>231</v>
      </c>
      <c r="E61" s="509">
        <v>0</v>
      </c>
      <c r="F61" s="511">
        <v>0</v>
      </c>
    </row>
    <row r="62" spans="1:6" s="317" customFormat="1" ht="15" x14ac:dyDescent="0.2">
      <c r="A62" s="347"/>
      <c r="B62" s="370"/>
      <c r="C62" s="393"/>
      <c r="D62" s="371" t="s">
        <v>234</v>
      </c>
      <c r="E62" s="509">
        <v>47109823.880000003</v>
      </c>
      <c r="F62" s="511">
        <v>195724189.5</v>
      </c>
    </row>
    <row r="63" spans="1:6" s="317" customFormat="1" ht="15" x14ac:dyDescent="0.2">
      <c r="A63" s="346"/>
      <c r="B63" s="682" t="s">
        <v>6548</v>
      </c>
      <c r="C63" s="683"/>
      <c r="D63" s="683"/>
      <c r="E63" s="507">
        <v>-55375591.500000007</v>
      </c>
      <c r="F63" s="508">
        <v>-500372533.1699999</v>
      </c>
    </row>
    <row r="64" spans="1:6" s="317" customFormat="1" ht="14.25" x14ac:dyDescent="0.2">
      <c r="A64" s="346"/>
      <c r="B64" s="373"/>
      <c r="C64" s="372"/>
      <c r="D64" s="372"/>
      <c r="E64" s="509"/>
      <c r="F64" s="510"/>
    </row>
    <row r="65" spans="1:6" s="317" customFormat="1" ht="15" x14ac:dyDescent="0.25">
      <c r="A65" s="346"/>
      <c r="B65" s="702" t="s">
        <v>235</v>
      </c>
      <c r="C65" s="703"/>
      <c r="D65" s="703"/>
      <c r="E65" s="512">
        <v>1198942546.2200005</v>
      </c>
      <c r="F65" s="513">
        <v>373940471.81000108</v>
      </c>
    </row>
    <row r="66" spans="1:6" s="317" customFormat="1" ht="14.25" x14ac:dyDescent="0.2">
      <c r="A66" s="346"/>
      <c r="B66" s="373"/>
      <c r="C66" s="372"/>
      <c r="D66" s="372"/>
      <c r="E66" s="509"/>
      <c r="F66" s="510"/>
    </row>
    <row r="67" spans="1:6" s="317" customFormat="1" ht="14.25" x14ac:dyDescent="0.2">
      <c r="A67" s="346"/>
      <c r="B67" s="682" t="s">
        <v>236</v>
      </c>
      <c r="C67" s="683"/>
      <c r="D67" s="683"/>
      <c r="E67" s="509">
        <v>1083028003.3</v>
      </c>
      <c r="F67" s="511">
        <v>709087531.49000001</v>
      </c>
    </row>
    <row r="68" spans="1:6" s="317" customFormat="1" ht="14.25" x14ac:dyDescent="0.2">
      <c r="A68" s="346"/>
      <c r="B68" s="702" t="s">
        <v>237</v>
      </c>
      <c r="C68" s="703"/>
      <c r="D68" s="703"/>
      <c r="E68" s="509">
        <v>2281970549.52</v>
      </c>
      <c r="F68" s="511">
        <v>1083028003.3</v>
      </c>
    </row>
    <row r="69" spans="1:6" s="317" customFormat="1" ht="15" thickBot="1" x14ac:dyDescent="0.25">
      <c r="A69" s="346"/>
      <c r="B69" s="699"/>
      <c r="C69" s="700"/>
      <c r="D69" s="700"/>
      <c r="E69" s="700"/>
      <c r="F69" s="701"/>
    </row>
    <row r="70" spans="1:6" s="317" customFormat="1" x14ac:dyDescent="0.2">
      <c r="A70" s="343"/>
      <c r="B70" s="342" t="s">
        <v>6557</v>
      </c>
    </row>
  </sheetData>
  <mergeCells count="21">
    <mergeCell ref="B50:D50"/>
    <mergeCell ref="C45:D45"/>
    <mergeCell ref="B68:D68"/>
    <mergeCell ref="B69:F69"/>
    <mergeCell ref="B52:D52"/>
    <mergeCell ref="C53:D53"/>
    <mergeCell ref="C58:D58"/>
    <mergeCell ref="B63:D63"/>
    <mergeCell ref="B65:D65"/>
    <mergeCell ref="B67:D67"/>
    <mergeCell ref="B2:F2"/>
    <mergeCell ref="B3:F3"/>
    <mergeCell ref="B4:F4"/>
    <mergeCell ref="B6:D6"/>
    <mergeCell ref="B8:D8"/>
    <mergeCell ref="B5:F5"/>
    <mergeCell ref="C9:D9"/>
    <mergeCell ref="C20:D20"/>
    <mergeCell ref="B38:D38"/>
    <mergeCell ref="B40:D40"/>
    <mergeCell ref="C41:D41"/>
  </mergeCells>
  <pageMargins left="0.78740157480314965" right="0.31496062992125984" top="0.35433070866141736" bottom="0.35433070866141736" header="0.31496062992125984" footer="0.31496062992125984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A1:H44"/>
  <sheetViews>
    <sheetView showGridLines="0" zoomScale="85" zoomScaleNormal="85" zoomScalePageLayoutView="80" workbookViewId="0">
      <selection activeCell="B31" sqref="B31:C31"/>
    </sheetView>
  </sheetViews>
  <sheetFormatPr baseColWidth="10" defaultColWidth="11.42578125" defaultRowHeight="14.25" x14ac:dyDescent="0.2"/>
  <cols>
    <col min="1" max="1" width="1.7109375" style="439" customWidth="1"/>
    <col min="2" max="2" width="11.42578125" style="438" customWidth="1"/>
    <col min="3" max="3" width="76" style="438" customWidth="1"/>
    <col min="4" max="4" width="22" style="438" customWidth="1"/>
    <col min="5" max="5" width="24.7109375" style="438" customWidth="1"/>
    <col min="6" max="6" width="22.28515625" style="438" customWidth="1"/>
    <col min="7" max="7" width="23.7109375" style="438" customWidth="1"/>
    <col min="8" max="8" width="22.85546875" style="438" customWidth="1"/>
    <col min="9" max="9" width="1.7109375" style="438" customWidth="1"/>
    <col min="10" max="16384" width="11.42578125" style="438"/>
  </cols>
  <sheetData>
    <row r="1" spans="1:8" ht="15" thickBot="1" x14ac:dyDescent="0.25"/>
    <row r="2" spans="1:8" ht="18" x14ac:dyDescent="0.2">
      <c r="B2" s="719" t="s">
        <v>47</v>
      </c>
      <c r="C2" s="720"/>
      <c r="D2" s="720"/>
      <c r="E2" s="720"/>
      <c r="F2" s="720"/>
      <c r="G2" s="720"/>
      <c r="H2" s="721"/>
    </row>
    <row r="3" spans="1:8" ht="18" x14ac:dyDescent="0.2">
      <c r="B3" s="722" t="s">
        <v>322</v>
      </c>
      <c r="C3" s="723"/>
      <c r="D3" s="723"/>
      <c r="E3" s="723"/>
      <c r="F3" s="723"/>
      <c r="G3" s="723"/>
      <c r="H3" s="724"/>
    </row>
    <row r="4" spans="1:8" ht="18" x14ac:dyDescent="0.2">
      <c r="A4" s="440"/>
      <c r="B4" s="722" t="s">
        <v>6572</v>
      </c>
      <c r="C4" s="723"/>
      <c r="D4" s="723"/>
      <c r="E4" s="723"/>
      <c r="F4" s="723"/>
      <c r="G4" s="723"/>
      <c r="H4" s="724"/>
    </row>
    <row r="5" spans="1:8" ht="15.75" thickBot="1" x14ac:dyDescent="0.25">
      <c r="A5" s="440"/>
      <c r="B5" s="726" t="s">
        <v>6560</v>
      </c>
      <c r="C5" s="727"/>
      <c r="D5" s="727"/>
      <c r="E5" s="727"/>
      <c r="F5" s="727"/>
      <c r="G5" s="727"/>
      <c r="H5" s="728"/>
    </row>
    <row r="6" spans="1:8" ht="51.75" thickBot="1" x14ac:dyDescent="0.25">
      <c r="A6" s="440"/>
      <c r="B6" s="725" t="s">
        <v>212</v>
      </c>
      <c r="C6" s="725"/>
      <c r="D6" s="423" t="s">
        <v>89</v>
      </c>
      <c r="E6" s="423" t="s">
        <v>323</v>
      </c>
      <c r="F6" s="423" t="s">
        <v>324</v>
      </c>
      <c r="G6" s="423" t="s">
        <v>6554</v>
      </c>
      <c r="H6" s="423" t="s">
        <v>325</v>
      </c>
    </row>
    <row r="7" spans="1:8" ht="15" x14ac:dyDescent="0.2">
      <c r="A7" s="440"/>
      <c r="B7" s="416"/>
      <c r="C7" s="417"/>
      <c r="D7" s="418"/>
      <c r="E7" s="419"/>
      <c r="F7" s="420"/>
      <c r="G7" s="421"/>
      <c r="H7" s="422"/>
    </row>
    <row r="8" spans="1:8" ht="15" x14ac:dyDescent="0.2">
      <c r="A8" s="440"/>
      <c r="B8" s="708" t="s">
        <v>6561</v>
      </c>
      <c r="C8" s="709"/>
      <c r="D8" s="559">
        <v>0</v>
      </c>
      <c r="E8" s="559">
        <v>0</v>
      </c>
      <c r="F8" s="559">
        <v>0</v>
      </c>
      <c r="G8" s="559">
        <v>0</v>
      </c>
      <c r="H8" s="560">
        <v>0</v>
      </c>
    </row>
    <row r="9" spans="1:8" x14ac:dyDescent="0.2">
      <c r="A9" s="441"/>
      <c r="B9" s="706" t="s">
        <v>326</v>
      </c>
      <c r="C9" s="707"/>
      <c r="D9" s="561">
        <v>0</v>
      </c>
      <c r="E9" s="561">
        <v>0</v>
      </c>
      <c r="F9" s="561">
        <v>0</v>
      </c>
      <c r="G9" s="561">
        <v>0</v>
      </c>
      <c r="H9" s="461">
        <v>0</v>
      </c>
    </row>
    <row r="10" spans="1:8" x14ac:dyDescent="0.2">
      <c r="A10" s="441"/>
      <c r="B10" s="706" t="s">
        <v>92</v>
      </c>
      <c r="C10" s="707"/>
      <c r="D10" s="561">
        <v>0</v>
      </c>
      <c r="E10" s="561">
        <v>0</v>
      </c>
      <c r="F10" s="561">
        <v>0</v>
      </c>
      <c r="G10" s="561">
        <v>0</v>
      </c>
      <c r="H10" s="461">
        <v>0</v>
      </c>
    </row>
    <row r="11" spans="1:8" x14ac:dyDescent="0.2">
      <c r="A11" s="441"/>
      <c r="B11" s="706" t="s">
        <v>242</v>
      </c>
      <c r="C11" s="707"/>
      <c r="D11" s="561">
        <v>0</v>
      </c>
      <c r="E11" s="561">
        <v>0</v>
      </c>
      <c r="F11" s="561">
        <v>0</v>
      </c>
      <c r="G11" s="561">
        <v>0</v>
      </c>
      <c r="H11" s="461">
        <v>0</v>
      </c>
    </row>
    <row r="12" spans="1:8" ht="15" x14ac:dyDescent="0.2">
      <c r="A12" s="440"/>
      <c r="B12" s="412"/>
      <c r="C12" s="374"/>
      <c r="D12" s="460"/>
      <c r="E12" s="460"/>
      <c r="F12" s="460"/>
      <c r="G12" s="562"/>
      <c r="H12" s="461"/>
    </row>
    <row r="13" spans="1:8" ht="15" x14ac:dyDescent="0.2">
      <c r="A13" s="440"/>
      <c r="B13" s="708" t="s">
        <v>6562</v>
      </c>
      <c r="C13" s="709"/>
      <c r="D13" s="559">
        <v>0</v>
      </c>
      <c r="E13" s="559">
        <v>24365171545.940002</v>
      </c>
      <c r="F13" s="559">
        <v>1823080545.9099998</v>
      </c>
      <c r="G13" s="559">
        <v>0</v>
      </c>
      <c r="H13" s="560">
        <v>26188252091.850002</v>
      </c>
    </row>
    <row r="14" spans="1:8" x14ac:dyDescent="0.2">
      <c r="A14" s="441"/>
      <c r="B14" s="706" t="s">
        <v>209</v>
      </c>
      <c r="C14" s="707"/>
      <c r="D14" s="460">
        <v>0</v>
      </c>
      <c r="E14" s="460">
        <v>0</v>
      </c>
      <c r="F14" s="460">
        <v>1823080545.9099998</v>
      </c>
      <c r="G14" s="561">
        <v>0</v>
      </c>
      <c r="H14" s="461">
        <v>1823080545.9099998</v>
      </c>
    </row>
    <row r="15" spans="1:8" x14ac:dyDescent="0.2">
      <c r="A15" s="427"/>
      <c r="B15" s="706" t="s">
        <v>96</v>
      </c>
      <c r="C15" s="707"/>
      <c r="D15" s="460">
        <v>0</v>
      </c>
      <c r="E15" s="460">
        <v>4765561761.3699999</v>
      </c>
      <c r="F15" s="460">
        <v>0</v>
      </c>
      <c r="G15" s="561">
        <v>0</v>
      </c>
      <c r="H15" s="461">
        <v>4765561761.3699999</v>
      </c>
    </row>
    <row r="16" spans="1:8" x14ac:dyDescent="0.2">
      <c r="A16" s="441"/>
      <c r="B16" s="706" t="s">
        <v>327</v>
      </c>
      <c r="C16" s="707"/>
      <c r="D16" s="460">
        <v>0</v>
      </c>
      <c r="E16" s="460">
        <v>11164141474.6</v>
      </c>
      <c r="F16" s="460">
        <v>0</v>
      </c>
      <c r="G16" s="561">
        <v>0</v>
      </c>
      <c r="H16" s="461">
        <v>11164141474.6</v>
      </c>
    </row>
    <row r="17" spans="1:8" x14ac:dyDescent="0.2">
      <c r="A17" s="441"/>
      <c r="B17" s="706" t="s">
        <v>98</v>
      </c>
      <c r="C17" s="707"/>
      <c r="D17" s="460">
        <v>0</v>
      </c>
      <c r="E17" s="460">
        <v>0</v>
      </c>
      <c r="F17" s="460">
        <v>0</v>
      </c>
      <c r="G17" s="561">
        <v>0</v>
      </c>
      <c r="H17" s="461">
        <v>0</v>
      </c>
    </row>
    <row r="18" spans="1:8" x14ac:dyDescent="0.2">
      <c r="A18" s="441"/>
      <c r="B18" s="706" t="s">
        <v>99</v>
      </c>
      <c r="C18" s="707"/>
      <c r="D18" s="460">
        <v>0</v>
      </c>
      <c r="E18" s="460">
        <v>8435468309.9700003</v>
      </c>
      <c r="F18" s="460">
        <v>0</v>
      </c>
      <c r="G18" s="561">
        <v>0</v>
      </c>
      <c r="H18" s="461">
        <v>8435468309.9700003</v>
      </c>
    </row>
    <row r="19" spans="1:8" ht="15" x14ac:dyDescent="0.2">
      <c r="A19" s="440"/>
      <c r="B19" s="412"/>
      <c r="C19" s="374"/>
      <c r="D19" s="460"/>
      <c r="E19" s="562"/>
      <c r="F19" s="460"/>
      <c r="G19" s="460"/>
      <c r="H19" s="563"/>
    </row>
    <row r="20" spans="1:8" ht="15" x14ac:dyDescent="0.2">
      <c r="A20" s="440"/>
      <c r="B20" s="717" t="s">
        <v>6563</v>
      </c>
      <c r="C20" s="718"/>
      <c r="D20" s="564">
        <v>0</v>
      </c>
      <c r="E20" s="564">
        <v>0</v>
      </c>
      <c r="F20" s="564">
        <v>0</v>
      </c>
      <c r="G20" s="564">
        <v>0</v>
      </c>
      <c r="H20" s="565">
        <v>0</v>
      </c>
    </row>
    <row r="21" spans="1:8" x14ac:dyDescent="0.2">
      <c r="A21" s="441"/>
      <c r="B21" s="706" t="s">
        <v>6555</v>
      </c>
      <c r="C21" s="707"/>
      <c r="D21" s="561">
        <v>0</v>
      </c>
      <c r="E21" s="561">
        <v>0</v>
      </c>
      <c r="F21" s="561">
        <v>0</v>
      </c>
      <c r="G21" s="561">
        <v>0</v>
      </c>
      <c r="H21" s="461">
        <v>0</v>
      </c>
    </row>
    <row r="22" spans="1:8" x14ac:dyDescent="0.2">
      <c r="A22" s="441"/>
      <c r="B22" s="706" t="s">
        <v>102</v>
      </c>
      <c r="C22" s="707"/>
      <c r="D22" s="561">
        <v>0</v>
      </c>
      <c r="E22" s="561">
        <v>0</v>
      </c>
      <c r="F22" s="561">
        <v>0</v>
      </c>
      <c r="G22" s="561">
        <v>0</v>
      </c>
      <c r="H22" s="461">
        <v>0</v>
      </c>
    </row>
    <row r="23" spans="1:8" ht="15" x14ac:dyDescent="0.2">
      <c r="A23" s="440"/>
      <c r="B23" s="412"/>
      <c r="C23" s="374"/>
      <c r="D23" s="460"/>
      <c r="E23" s="562"/>
      <c r="F23" s="460"/>
      <c r="G23" s="460"/>
      <c r="H23" s="563"/>
    </row>
    <row r="24" spans="1:8" ht="15" x14ac:dyDescent="0.2">
      <c r="A24" s="440"/>
      <c r="B24" s="715" t="s">
        <v>6558</v>
      </c>
      <c r="C24" s="716"/>
      <c r="D24" s="559">
        <v>0</v>
      </c>
      <c r="E24" s="559">
        <v>24365171545.940002</v>
      </c>
      <c r="F24" s="559">
        <v>1823080545.9099998</v>
      </c>
      <c r="G24" s="559">
        <v>0</v>
      </c>
      <c r="H24" s="560">
        <v>26188252091.850002</v>
      </c>
    </row>
    <row r="25" spans="1:8" ht="15" x14ac:dyDescent="0.2">
      <c r="A25" s="440"/>
      <c r="B25" s="413"/>
      <c r="C25" s="375"/>
      <c r="D25" s="562"/>
      <c r="E25" s="460"/>
      <c r="F25" s="460"/>
      <c r="G25" s="562"/>
      <c r="H25" s="461"/>
    </row>
    <row r="26" spans="1:8" ht="15" x14ac:dyDescent="0.2">
      <c r="A26" s="440"/>
      <c r="B26" s="708" t="s">
        <v>6564</v>
      </c>
      <c r="C26" s="709"/>
      <c r="D26" s="559">
        <v>0</v>
      </c>
      <c r="E26" s="559">
        <v>0</v>
      </c>
      <c r="F26" s="559">
        <v>0</v>
      </c>
      <c r="G26" s="559">
        <v>0</v>
      </c>
      <c r="H26" s="560">
        <v>0</v>
      </c>
    </row>
    <row r="27" spans="1:8" x14ac:dyDescent="0.2">
      <c r="A27" s="441"/>
      <c r="B27" s="706" t="s">
        <v>91</v>
      </c>
      <c r="C27" s="707"/>
      <c r="D27" s="561">
        <v>0</v>
      </c>
      <c r="E27" s="561">
        <v>0</v>
      </c>
      <c r="F27" s="561">
        <v>0</v>
      </c>
      <c r="G27" s="561">
        <v>0</v>
      </c>
      <c r="H27" s="461">
        <v>0</v>
      </c>
    </row>
    <row r="28" spans="1:8" x14ac:dyDescent="0.2">
      <c r="A28" s="441"/>
      <c r="B28" s="706" t="s">
        <v>92</v>
      </c>
      <c r="C28" s="707"/>
      <c r="D28" s="561">
        <v>0</v>
      </c>
      <c r="E28" s="561">
        <v>0</v>
      </c>
      <c r="F28" s="561">
        <v>0</v>
      </c>
      <c r="G28" s="561">
        <v>0</v>
      </c>
      <c r="H28" s="461">
        <v>0</v>
      </c>
    </row>
    <row r="29" spans="1:8" x14ac:dyDescent="0.2">
      <c r="A29" s="441"/>
      <c r="B29" s="706" t="s">
        <v>242</v>
      </c>
      <c r="C29" s="707"/>
      <c r="D29" s="561">
        <v>0</v>
      </c>
      <c r="E29" s="561">
        <v>0</v>
      </c>
      <c r="F29" s="561">
        <v>0</v>
      </c>
      <c r="G29" s="561">
        <v>0</v>
      </c>
      <c r="H29" s="461">
        <v>0</v>
      </c>
    </row>
    <row r="30" spans="1:8" ht="15" x14ac:dyDescent="0.2">
      <c r="A30" s="440"/>
      <c r="B30" s="412"/>
      <c r="C30" s="374"/>
      <c r="D30" s="562"/>
      <c r="E30" s="460"/>
      <c r="F30" s="460"/>
      <c r="G30" s="562"/>
      <c r="H30" s="461"/>
    </row>
    <row r="31" spans="1:8" ht="15" x14ac:dyDescent="0.2">
      <c r="A31" s="440"/>
      <c r="B31" s="708" t="s">
        <v>6565</v>
      </c>
      <c r="C31" s="709"/>
      <c r="D31" s="559">
        <v>0</v>
      </c>
      <c r="E31" s="559">
        <v>1700356008.1500006</v>
      </c>
      <c r="F31" s="559">
        <v>-398878601.14999962</v>
      </c>
      <c r="G31" s="559">
        <v>0</v>
      </c>
      <c r="H31" s="560">
        <v>1301477407.000001</v>
      </c>
    </row>
    <row r="32" spans="1:8" x14ac:dyDescent="0.2">
      <c r="A32" s="427"/>
      <c r="B32" s="712" t="s">
        <v>209</v>
      </c>
      <c r="C32" s="713"/>
      <c r="D32" s="714">
        <v>0</v>
      </c>
      <c r="E32" s="714">
        <v>0</v>
      </c>
      <c r="F32" s="710">
        <v>1421220795.5500002</v>
      </c>
      <c r="G32" s="710">
        <v>0</v>
      </c>
      <c r="H32" s="711">
        <v>1421220795.5500002</v>
      </c>
    </row>
    <row r="33" spans="1:8" x14ac:dyDescent="0.2">
      <c r="A33" s="427"/>
      <c r="B33" s="712"/>
      <c r="C33" s="713"/>
      <c r="D33" s="714"/>
      <c r="E33" s="714"/>
      <c r="F33" s="710"/>
      <c r="G33" s="710"/>
      <c r="H33" s="711"/>
    </row>
    <row r="34" spans="1:8" x14ac:dyDescent="0.2">
      <c r="A34" s="437"/>
      <c r="B34" s="706" t="s">
        <v>96</v>
      </c>
      <c r="C34" s="707"/>
      <c r="D34" s="460">
        <v>0</v>
      </c>
      <c r="E34" s="460">
        <v>1700356008.1500006</v>
      </c>
      <c r="F34" s="561">
        <v>-1823080545.9099998</v>
      </c>
      <c r="G34" s="561">
        <v>0</v>
      </c>
      <c r="H34" s="461">
        <v>-122724537.75999928</v>
      </c>
    </row>
    <row r="35" spans="1:8" ht="15" x14ac:dyDescent="0.2">
      <c r="A35" s="440"/>
      <c r="B35" s="706" t="s">
        <v>327</v>
      </c>
      <c r="C35" s="707"/>
      <c r="D35" s="460">
        <v>0</v>
      </c>
      <c r="E35" s="561">
        <v>0</v>
      </c>
      <c r="F35" s="460">
        <v>0</v>
      </c>
      <c r="G35" s="561">
        <v>0</v>
      </c>
      <c r="H35" s="461">
        <v>0</v>
      </c>
    </row>
    <row r="36" spans="1:8" ht="15" x14ac:dyDescent="0.2">
      <c r="A36" s="440"/>
      <c r="B36" s="706" t="s">
        <v>98</v>
      </c>
      <c r="C36" s="707"/>
      <c r="D36" s="460">
        <v>0</v>
      </c>
      <c r="E36" s="561">
        <v>0</v>
      </c>
      <c r="F36" s="460">
        <v>0</v>
      </c>
      <c r="G36" s="561">
        <v>0</v>
      </c>
      <c r="H36" s="461">
        <v>0</v>
      </c>
    </row>
    <row r="37" spans="1:8" x14ac:dyDescent="0.2">
      <c r="A37" s="437"/>
      <c r="B37" s="706" t="s">
        <v>99</v>
      </c>
      <c r="C37" s="707"/>
      <c r="D37" s="460">
        <v>0</v>
      </c>
      <c r="E37" s="561">
        <v>0</v>
      </c>
      <c r="F37" s="460">
        <v>2981149.2100000381</v>
      </c>
      <c r="G37" s="561">
        <v>0</v>
      </c>
      <c r="H37" s="461">
        <v>2981149.2100000381</v>
      </c>
    </row>
    <row r="38" spans="1:8" ht="15" x14ac:dyDescent="0.2">
      <c r="A38" s="440"/>
      <c r="B38" s="414"/>
      <c r="C38" s="394"/>
      <c r="D38" s="460"/>
      <c r="E38" s="562"/>
      <c r="F38" s="460"/>
      <c r="G38" s="460"/>
      <c r="H38" s="563"/>
    </row>
    <row r="39" spans="1:8" ht="32.25" customHeight="1" x14ac:dyDescent="0.2">
      <c r="A39" s="440"/>
      <c r="B39" s="708" t="s">
        <v>6566</v>
      </c>
      <c r="C39" s="709"/>
      <c r="D39" s="564">
        <v>0</v>
      </c>
      <c r="E39" s="564">
        <v>0</v>
      </c>
      <c r="F39" s="564">
        <v>0</v>
      </c>
      <c r="G39" s="564">
        <v>0</v>
      </c>
      <c r="H39" s="560">
        <v>0</v>
      </c>
    </row>
    <row r="40" spans="1:8" x14ac:dyDescent="0.2">
      <c r="A40" s="441"/>
      <c r="B40" s="706" t="s">
        <v>6555</v>
      </c>
      <c r="C40" s="707"/>
      <c r="D40" s="561">
        <v>0</v>
      </c>
      <c r="E40" s="561">
        <v>0</v>
      </c>
      <c r="F40" s="561">
        <v>0</v>
      </c>
      <c r="G40" s="561">
        <v>0</v>
      </c>
      <c r="H40" s="461">
        <v>0</v>
      </c>
    </row>
    <row r="41" spans="1:8" x14ac:dyDescent="0.2">
      <c r="A41" s="441"/>
      <c r="B41" s="706" t="s">
        <v>102</v>
      </c>
      <c r="C41" s="707"/>
      <c r="D41" s="561">
        <v>0</v>
      </c>
      <c r="E41" s="561">
        <v>0</v>
      </c>
      <c r="F41" s="561">
        <v>0</v>
      </c>
      <c r="G41" s="561">
        <v>0</v>
      </c>
      <c r="H41" s="461">
        <v>0</v>
      </c>
    </row>
    <row r="42" spans="1:8" ht="15" x14ac:dyDescent="0.2">
      <c r="A42" s="440"/>
      <c r="B42" s="415"/>
      <c r="C42" s="395"/>
      <c r="D42" s="460"/>
      <c r="E42" s="562"/>
      <c r="F42" s="460"/>
      <c r="G42" s="460"/>
      <c r="H42" s="563"/>
    </row>
    <row r="43" spans="1:8" ht="15.75" thickBot="1" x14ac:dyDescent="0.25">
      <c r="A43" s="440"/>
      <c r="B43" s="704" t="s">
        <v>6567</v>
      </c>
      <c r="C43" s="705"/>
      <c r="D43" s="566">
        <v>0</v>
      </c>
      <c r="E43" s="566">
        <v>26065527554.090004</v>
      </c>
      <c r="F43" s="566">
        <v>1424201944.7600002</v>
      </c>
      <c r="G43" s="566">
        <v>0</v>
      </c>
      <c r="H43" s="567">
        <v>27489729498.850006</v>
      </c>
    </row>
    <row r="44" spans="1:8" ht="15" x14ac:dyDescent="0.25">
      <c r="B44" s="277" t="s">
        <v>6557</v>
      </c>
      <c r="D44" s="568"/>
      <c r="E44" s="568"/>
      <c r="F44" s="569"/>
      <c r="G44" s="570"/>
      <c r="H44" s="571">
        <v>27489729498.850002</v>
      </c>
    </row>
  </sheetData>
  <mergeCells count="38">
    <mergeCell ref="B9:C9"/>
    <mergeCell ref="B2:H2"/>
    <mergeCell ref="B3:H3"/>
    <mergeCell ref="B4:H4"/>
    <mergeCell ref="B6:C6"/>
    <mergeCell ref="B8:C8"/>
    <mergeCell ref="B5:H5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6:C26"/>
    <mergeCell ref="B27:C27"/>
    <mergeCell ref="B28:C28"/>
    <mergeCell ref="B29:C29"/>
    <mergeCell ref="B31:C31"/>
    <mergeCell ref="F32:F33"/>
    <mergeCell ref="G32:G33"/>
    <mergeCell ref="B40:C40"/>
    <mergeCell ref="H32:H33"/>
    <mergeCell ref="B41:C41"/>
    <mergeCell ref="B32:C33"/>
    <mergeCell ref="D32:D33"/>
    <mergeCell ref="E32:E33"/>
    <mergeCell ref="B43:C43"/>
    <mergeCell ref="B34:C34"/>
    <mergeCell ref="B35:C35"/>
    <mergeCell ref="B36:C36"/>
    <mergeCell ref="B37:C37"/>
    <mergeCell ref="B39:C39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29" t="s">
        <v>6536</v>
      </c>
      <c r="B1" s="729"/>
      <c r="C1" s="729"/>
      <c r="D1" s="729"/>
      <c r="E1" s="729"/>
      <c r="F1" s="729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30"/>
      <c r="D1" s="730"/>
      <c r="E1" s="730"/>
      <c r="F1" s="730"/>
      <c r="G1" s="730"/>
      <c r="H1" s="730"/>
      <c r="I1" s="730"/>
      <c r="J1" s="730"/>
      <c r="K1" s="730"/>
    </row>
    <row r="2" spans="3:15" ht="20.25" x14ac:dyDescent="0.3">
      <c r="C2" s="731" t="s">
        <v>47</v>
      </c>
      <c r="D2" s="732"/>
      <c r="E2" s="732"/>
      <c r="F2" s="732"/>
      <c r="G2" s="732"/>
      <c r="H2" s="732"/>
      <c r="I2" s="732"/>
      <c r="J2" s="732"/>
      <c r="K2" s="733"/>
    </row>
    <row r="3" spans="3:15" ht="18" x14ac:dyDescent="0.2">
      <c r="C3" s="734" t="s">
        <v>256</v>
      </c>
      <c r="D3" s="735"/>
      <c r="E3" s="735"/>
      <c r="F3" s="735"/>
      <c r="G3" s="735"/>
      <c r="H3" s="735"/>
      <c r="I3" s="735"/>
      <c r="J3" s="735"/>
      <c r="K3" s="736"/>
    </row>
    <row r="4" spans="3:15" ht="15.75" x14ac:dyDescent="0.2">
      <c r="C4" s="737" t="s">
        <v>280</v>
      </c>
      <c r="D4" s="738"/>
      <c r="E4" s="738"/>
      <c r="F4" s="738"/>
      <c r="G4" s="738"/>
      <c r="H4" s="738"/>
      <c r="I4" s="738"/>
      <c r="J4" s="738"/>
      <c r="K4" s="739"/>
    </row>
    <row r="5" spans="3:15" ht="9.75" customHeight="1" x14ac:dyDescent="0.2"/>
    <row r="6" spans="3:15" s="90" customFormat="1" ht="12" customHeight="1" x14ac:dyDescent="0.2">
      <c r="C6" s="740" t="s">
        <v>257</v>
      </c>
      <c r="D6" s="741"/>
      <c r="E6" s="741"/>
      <c r="F6" s="741"/>
      <c r="G6" s="742"/>
      <c r="H6" s="746" t="s">
        <v>258</v>
      </c>
      <c r="I6" s="746" t="s">
        <v>259</v>
      </c>
      <c r="J6" s="746" t="s">
        <v>260</v>
      </c>
      <c r="K6" s="746" t="s">
        <v>261</v>
      </c>
    </row>
    <row r="7" spans="3:15" s="90" customFormat="1" ht="15" customHeight="1" x14ac:dyDescent="0.2">
      <c r="C7" s="743"/>
      <c r="D7" s="744"/>
      <c r="E7" s="744"/>
      <c r="F7" s="744"/>
      <c r="G7" s="745"/>
      <c r="H7" s="747"/>
      <c r="I7" s="747"/>
      <c r="J7" s="747"/>
      <c r="K7" s="747"/>
    </row>
    <row r="8" spans="3:15" s="91" customFormat="1" ht="17.25" customHeight="1" x14ac:dyDescent="0.25">
      <c r="C8" s="743"/>
      <c r="D8" s="744"/>
      <c r="E8" s="744"/>
      <c r="F8" s="744"/>
      <c r="G8" s="745"/>
      <c r="H8" s="748"/>
      <c r="I8" s="748"/>
      <c r="J8" s="748"/>
      <c r="K8" s="748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50" t="s">
        <v>47</v>
      </c>
      <c r="D2" s="751"/>
      <c r="E2" s="751"/>
      <c r="F2" s="751"/>
      <c r="G2" s="751"/>
      <c r="H2" s="751"/>
      <c r="I2" s="751"/>
      <c r="J2" s="751"/>
      <c r="K2" s="752"/>
      <c r="L2" s="2"/>
      <c r="N2" s="79"/>
    </row>
    <row r="3" spans="1:14" s="3" customFormat="1" ht="20.25" customHeight="1" x14ac:dyDescent="0.2">
      <c r="A3" s="79"/>
      <c r="C3" s="753" t="s">
        <v>48</v>
      </c>
      <c r="D3" s="620"/>
      <c r="E3" s="620"/>
      <c r="F3" s="620"/>
      <c r="G3" s="620"/>
      <c r="H3" s="620"/>
      <c r="I3" s="620"/>
      <c r="J3" s="620"/>
      <c r="K3" s="754"/>
      <c r="L3" s="2"/>
      <c r="N3" s="79"/>
    </row>
    <row r="4" spans="1:14" s="3" customFormat="1" ht="20.25" customHeight="1" x14ac:dyDescent="0.2">
      <c r="A4" s="79"/>
      <c r="C4" s="755" t="s">
        <v>292</v>
      </c>
      <c r="D4" s="756"/>
      <c r="E4" s="756"/>
      <c r="F4" s="756"/>
      <c r="G4" s="756"/>
      <c r="H4" s="756"/>
      <c r="I4" s="756"/>
      <c r="J4" s="756"/>
      <c r="K4" s="75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49" t="s">
        <v>49</v>
      </c>
      <c r="D6" s="614"/>
      <c r="E6" s="136" t="s">
        <v>291</v>
      </c>
      <c r="F6" s="136" t="s">
        <v>290</v>
      </c>
      <c r="G6" s="10"/>
      <c r="H6" s="614" t="s">
        <v>14</v>
      </c>
      <c r="I6" s="614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49" t="s">
        <v>50</v>
      </c>
      <c r="D8" s="614"/>
      <c r="E8" s="13"/>
      <c r="F8" s="13"/>
      <c r="G8" s="10"/>
      <c r="H8" s="614" t="s">
        <v>51</v>
      </c>
      <c r="I8" s="614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58" t="s">
        <v>52</v>
      </c>
      <c r="D10" s="613"/>
      <c r="E10" s="22" t="e">
        <f>VLOOKUP(A10,#REF!,6,FALSE)</f>
        <v>#REF!</v>
      </c>
      <c r="F10" s="138">
        <v>672348096.17999995</v>
      </c>
      <c r="G10" s="10"/>
      <c r="H10" s="613" t="s">
        <v>53</v>
      </c>
      <c r="I10" s="613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58" t="s">
        <v>54</v>
      </c>
      <c r="D11" s="613"/>
      <c r="E11" s="22" t="e">
        <f>VLOOKUP(A11,#REF!,6,FALSE)</f>
        <v>#REF!</v>
      </c>
      <c r="F11" s="138">
        <v>22628435.940000027</v>
      </c>
      <c r="G11" s="10"/>
      <c r="H11" s="613" t="s">
        <v>55</v>
      </c>
      <c r="I11" s="613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58" t="s">
        <v>56</v>
      </c>
      <c r="D12" s="613"/>
      <c r="E12" s="22" t="e">
        <f>VLOOKUP(A12,#REF!,6,FALSE)</f>
        <v>#REF!</v>
      </c>
      <c r="F12" s="138">
        <v>130551078.52</v>
      </c>
      <c r="G12" s="10"/>
      <c r="H12" s="613" t="s">
        <v>57</v>
      </c>
      <c r="I12" s="613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58" t="s">
        <v>58</v>
      </c>
      <c r="D13" s="613"/>
      <c r="E13" s="22" t="e">
        <f>VLOOKUP(A13,#REF!,6,FALSE)</f>
        <v>#REF!</v>
      </c>
      <c r="F13" s="138">
        <v>0</v>
      </c>
      <c r="G13" s="10"/>
      <c r="H13" s="613" t="s">
        <v>59</v>
      </c>
      <c r="I13" s="613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58" t="s">
        <v>60</v>
      </c>
      <c r="D14" s="613"/>
      <c r="E14" s="22" t="e">
        <f>VLOOKUP(A14,#REF!,6,FALSE)</f>
        <v>#REF!</v>
      </c>
      <c r="F14" s="138">
        <v>0</v>
      </c>
      <c r="G14" s="10"/>
      <c r="H14" s="613" t="s">
        <v>61</v>
      </c>
      <c r="I14" s="613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59" t="s">
        <v>62</v>
      </c>
      <c r="D15" s="627"/>
      <c r="E15" s="22" t="e">
        <f>VLOOKUP(A15,#REF!,6,FALSE)</f>
        <v>#REF!</v>
      </c>
      <c r="F15" s="139">
        <v>0</v>
      </c>
      <c r="G15" s="10"/>
      <c r="H15" s="613" t="s">
        <v>63</v>
      </c>
      <c r="I15" s="613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58" t="s">
        <v>64</v>
      </c>
      <c r="D16" s="613"/>
      <c r="E16" s="22" t="e">
        <f>VLOOKUP(A16,#REF!,6,FALSE)</f>
        <v>#REF!</v>
      </c>
      <c r="F16" s="138">
        <v>0</v>
      </c>
      <c r="G16" s="10"/>
      <c r="H16" s="613" t="s">
        <v>65</v>
      </c>
      <c r="I16" s="613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13" t="s">
        <v>66</v>
      </c>
      <c r="I17" s="613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49" t="s">
        <v>67</v>
      </c>
      <c r="D18" s="614"/>
      <c r="E18" s="16" t="e">
        <f>SUM(E10:E17)</f>
        <v>#REF!</v>
      </c>
      <c r="F18" s="16">
        <f>SUM(F10:F17)</f>
        <v>825527610.63999999</v>
      </c>
      <c r="G18" s="26"/>
      <c r="H18" s="614" t="s">
        <v>68</v>
      </c>
      <c r="I18" s="61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49" t="s">
        <v>69</v>
      </c>
      <c r="D20" s="614"/>
      <c r="E20" s="29"/>
      <c r="F20" s="29"/>
      <c r="G20" s="10"/>
      <c r="H20" s="614" t="s">
        <v>70</v>
      </c>
      <c r="I20" s="61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59" t="s">
        <v>71</v>
      </c>
      <c r="D22" s="627"/>
      <c r="E22" s="22" t="e">
        <f>VLOOKUP(A22,#REF!,6,FALSE)</f>
        <v>#REF!</v>
      </c>
      <c r="F22" s="138">
        <v>133577475.06</v>
      </c>
      <c r="G22" s="10"/>
      <c r="H22" s="613" t="s">
        <v>72</v>
      </c>
      <c r="I22" s="613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59" t="s">
        <v>73</v>
      </c>
      <c r="D23" s="627"/>
      <c r="E23" s="22" t="e">
        <f>VLOOKUP(A23,#REF!,6,FALSE)</f>
        <v>#REF!</v>
      </c>
      <c r="F23" s="138">
        <v>0</v>
      </c>
      <c r="G23" s="10"/>
      <c r="H23" s="613" t="s">
        <v>74</v>
      </c>
      <c r="I23" s="613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59" t="s">
        <v>75</v>
      </c>
      <c r="D24" s="627"/>
      <c r="E24" s="22" t="e">
        <f>VLOOKUP(A24,#REF!,6,FALSE)</f>
        <v>#REF!</v>
      </c>
      <c r="F24" s="138">
        <v>11833084954.459999</v>
      </c>
      <c r="G24" s="10"/>
      <c r="H24" s="627" t="s">
        <v>76</v>
      </c>
      <c r="I24" s="627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59" t="s">
        <v>77</v>
      </c>
      <c r="D25" s="627"/>
      <c r="E25" s="22" t="e">
        <f>VLOOKUP(A25,#REF!,6,FALSE)</f>
        <v>#REF!</v>
      </c>
      <c r="F25" s="138">
        <v>491714441.04000002</v>
      </c>
      <c r="G25" s="10"/>
      <c r="H25" s="613" t="s">
        <v>78</v>
      </c>
      <c r="I25" s="613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59" t="s">
        <v>79</v>
      </c>
      <c r="D26" s="627"/>
      <c r="E26" s="22" t="e">
        <f>VLOOKUP(A26,#REF!,6,FALSE)</f>
        <v>#REF!</v>
      </c>
      <c r="F26" s="138">
        <v>24406946.079999998</v>
      </c>
      <c r="G26" s="10"/>
      <c r="H26" s="613" t="s">
        <v>80</v>
      </c>
      <c r="I26" s="613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59" t="s">
        <v>81</v>
      </c>
      <c r="D27" s="627"/>
      <c r="E27" s="22" t="e">
        <f>VLOOKUP(A27,#REF!,6,FALSE)</f>
        <v>#REF!</v>
      </c>
      <c r="F27" s="138">
        <v>-337801736.31</v>
      </c>
      <c r="G27" s="10"/>
      <c r="H27" s="613" t="s">
        <v>82</v>
      </c>
      <c r="I27" s="613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59" t="s">
        <v>83</v>
      </c>
      <c r="D28" s="627"/>
      <c r="E28" s="22" t="e">
        <f>VLOOKUP(A28,#REF!,6,FALSE)</f>
        <v>#REF!</v>
      </c>
      <c r="F28" s="138">
        <v>38751058.789999999</v>
      </c>
      <c r="G28" s="10"/>
      <c r="H28" s="614" t="s">
        <v>84</v>
      </c>
      <c r="I28" s="61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59" t="s">
        <v>85</v>
      </c>
      <c r="D29" s="627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59" t="s">
        <v>86</v>
      </c>
      <c r="D30" s="627"/>
      <c r="E30" s="22" t="e">
        <f>VLOOKUP(A30,#REF!,6,FALSE)</f>
        <v>#REF!</v>
      </c>
      <c r="F30" s="138">
        <v>0</v>
      </c>
      <c r="G30" s="10"/>
      <c r="H30" s="614" t="s">
        <v>87</v>
      </c>
      <c r="I30" s="61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60" t="s">
        <v>88</v>
      </c>
      <c r="D32" s="629"/>
      <c r="E32" s="35" t="e">
        <f>SUM(E22:E31)</f>
        <v>#REF!</v>
      </c>
      <c r="F32" s="35">
        <f>SUM(F22:F31)</f>
        <v>12183733139.120001</v>
      </c>
      <c r="G32" s="26"/>
      <c r="H32" s="614" t="s">
        <v>21</v>
      </c>
      <c r="I32" s="61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14" t="s">
        <v>89</v>
      </c>
      <c r="I33" s="61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60" t="s">
        <v>90</v>
      </c>
      <c r="D34" s="629"/>
      <c r="E34" s="35" t="e">
        <f>E18+E32</f>
        <v>#REF!</v>
      </c>
      <c r="F34" s="35">
        <f>F18+F32</f>
        <v>13009260749.76</v>
      </c>
      <c r="G34" s="10"/>
      <c r="H34" s="613" t="s">
        <v>91</v>
      </c>
      <c r="I34" s="613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13" t="s">
        <v>92</v>
      </c>
      <c r="I35" s="613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13" t="s">
        <v>93</v>
      </c>
      <c r="I36" s="613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14" t="s">
        <v>94</v>
      </c>
      <c r="I38" s="61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13" t="s">
        <v>95</v>
      </c>
      <c r="I39" s="613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13" t="s">
        <v>96</v>
      </c>
      <c r="I40" s="613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13" t="s">
        <v>97</v>
      </c>
      <c r="I41" s="613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13" t="s">
        <v>99</v>
      </c>
      <c r="I43" s="613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14" t="s">
        <v>100</v>
      </c>
      <c r="I45" s="61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13" t="s">
        <v>101</v>
      </c>
      <c r="I47" s="613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13" t="s">
        <v>102</v>
      </c>
      <c r="I48" s="613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14" t="s">
        <v>103</v>
      </c>
      <c r="I50" s="61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14" t="s">
        <v>104</v>
      </c>
      <c r="I52" s="61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62" t="s">
        <v>47</v>
      </c>
      <c r="D1" s="763"/>
      <c r="E1" s="763"/>
      <c r="F1" s="763"/>
      <c r="G1" s="763"/>
      <c r="H1" s="764"/>
    </row>
    <row r="2" spans="1:8" ht="14.25" customHeight="1" x14ac:dyDescent="0.2">
      <c r="C2" s="765" t="s">
        <v>156</v>
      </c>
      <c r="D2" s="766"/>
      <c r="E2" s="766"/>
      <c r="F2" s="766"/>
      <c r="G2" s="766"/>
      <c r="H2" s="767"/>
    </row>
    <row r="3" spans="1:8" ht="14.25" customHeight="1" x14ac:dyDescent="0.2">
      <c r="C3" s="765" t="s">
        <v>287</v>
      </c>
      <c r="D3" s="766"/>
      <c r="E3" s="766"/>
      <c r="F3" s="766"/>
      <c r="G3" s="766"/>
      <c r="H3" s="767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68" t="s">
        <v>25</v>
      </c>
      <c r="D5" s="769"/>
      <c r="E5" s="769"/>
      <c r="F5" s="769"/>
      <c r="G5" s="85"/>
      <c r="H5" s="55"/>
    </row>
    <row r="6" spans="1:8" s="58" customFormat="1" ht="28.35" customHeight="1" x14ac:dyDescent="0.2">
      <c r="A6" s="79"/>
      <c r="C6" s="768" t="s">
        <v>157</v>
      </c>
      <c r="D6" s="769"/>
      <c r="E6" s="769"/>
      <c r="F6" s="76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61" t="s">
        <v>158</v>
      </c>
      <c r="E7" s="761"/>
      <c r="F7" s="761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61" t="s">
        <v>159</v>
      </c>
      <c r="E8" s="761"/>
      <c r="F8" s="761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61" t="s">
        <v>160</v>
      </c>
      <c r="E9" s="761"/>
      <c r="F9" s="761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61" t="s">
        <v>161</v>
      </c>
      <c r="E10" s="761"/>
      <c r="F10" s="761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61" t="s">
        <v>162</v>
      </c>
      <c r="E11" s="761"/>
      <c r="F11" s="761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61" t="s">
        <v>163</v>
      </c>
      <c r="E12" s="761"/>
      <c r="F12" s="761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61" t="s">
        <v>164</v>
      </c>
      <c r="E13" s="761"/>
      <c r="F13" s="761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61" t="s">
        <v>165</v>
      </c>
      <c r="E14" s="761"/>
      <c r="F14" s="761"/>
      <c r="G14" s="59" t="e">
        <f>VLOOKUP(A14,#REF!,6,FALSE)</f>
        <v>#REF!</v>
      </c>
      <c r="H14" s="60">
        <v>0</v>
      </c>
    </row>
    <row r="15" spans="1:8" x14ac:dyDescent="0.2">
      <c r="C15" s="770" t="s">
        <v>166</v>
      </c>
      <c r="D15" s="771"/>
      <c r="E15" s="771"/>
      <c r="F15" s="77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61" t="s">
        <v>167</v>
      </c>
      <c r="E16" s="761"/>
      <c r="F16" s="761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61" t="s">
        <v>168</v>
      </c>
      <c r="E17" s="761"/>
      <c r="F17" s="761"/>
      <c r="G17" s="59" t="e">
        <f>VLOOKUP(A17,#REF!,6,FALSE)</f>
        <v>#REF!</v>
      </c>
      <c r="H17" s="60">
        <v>106683550.81999999</v>
      </c>
    </row>
    <row r="18" spans="1:8" x14ac:dyDescent="0.2">
      <c r="C18" s="770" t="s">
        <v>169</v>
      </c>
      <c r="D18" s="771"/>
      <c r="E18" s="771"/>
      <c r="F18" s="77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61" t="s">
        <v>170</v>
      </c>
      <c r="E19" s="761"/>
      <c r="F19" s="761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61" t="s">
        <v>171</v>
      </c>
      <c r="E20" s="761"/>
      <c r="F20" s="761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61" t="s">
        <v>172</v>
      </c>
      <c r="E21" s="761"/>
      <c r="F21" s="761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61" t="s">
        <v>173</v>
      </c>
      <c r="E22" s="761"/>
      <c r="F22" s="761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61" t="s">
        <v>174</v>
      </c>
      <c r="E23" s="761"/>
      <c r="F23" s="761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72" t="s">
        <v>175</v>
      </c>
      <c r="D25" s="773"/>
      <c r="E25" s="773"/>
      <c r="F25" s="773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68" t="s">
        <v>176</v>
      </c>
      <c r="D27" s="769"/>
      <c r="E27" s="769"/>
      <c r="F27" s="769"/>
      <c r="G27" s="59"/>
      <c r="H27" s="60"/>
    </row>
    <row r="28" spans="1:8" x14ac:dyDescent="0.2">
      <c r="C28" s="770" t="s">
        <v>177</v>
      </c>
      <c r="D28" s="771"/>
      <c r="E28" s="771"/>
      <c r="F28" s="77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61" t="s">
        <v>178</v>
      </c>
      <c r="E29" s="761"/>
      <c r="F29" s="761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61" t="s">
        <v>179</v>
      </c>
      <c r="E30" s="761"/>
      <c r="F30" s="761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61" t="s">
        <v>180</v>
      </c>
      <c r="E31" s="761"/>
      <c r="F31" s="761"/>
      <c r="G31" s="59" t="e">
        <f>VLOOKUP(A31,#REF!,6,FALSE)</f>
        <v>#REF!</v>
      </c>
      <c r="H31" s="60">
        <v>434182655.77999997</v>
      </c>
    </row>
    <row r="32" spans="1:8" x14ac:dyDescent="0.2">
      <c r="C32" s="770" t="s">
        <v>168</v>
      </c>
      <c r="D32" s="771"/>
      <c r="E32" s="771"/>
      <c r="F32" s="77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61" t="s">
        <v>181</v>
      </c>
      <c r="E33" s="761"/>
      <c r="F33" s="761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61" t="s">
        <v>182</v>
      </c>
      <c r="E34" s="761"/>
      <c r="F34" s="761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61" t="s">
        <v>183</v>
      </c>
      <c r="E35" s="761"/>
      <c r="F35" s="761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61" t="s">
        <v>184</v>
      </c>
      <c r="E36" s="761"/>
      <c r="F36" s="761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61" t="s">
        <v>185</v>
      </c>
      <c r="E37" s="761"/>
      <c r="F37" s="761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61" t="s">
        <v>186</v>
      </c>
      <c r="E38" s="761"/>
      <c r="F38" s="761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61" t="s">
        <v>187</v>
      </c>
      <c r="E39" s="761"/>
      <c r="F39" s="761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61" t="s">
        <v>188</v>
      </c>
      <c r="E40" s="761"/>
      <c r="F40" s="761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61" t="s">
        <v>189</v>
      </c>
      <c r="E41" s="761"/>
      <c r="F41" s="761"/>
      <c r="G41" s="59" t="e">
        <f>VLOOKUP(A41,#REF!,6,FALSE)</f>
        <v>#REF!</v>
      </c>
      <c r="H41" s="60">
        <v>0</v>
      </c>
      <c r="J41" s="80"/>
    </row>
    <row r="42" spans="1:10" x14ac:dyDescent="0.2">
      <c r="C42" s="770" t="s">
        <v>190</v>
      </c>
      <c r="D42" s="771"/>
      <c r="E42" s="771"/>
      <c r="F42" s="77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61" t="s">
        <v>191</v>
      </c>
      <c r="E43" s="761"/>
      <c r="F43" s="761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61" t="s">
        <v>91</v>
      </c>
      <c r="E44" s="761"/>
      <c r="F44" s="761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61" t="s">
        <v>192</v>
      </c>
      <c r="E45" s="761"/>
      <c r="F45" s="761"/>
      <c r="G45" s="59" t="e">
        <f>VLOOKUP(A45,#REF!,6,FALSE)</f>
        <v>#REF!</v>
      </c>
      <c r="H45" s="60">
        <v>7848954.4900000002</v>
      </c>
    </row>
    <row r="46" spans="1:10" x14ac:dyDescent="0.2">
      <c r="C46" s="770" t="s">
        <v>193</v>
      </c>
      <c r="D46" s="771"/>
      <c r="E46" s="771"/>
      <c r="F46" s="77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74" t="s">
        <v>194</v>
      </c>
      <c r="E47" s="774"/>
      <c r="F47" s="774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74" t="s">
        <v>195</v>
      </c>
      <c r="E48" s="774"/>
      <c r="F48" s="774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74" t="s">
        <v>196</v>
      </c>
      <c r="E49" s="774"/>
      <c r="F49" s="774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74" t="s">
        <v>197</v>
      </c>
      <c r="E50" s="774"/>
      <c r="F50" s="774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74" t="s">
        <v>198</v>
      </c>
      <c r="E51" s="774"/>
      <c r="F51" s="774"/>
      <c r="G51" s="59" t="e">
        <f>VLOOKUP(A51,#REF!,6,FALSE)</f>
        <v>#REF!</v>
      </c>
      <c r="H51" s="60">
        <v>0</v>
      </c>
    </row>
    <row r="52" spans="1:8" x14ac:dyDescent="0.2">
      <c r="C52" s="775" t="s">
        <v>199</v>
      </c>
      <c r="D52" s="776"/>
      <c r="E52" s="776"/>
      <c r="F52" s="77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74" t="s">
        <v>200</v>
      </c>
      <c r="E53" s="774"/>
      <c r="F53" s="774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74" t="s">
        <v>201</v>
      </c>
      <c r="E54" s="774"/>
      <c r="F54" s="774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74" t="s">
        <v>202</v>
      </c>
      <c r="E55" s="774"/>
      <c r="F55" s="774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74" t="s">
        <v>203</v>
      </c>
      <c r="E56" s="774"/>
      <c r="F56" s="774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74" t="s">
        <v>204</v>
      </c>
      <c r="E57" s="774"/>
      <c r="F57" s="774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74" t="s">
        <v>205</v>
      </c>
      <c r="E58" s="774"/>
      <c r="F58" s="774"/>
      <c r="G58" s="59" t="e">
        <f>VLOOKUP(A58,#REF!,6,FALSE)</f>
        <v>#REF!</v>
      </c>
      <c r="H58" s="60">
        <v>0</v>
      </c>
    </row>
    <row r="59" spans="1:8" x14ac:dyDescent="0.2">
      <c r="C59" s="775" t="s">
        <v>206</v>
      </c>
      <c r="D59" s="776"/>
      <c r="E59" s="776"/>
      <c r="F59" s="77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74" t="s">
        <v>207</v>
      </c>
      <c r="E60" s="774"/>
      <c r="F60" s="774"/>
      <c r="G60" s="59" t="e">
        <f>VLOOKUP(A60,#REF!,6,FALSE)</f>
        <v>#REF!</v>
      </c>
      <c r="H60" s="60">
        <v>10181253.33</v>
      </c>
    </row>
    <row r="61" spans="1:8" x14ac:dyDescent="0.2">
      <c r="C61" s="777"/>
      <c r="D61" s="761"/>
      <c r="E61" s="761"/>
      <c r="F61" s="761"/>
      <c r="G61" s="59"/>
      <c r="H61" s="60"/>
    </row>
    <row r="62" spans="1:8" x14ac:dyDescent="0.2">
      <c r="C62" s="768" t="s">
        <v>208</v>
      </c>
      <c r="D62" s="769"/>
      <c r="E62" s="769"/>
      <c r="F62" s="76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68" t="s">
        <v>209</v>
      </c>
      <c r="D64" s="769"/>
      <c r="E64" s="769"/>
      <c r="F64" s="769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 Financiera</vt:lpstr>
      <vt:lpstr>Situación Financiera 2</vt:lpstr>
      <vt:lpstr>Actividades</vt:lpstr>
      <vt:lpstr>Actividades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2023-05-31T22:17:09Z</cp:lastPrinted>
  <dcterms:created xsi:type="dcterms:W3CDTF">2017-04-18T21:21:51Z</dcterms:created>
  <dcterms:modified xsi:type="dcterms:W3CDTF">2023-05-31T22:22:49Z</dcterms:modified>
</cp:coreProperties>
</file>