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08 - AGOSTO\ITDIF\"/>
    </mc:Choice>
  </mc:AlternateContent>
  <bookViews>
    <workbookView xWindow="0" yWindow="0" windowWidth="28800" windowHeight="12210" tabRatio="736" activeTab="9"/>
  </bookViews>
  <sheets>
    <sheet name="Situación" sheetId="67" r:id="rId1"/>
    <sheet name="Situación 1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1" sheetId="47" r:id="rId7"/>
    <sheet name="Cambios" sheetId="7" r:id="rId8"/>
    <sheet name="Flujo" sheetId="74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5">Actividades!$B$2:$G$69</definedName>
    <definedName name="_xlnm.Print_Area" localSheetId="6">'Actividades 1'!$C$2:$H$69</definedName>
    <definedName name="_xlnm.Print_Area" localSheetId="7">Cambios!$B$2:$D$64</definedName>
    <definedName name="_xlnm.Print_Area" localSheetId="12">'Deuda Publica Mar 17 Acum'!$C$1:$K$90</definedName>
    <definedName name="_xlnm.Print_Area" localSheetId="3">'EA 11-19'!$C$2:$H$68</definedName>
    <definedName name="_xlnm.Print_Area" localSheetId="14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13">'SIT. FIN. MAR 2017 (TRIMESTRE)'!$C$2:$K$53</definedName>
    <definedName name="_xlnm.Print_Area" localSheetId="0">Situación!$B$2:$J$55</definedName>
    <definedName name="_xlnm.Print_Area" localSheetId="1">'Situación 1'!$B$2:$J$54</definedName>
    <definedName name="_xlnm.Print_Area" localSheetId="9">Variación!$B$2:$H$44</definedName>
    <definedName name="x" localSheetId="5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H29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26" i="18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<sst xmlns="http://schemas.openxmlformats.org/spreadsheetml/2006/main" count="15104" uniqueCount="6574">
  <si>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</si>
  <si>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</si>
  <si>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</si>
  <si>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</si>
  <si>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</si>
  <si>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</si>
  <si>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</si>
  <si>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</si>
  <si>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</si>
  <si>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</si>
  <si>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</si>
  <si>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</si>
  <si>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</si>
  <si>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</si>
  <si>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</si>
  <si>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</si>
  <si>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</si>
  <si>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</si>
  <si>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</si>
  <si>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</si>
  <si>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</si>
  <si>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</si>
  <si>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</si>
  <si>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</si>
  <si>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</si>
  <si>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</si>
  <si>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</si>
  <si>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</si>
  <si>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</si>
  <si>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</si>
  <si>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</si>
  <si>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</si>
  <si>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</si>
  <si>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</si>
  <si>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</si>
  <si>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</si>
  <si>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</si>
  <si>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</si>
  <si>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</si>
  <si>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</si>
  <si>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</si>
  <si>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</si>
  <si>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</si>
  <si>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</si>
  <si>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</si>
  <si>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</si>
  <si>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</si>
  <si>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</si>
  <si>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</si>
  <si>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</si>
  <si>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</si>
  <si>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</si>
  <si>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</si>
  <si>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</si>
  <si>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</si>
  <si>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</si>
  <si>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</si>
  <si>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</si>
  <si>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</si>
  <si>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</si>
  <si>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</si>
  <si>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</si>
  <si>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</si>
  <si>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</si>
  <si>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</si>
  <si>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</si>
  <si>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</si>
  <si>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</si>
  <si>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</si>
  <si>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</si>
  <si>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</si>
  <si>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</si>
  <si>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</si>
  <si>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</si>
  <si>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</si>
  <si>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</si>
  <si>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</si>
  <si>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</si>
  <si>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</si>
  <si>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</si>
  <si>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</si>
  <si>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</si>
  <si>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</si>
  <si>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</si>
  <si>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</si>
  <si>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</si>
  <si>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</si>
  <si>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</si>
  <si>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</si>
  <si>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</si>
  <si>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</si>
  <si>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</si>
  <si>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</si>
  <si>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</si>
  <si>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</si>
  <si>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</si>
  <si>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</si>
  <si>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</si>
  <si>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</si>
  <si>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</si>
  <si>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</si>
  <si>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</si>
  <si>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</si>
  <si>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</si>
  <si>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</si>
  <si>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</si>
  <si>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</si>
  <si>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</si>
  <si>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</si>
  <si>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</si>
  <si>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</si>
  <si>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</si>
  <si>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</si>
  <si>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</si>
  <si>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</si>
  <si>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</si>
  <si>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</si>
  <si>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</si>
  <si>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</si>
  <si>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</si>
  <si>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</si>
  <si>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</si>
  <si>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</si>
  <si>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</si>
  <si>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</si>
  <si>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</si>
  <si>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</si>
  <si>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</si>
  <si>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</si>
  <si>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</si>
  <si>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</si>
  <si>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</si>
  <si>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</si>
  <si>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</si>
  <si>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</si>
  <si>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</si>
  <si>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</si>
  <si>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</si>
  <si>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</si>
  <si>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</si>
  <si>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</si>
  <si>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</si>
  <si>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</si>
  <si>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</si>
  <si>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</si>
  <si>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</si>
  <si>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</si>
  <si>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</si>
  <si>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</si>
  <si>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</si>
  <si>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</si>
  <si>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</si>
  <si>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</si>
  <si>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</si>
  <si>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</si>
  <si>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</si>
  <si>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</si>
  <si>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</si>
  <si>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</si>
  <si>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</si>
  <si>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</si>
  <si>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</si>
  <si>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</si>
  <si>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</si>
  <si>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</si>
  <si>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</si>
  <si>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</si>
  <si>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</si>
  <si>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</si>
  <si>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</si>
  <si>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</si>
  <si>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</si>
  <si>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</si>
  <si>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</si>
  <si>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</si>
  <si>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</si>
  <si>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</si>
  <si>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</si>
  <si>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</si>
  <si>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</si>
  <si>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</si>
  <si>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</si>
  <si>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</si>
  <si>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</si>
  <si>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</si>
  <si>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</si>
  <si>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</si>
  <si>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</si>
  <si>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</si>
  <si>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</si>
  <si>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</si>
  <si>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</si>
  <si>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</si>
  <si>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</si>
  <si>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</si>
  <si>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</si>
  <si>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</si>
  <si>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</si>
  <si>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</si>
  <si>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</si>
  <si>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</si>
  <si>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</si>
  <si>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</si>
  <si>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</si>
  <si>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</si>
  <si>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</si>
  <si>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</si>
  <si>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</si>
  <si>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</si>
  <si>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</si>
  <si>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</si>
  <si>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</si>
  <si>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</si>
  <si>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</si>
  <si>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</si>
  <si>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</si>
  <si>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</si>
  <si>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</si>
  <si>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</si>
  <si>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</si>
  <si>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</si>
  <si>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</si>
  <si>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</si>
  <si>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</si>
  <si>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</si>
  <si>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</si>
  <si>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</si>
  <si>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</si>
  <si>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</si>
  <si>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</si>
  <si>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</si>
  <si>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</si>
  <si>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</si>
  <si>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</si>
  <si>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</si>
  <si>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</si>
  <si>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</si>
  <si>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</si>
  <si>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</si>
  <si>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</si>
  <si>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</si>
  <si>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</si>
  <si>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</si>
  <si>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</si>
  <si>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</si>
  <si>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</si>
  <si>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</si>
  <si>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</si>
  <si>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</si>
  <si>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</si>
  <si>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</si>
  <si>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</si>
  <si>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</si>
  <si>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</si>
  <si>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</si>
  <si>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</si>
  <si>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</si>
  <si>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</si>
  <si>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</si>
  <si>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</si>
  <si>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</si>
  <si>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</si>
  <si>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</si>
  <si>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</si>
  <si>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</si>
  <si>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</si>
  <si>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</si>
  <si>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</si>
  <si>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</si>
  <si>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</si>
  <si>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</si>
  <si>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</si>
  <si>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</si>
  <si>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</si>
  <si>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</si>
  <si>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</si>
  <si>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</si>
  <si>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</si>
  <si>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</si>
  <si>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</si>
  <si>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</si>
  <si>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</si>
  <si>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</si>
  <si>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</si>
  <si>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</si>
  <si>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</si>
  <si>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</si>
  <si>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</si>
  <si>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</si>
  <si>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</si>
  <si>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</si>
  <si>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</si>
  <si>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</si>
  <si>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</si>
  <si>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</si>
  <si>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</si>
  <si>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</si>
  <si>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</si>
  <si>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</si>
  <si>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</si>
  <si>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</si>
  <si>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</si>
  <si>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</si>
  <si>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</si>
  <si>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</si>
  <si>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</si>
  <si>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</si>
  <si>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</si>
  <si>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</si>
  <si>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</si>
  <si>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</si>
  <si>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</si>
  <si>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</si>
  <si>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</si>
  <si>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</si>
  <si>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</si>
  <si>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</si>
  <si>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</si>
  <si>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</si>
  <si>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</si>
  <si>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</si>
  <si>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</si>
  <si>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</si>
  <si>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</si>
  <si>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</si>
  <si>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</si>
  <si>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</si>
  <si>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</si>
  <si>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</si>
  <si>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</si>
  <si>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</si>
  <si>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</si>
  <si>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</si>
  <si>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</si>
  <si>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</si>
  <si>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</si>
  <si>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</si>
  <si>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</si>
  <si>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</si>
  <si>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</si>
  <si>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</si>
  <si>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</si>
  <si>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</si>
  <si>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</si>
  <si>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</si>
  <si>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</si>
  <si>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</si>
  <si>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</si>
  <si>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</si>
  <si>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</si>
  <si>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</si>
  <si>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</si>
  <si>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</si>
  <si>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</si>
  <si>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</si>
  <si>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</si>
  <si>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</si>
  <si>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</si>
  <si>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</si>
  <si>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</si>
  <si>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</si>
  <si>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</si>
  <si>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</si>
  <si>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</si>
  <si>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</si>
  <si>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</si>
  <si>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</si>
  <si>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</si>
  <si>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</si>
  <si>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</si>
  <si>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</si>
  <si>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</si>
  <si>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</si>
  <si>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</si>
  <si>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</si>
  <si>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</si>
  <si>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</si>
  <si>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</si>
  <si>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</si>
  <si>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</si>
  <si>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</si>
  <si>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</si>
  <si>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</si>
  <si>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</si>
  <si>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</si>
  <si>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</si>
  <si>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</si>
  <si>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</si>
  <si>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</si>
  <si>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</si>
  <si>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</si>
  <si>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</si>
  <si>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</si>
  <si>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</si>
  <si>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</si>
  <si>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</si>
  <si>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</si>
  <si>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</si>
  <si>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</si>
  <si>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</si>
  <si>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</si>
  <si>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</si>
  <si>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</si>
  <si>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</si>
  <si>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</si>
  <si>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</si>
  <si>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</si>
  <si>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</si>
  <si>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</si>
  <si>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</si>
  <si>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</si>
  <si>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</si>
  <si>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</si>
  <si>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</si>
  <si>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</si>
  <si>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</si>
  <si>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</si>
  <si>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</si>
  <si>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</si>
  <si>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</si>
  <si>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</si>
  <si>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</si>
  <si>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</si>
  <si>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</si>
  <si>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</si>
  <si>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</si>
  <si>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</si>
  <si>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</si>
  <si>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</si>
  <si>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</si>
  <si>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</si>
  <si>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</si>
  <si>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</si>
  <si>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</si>
  <si>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</si>
  <si>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</si>
  <si>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</si>
  <si>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</si>
  <si>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</si>
  <si>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</si>
  <si>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</si>
  <si>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</si>
  <si>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</si>
  <si>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</si>
  <si>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</si>
  <si>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</si>
  <si>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</si>
  <si>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</si>
  <si>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</si>
  <si>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</si>
  <si>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</si>
  <si>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</si>
  <si>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</si>
  <si>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</si>
  <si>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</si>
  <si>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</si>
  <si>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</si>
  <si>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</si>
  <si>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</si>
  <si>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</si>
  <si>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</si>
  <si>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</si>
  <si>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</si>
  <si>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</si>
  <si>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</si>
  <si>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</si>
  <si>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</si>
  <si>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</si>
  <si>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</si>
  <si>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</si>
  <si>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</si>
  <si>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</si>
  <si>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</si>
  <si>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</si>
  <si>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</si>
  <si>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</si>
  <si>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</si>
  <si>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</si>
  <si>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</si>
  <si>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</si>
  <si>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</si>
  <si>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</si>
  <si>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</si>
  <si>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</si>
  <si>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</si>
  <si>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</si>
  <si>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</si>
  <si>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</si>
  <si>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</si>
  <si>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</si>
  <si>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</si>
  <si>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</si>
  <si>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</si>
  <si>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</si>
  <si>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</si>
  <si>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</si>
  <si>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</si>
  <si>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</si>
  <si>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</si>
  <si>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</si>
  <si>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</si>
  <si>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</si>
  <si>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</si>
  <si>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</si>
  <si>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</si>
  <si>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</si>
  <si>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</si>
  <si>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</si>
  <si>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</si>
  <si>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</si>
  <si>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</si>
  <si>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</si>
  <si>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</si>
  <si>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</si>
  <si>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</si>
  <si>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</si>
  <si>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</si>
  <si>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</si>
  <si>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</si>
  <si>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</si>
  <si>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</si>
  <si>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</si>
  <si>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</si>
  <si>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</si>
  <si>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</si>
  <si>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</si>
  <si>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</si>
  <si>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</si>
  <si>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</si>
  <si>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</si>
  <si>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</si>
  <si>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</si>
  <si>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</si>
  <si>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</si>
  <si>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</si>
  <si>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</si>
  <si>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</si>
  <si>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</si>
  <si>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</si>
  <si>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</si>
  <si>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</si>
  <si>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</si>
  <si>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</si>
  <si>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</si>
  <si>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</si>
  <si>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</si>
  <si>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</si>
  <si>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</si>
  <si>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</si>
  <si>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</si>
  <si>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</si>
  <si>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</si>
  <si>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</si>
  <si>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</si>
  <si>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</si>
  <si>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</si>
  <si>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</si>
  <si>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</si>
  <si>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</si>
  <si>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</si>
  <si>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</si>
  <si>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</si>
  <si>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</si>
  <si>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</si>
  <si>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</si>
  <si>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</si>
  <si>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</si>
  <si>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</si>
  <si>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</si>
  <si>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</si>
  <si>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</si>
  <si>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</si>
  <si>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</si>
  <si>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</si>
  <si>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</si>
  <si>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</si>
  <si>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</si>
  <si>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</si>
  <si>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</si>
  <si>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</si>
  <si>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</si>
  <si>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</si>
  <si>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</si>
  <si>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</si>
  <si>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</si>
  <si>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</si>
  <si>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</si>
  <si>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</si>
  <si>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</si>
  <si>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</si>
  <si>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</si>
  <si>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</si>
  <si>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</si>
  <si>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</si>
  <si>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</si>
  <si>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</si>
  <si>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</si>
  <si>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</si>
  <si>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</si>
  <si>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</si>
  <si>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</si>
  <si>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</si>
  <si>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</si>
  <si>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</si>
  <si>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</si>
  <si>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</si>
  <si>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</si>
  <si>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</si>
  <si>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</si>
  <si>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</si>
  <si>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</si>
  <si>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</si>
  <si>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</si>
  <si>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</si>
  <si>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</si>
  <si>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</si>
  <si>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</si>
  <si>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</si>
  <si>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</si>
  <si>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</si>
  <si>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</si>
  <si>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</si>
  <si>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</si>
  <si>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</si>
  <si>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</si>
  <si>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</si>
  <si>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</si>
  <si>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</si>
  <si>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</si>
  <si>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</si>
  <si>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</si>
  <si>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</si>
  <si>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</si>
  <si>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</si>
  <si>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</si>
  <si>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</si>
  <si>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</si>
  <si>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</si>
  <si>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</si>
  <si>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</si>
  <si>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</si>
  <si>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</si>
  <si>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</si>
  <si>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</si>
  <si>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</si>
  <si>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</si>
  <si>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</si>
  <si>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</si>
  <si>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</si>
  <si>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</si>
  <si>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</si>
  <si>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</si>
  <si>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</si>
  <si>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</si>
  <si>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</si>
  <si>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</si>
  <si>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</si>
  <si>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</si>
  <si>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</si>
  <si>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</si>
  <si>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</si>
  <si>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</si>
  <si>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</si>
  <si>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</si>
  <si>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</si>
  <si>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</si>
  <si>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</si>
  <si>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</si>
  <si>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</si>
  <si>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</si>
  <si>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</si>
  <si>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</si>
  <si>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</si>
  <si>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</si>
  <si>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</si>
  <si>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</si>
  <si>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</si>
  <si>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</si>
  <si>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</si>
  <si>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</si>
  <si>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</si>
  <si>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</si>
  <si>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</si>
  <si>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</si>
  <si>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</si>
  <si>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</si>
  <si>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</si>
  <si>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</si>
  <si>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</si>
  <si>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</si>
  <si>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</si>
  <si>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</si>
  <si>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</si>
  <si>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</si>
  <si>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</si>
  <si>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</si>
  <si>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</si>
  <si>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</si>
  <si>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</si>
  <si>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</si>
  <si>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</si>
  <si>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</si>
  <si>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</si>
  <si>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</si>
  <si>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</si>
  <si>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</si>
  <si>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</si>
  <si>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</si>
  <si>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</si>
  <si>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</si>
  <si>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</si>
  <si>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</si>
  <si>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</si>
  <si>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</si>
  <si>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</si>
  <si>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</si>
  <si>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</si>
  <si>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</si>
  <si>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</si>
  <si>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</si>
  <si>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</si>
  <si>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</si>
  <si>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</si>
  <si>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</si>
  <si>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</si>
  <si>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</si>
  <si>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</si>
  <si>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</si>
  <si>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</si>
  <si>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</si>
  <si>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</si>
  <si>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</si>
  <si>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</si>
  <si>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</si>
  <si>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</si>
  <si>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</si>
  <si>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</si>
  <si>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</si>
  <si>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</si>
  <si>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</si>
  <si>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</si>
  <si>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</si>
  <si>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</si>
  <si>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</si>
  <si>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</si>
  <si>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</si>
  <si>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</si>
  <si>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</si>
  <si>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</si>
  <si>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</si>
  <si>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</si>
  <si>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</si>
  <si>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</si>
  <si>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</si>
  <si>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</si>
  <si>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</si>
  <si>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</si>
  <si>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</si>
  <si>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</si>
  <si>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</si>
  <si>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</si>
  <si>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</si>
  <si>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</si>
  <si>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</si>
  <si>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</si>
  <si>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</si>
  <si>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</si>
  <si>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</si>
  <si>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</si>
  <si>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</si>
  <si>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</si>
  <si>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</si>
  <si>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</si>
  <si>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</si>
  <si>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</si>
  <si>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</si>
  <si>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</si>
  <si>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</si>
  <si>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</si>
  <si>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</si>
  <si>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</si>
  <si>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</si>
  <si>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</si>
  <si>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</si>
  <si>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</si>
  <si>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</si>
  <si>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</si>
  <si>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</si>
  <si>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</si>
  <si>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</si>
  <si>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</si>
  <si>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</si>
  <si>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</si>
  <si>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</si>
  <si>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</si>
  <si>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</si>
  <si>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</si>
  <si>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</si>
  <si>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</si>
  <si>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</si>
  <si>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</si>
  <si>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</si>
  <si>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</si>
  <si>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</si>
  <si>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</si>
  <si>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</si>
  <si>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</si>
  <si>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</si>
  <si>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</si>
  <si>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</si>
  <si>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</si>
  <si>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</si>
  <si>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</si>
  <si>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</si>
  <si>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</si>
  <si>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</si>
  <si>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</si>
  <si>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</si>
  <si>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</si>
  <si>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</si>
  <si>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</si>
  <si>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</si>
  <si>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</si>
  <si>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</si>
  <si>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</si>
  <si>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</si>
  <si>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</si>
  <si>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</si>
  <si>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</si>
  <si>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</si>
  <si>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</si>
  <si>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</si>
  <si>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</si>
  <si>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</si>
  <si>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</si>
  <si>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</si>
  <si>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</si>
  <si>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</si>
  <si>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</si>
  <si>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</si>
  <si>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</si>
  <si>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</si>
  <si>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</si>
  <si>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</si>
  <si>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</si>
  <si>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</si>
  <si>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</si>
  <si>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</si>
  <si>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</si>
  <si>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</si>
  <si>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</si>
  <si>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</si>
  <si>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</si>
  <si>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</si>
  <si>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</si>
  <si>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</si>
  <si>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</si>
  <si>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</si>
  <si>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</si>
  <si>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</si>
  <si>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</si>
  <si>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</si>
  <si>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</si>
  <si>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</si>
  <si>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</si>
  <si>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</si>
  <si>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</si>
  <si>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</si>
  <si>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</si>
  <si>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</si>
  <si>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</si>
  <si>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</si>
  <si>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</si>
  <si>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</si>
  <si>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</si>
  <si>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</si>
  <si>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</si>
  <si>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</si>
  <si>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</si>
  <si>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</si>
  <si>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</si>
  <si>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</si>
  <si>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</si>
  <si>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</si>
  <si>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</si>
  <si>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</si>
  <si>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</si>
  <si>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</si>
  <si>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</si>
  <si>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</si>
  <si>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</si>
  <si>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</si>
  <si>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</si>
  <si>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</si>
  <si>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</si>
  <si>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</si>
  <si>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</si>
  <si>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</si>
  <si>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</si>
  <si>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</si>
  <si>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</si>
  <si>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</si>
  <si>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</si>
  <si>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</si>
  <si>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</si>
  <si>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</si>
  <si>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</si>
  <si>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</si>
  <si>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</si>
  <si>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</si>
  <si>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</si>
  <si>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</si>
  <si>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</si>
  <si>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</si>
  <si>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</si>
  <si>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</si>
  <si>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</si>
  <si>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</si>
  <si>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</si>
  <si>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</si>
  <si>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</si>
  <si>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</si>
  <si>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</si>
  <si>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</si>
  <si>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</si>
  <si>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</si>
  <si>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</si>
  <si>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</si>
  <si>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</si>
  <si>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</si>
  <si>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</si>
  <si>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</si>
  <si>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</si>
  <si>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</si>
  <si>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</si>
  <si>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</si>
  <si>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</si>
  <si>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</si>
  <si>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</si>
  <si>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</si>
  <si>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</si>
  <si>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</si>
  <si>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</si>
  <si>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</si>
  <si>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</si>
  <si>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</si>
  <si>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</si>
  <si>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</si>
  <si>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</si>
  <si>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</si>
  <si>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</si>
  <si>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</si>
  <si>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</si>
  <si>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</si>
  <si>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</si>
  <si>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</si>
  <si>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</si>
  <si>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</si>
  <si>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</si>
  <si>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</si>
  <si>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</si>
  <si>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</si>
  <si>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</si>
  <si>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</si>
  <si>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</si>
  <si>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</si>
  <si>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</si>
  <si>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</si>
  <si>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</si>
  <si>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</si>
  <si>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</si>
  <si>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</si>
  <si>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</si>
  <si>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</si>
  <si>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</si>
  <si>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</si>
  <si>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</si>
  <si>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</si>
  <si>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</si>
  <si>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</si>
  <si>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</si>
  <si>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</si>
  <si>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</si>
  <si>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</si>
  <si>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</si>
  <si>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</si>
  <si>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</si>
  <si>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</si>
  <si>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</si>
  <si>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</si>
  <si>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</si>
  <si>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</si>
  <si>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</si>
  <si>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</si>
  <si>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</si>
  <si>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</si>
  <si>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</si>
  <si>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</si>
  <si>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</si>
  <si>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</si>
  <si>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</si>
  <si>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</si>
  <si>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</si>
  <si>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</si>
  <si>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</si>
  <si>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</si>
  <si>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</si>
  <si>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</si>
  <si>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</si>
  <si>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</si>
  <si>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</si>
  <si>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</si>
  <si>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</si>
  <si>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</si>
  <si>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</si>
  <si>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</si>
  <si>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</si>
  <si>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</si>
  <si>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</si>
  <si>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</si>
  <si>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</si>
  <si>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</si>
  <si>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</si>
  <si>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</si>
  <si>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</si>
  <si>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</si>
  <si>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</si>
  <si>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</si>
  <si>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</si>
  <si>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</si>
  <si>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</si>
  <si>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</si>
  <si>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</si>
  <si>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</si>
  <si>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</si>
  <si>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</si>
  <si>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</si>
  <si>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</si>
  <si>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</si>
  <si>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</si>
  <si>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</si>
  <si>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</si>
  <si>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</si>
  <si>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</si>
  <si>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</si>
  <si>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</si>
  <si>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</si>
  <si>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</si>
  <si>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</si>
  <si>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</si>
  <si>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</si>
  <si>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</si>
  <si>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</si>
  <si>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</si>
  <si>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</si>
  <si>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</si>
  <si>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</si>
  <si>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</si>
  <si>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</si>
  <si>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</si>
  <si>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</si>
  <si>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</si>
  <si>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</si>
  <si>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</si>
  <si>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</si>
  <si>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</si>
  <si>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</si>
  <si>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</si>
  <si>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</si>
  <si>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</si>
  <si>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</si>
  <si>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</si>
  <si>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</si>
  <si>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</si>
  <si>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</si>
  <si>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</si>
  <si>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</si>
  <si>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</si>
  <si>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</si>
  <si>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</si>
  <si>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</si>
  <si>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</si>
  <si>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</si>
  <si>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</si>
  <si>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</si>
  <si>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</si>
  <si>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</si>
  <si>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</si>
  <si>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</si>
  <si>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</si>
  <si>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</si>
  <si>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</si>
  <si>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</si>
  <si>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</si>
  <si>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</si>
  <si>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</si>
  <si>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</si>
  <si>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</si>
  <si>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</si>
  <si>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</si>
  <si>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</si>
  <si>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</si>
  <si>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</si>
  <si>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</si>
  <si>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</si>
  <si>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</si>
  <si>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</si>
  <si>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</si>
  <si>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</si>
  <si>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</si>
  <si>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</si>
  <si>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</si>
  <si>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</si>
  <si>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</si>
  <si>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</si>
  <si>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</si>
  <si>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</si>
  <si>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</si>
  <si>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</si>
  <si>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</si>
  <si>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</si>
  <si>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</si>
  <si>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</si>
  <si>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</si>
  <si>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</si>
  <si>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</si>
  <si>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</si>
  <si>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</si>
  <si>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</si>
  <si>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</si>
  <si>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</si>
  <si>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</si>
  <si>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</si>
  <si>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</si>
  <si>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</si>
  <si>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</si>
  <si>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</si>
  <si>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</si>
  <si>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</si>
  <si>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</si>
  <si>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</si>
  <si>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</si>
  <si>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</si>
  <si>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</si>
  <si>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</si>
  <si>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</si>
  <si>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</si>
  <si>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</si>
  <si>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</si>
  <si>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</si>
  <si>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</si>
  <si>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</si>
  <si>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</si>
  <si>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</si>
  <si>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</si>
  <si>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</si>
  <si>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</si>
  <si>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</si>
  <si>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</si>
  <si>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</si>
  <si>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</si>
  <si>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</si>
  <si>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</si>
  <si>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</si>
  <si>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</si>
  <si>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</si>
  <si>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</si>
  <si>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</si>
  <si>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</si>
  <si>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</si>
  <si>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</si>
  <si>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</si>
  <si>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</si>
  <si>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</si>
  <si>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</si>
  <si>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</si>
  <si>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</si>
  <si>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</si>
  <si>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</si>
  <si>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</si>
  <si>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</si>
  <si>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</si>
  <si>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</si>
  <si>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</si>
  <si>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</si>
  <si>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</si>
  <si>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</si>
  <si>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</si>
  <si>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</si>
  <si>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</si>
  <si>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</si>
  <si>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</si>
  <si>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</si>
  <si>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</si>
  <si>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</si>
  <si>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</si>
  <si>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</si>
  <si>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</si>
  <si>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</si>
  <si>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</si>
  <si>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</si>
  <si>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</si>
  <si>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</si>
  <si>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</si>
  <si>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</si>
  <si>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</si>
  <si>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</si>
  <si>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</si>
  <si>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</si>
  <si>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</si>
  <si>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</si>
  <si>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</si>
  <si>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</si>
  <si>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</si>
  <si>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</si>
  <si>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</si>
  <si>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</si>
  <si>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</si>
  <si>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</si>
  <si>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</si>
  <si>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</si>
  <si>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</si>
  <si>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</si>
  <si>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</si>
  <si>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</si>
  <si>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</si>
  <si>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</si>
  <si>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</si>
  <si>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</si>
  <si>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</si>
  <si>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</si>
  <si>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</si>
  <si>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</si>
  <si>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</si>
  <si>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</si>
  <si>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</si>
  <si>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</si>
  <si>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</si>
  <si>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</si>
  <si>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</si>
  <si>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</si>
  <si>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</si>
  <si>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</si>
  <si>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</si>
  <si>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</si>
  <si>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</si>
  <si>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</si>
  <si>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</si>
  <si>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</si>
  <si>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</si>
  <si>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</si>
  <si>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</si>
  <si>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</si>
  <si>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</si>
  <si>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</si>
  <si>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</si>
  <si>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</si>
  <si>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</si>
  <si>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</si>
  <si>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</si>
  <si>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</si>
  <si>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</si>
  <si>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</si>
  <si>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</si>
  <si>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</si>
  <si>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</si>
  <si>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</si>
  <si>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</si>
  <si>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</si>
  <si>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</si>
  <si>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</si>
  <si>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</si>
  <si>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</si>
  <si>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</si>
  <si>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</si>
  <si>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</si>
  <si>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</si>
  <si>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</si>
  <si>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</si>
  <si>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</si>
  <si>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</si>
  <si>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</si>
  <si>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</si>
  <si>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</si>
  <si>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</si>
  <si>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</si>
  <si>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</si>
  <si>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</si>
  <si>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</si>
  <si>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</si>
  <si>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</si>
  <si>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</si>
  <si>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</si>
  <si>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</si>
  <si>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</si>
  <si>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</si>
  <si>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</si>
  <si>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</si>
  <si>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</si>
  <si>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</si>
  <si>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</si>
  <si>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</si>
  <si>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</si>
  <si>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</si>
  <si>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</si>
  <si>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</si>
  <si>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</si>
  <si>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</si>
  <si>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</si>
  <si>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</si>
  <si>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</si>
  <si>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</si>
  <si>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</si>
  <si>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</si>
  <si>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</si>
  <si>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</si>
  <si>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</si>
  <si>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</si>
  <si>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</si>
  <si>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</si>
  <si>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</si>
  <si>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</si>
  <si>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</si>
  <si>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</si>
  <si>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</si>
  <si>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</si>
  <si>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</si>
  <si>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</si>
  <si>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</si>
  <si>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</si>
  <si>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</si>
  <si>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</si>
  <si>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</si>
  <si>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</si>
  <si>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</si>
  <si>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</si>
  <si>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</si>
  <si>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</si>
  <si>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</si>
  <si>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</si>
  <si>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</si>
  <si>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</si>
  <si>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</si>
  <si>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</si>
  <si>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</si>
  <si>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</si>
  <si>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</si>
  <si>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</si>
  <si>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</si>
  <si>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</si>
  <si>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</si>
  <si>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</si>
  <si>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</si>
  <si>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</si>
  <si>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</si>
  <si>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</si>
  <si>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</si>
  <si>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</si>
  <si>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</si>
  <si>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</si>
  <si>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</si>
  <si>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</si>
  <si>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</si>
  <si>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</si>
  <si>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</si>
  <si>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</si>
  <si>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</si>
  <si>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</si>
  <si>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</si>
  <si>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</si>
  <si>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</si>
  <si>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</si>
  <si>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</si>
  <si>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</si>
  <si>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</si>
  <si>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</si>
  <si>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</si>
  <si>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</si>
  <si>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</si>
  <si>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</si>
  <si>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</si>
  <si>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</si>
  <si>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</si>
  <si>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</si>
  <si>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</si>
  <si>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</si>
  <si>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</si>
  <si>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</si>
  <si>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</si>
  <si>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</si>
  <si>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</si>
  <si>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</si>
  <si>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</si>
  <si>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</si>
  <si>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</si>
  <si>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</si>
  <si>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</si>
  <si>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</si>
  <si>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</si>
  <si>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</si>
  <si>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</si>
  <si>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</si>
  <si>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</si>
  <si>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</si>
  <si>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</si>
  <si>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</si>
  <si>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</si>
  <si>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</si>
  <si>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</si>
  <si>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</si>
  <si>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</si>
  <si>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</si>
  <si>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</si>
  <si>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</si>
  <si>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</si>
  <si>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</si>
  <si>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</si>
  <si>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</si>
  <si>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</si>
  <si>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</si>
  <si>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</si>
  <si>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</si>
  <si>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</si>
  <si>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</si>
  <si>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</si>
  <si>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</si>
  <si>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</si>
  <si>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</si>
  <si>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</si>
  <si>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</si>
  <si>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</si>
  <si>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</si>
  <si>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</si>
  <si>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</si>
  <si>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</si>
  <si>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</si>
  <si>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</si>
  <si>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</si>
  <si>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</si>
  <si>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</si>
  <si>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</si>
  <si>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</si>
  <si>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</si>
  <si>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</si>
  <si>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</si>
  <si>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</si>
  <si>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</si>
  <si>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</si>
  <si>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</si>
  <si>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</si>
  <si>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</si>
  <si>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</si>
  <si>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</si>
  <si>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</si>
  <si>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</si>
  <si>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</si>
  <si>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</si>
  <si>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</si>
  <si>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</si>
  <si>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</si>
  <si>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</si>
  <si>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</si>
  <si>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</si>
  <si>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</si>
  <si>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</si>
  <si>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</si>
  <si>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</si>
  <si>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</si>
  <si>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</si>
  <si>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</si>
  <si>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</si>
  <si>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</si>
  <si>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</si>
  <si>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</si>
  <si>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</si>
  <si>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</si>
  <si>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</si>
  <si>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</si>
  <si>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</si>
  <si>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</si>
  <si>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</si>
  <si>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</si>
  <si>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</si>
  <si>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</si>
  <si>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</si>
  <si>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</si>
  <si>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</si>
  <si>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</si>
  <si>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</si>
  <si>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</si>
  <si>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</si>
  <si>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</si>
  <si>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</si>
  <si>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</si>
  <si>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</si>
  <si>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</si>
  <si>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</si>
  <si>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</si>
  <si>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</si>
  <si>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</si>
  <si>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</si>
  <si>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</si>
  <si>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</si>
  <si>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</si>
  <si>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</si>
  <si>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</si>
  <si>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</si>
  <si>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</si>
  <si>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</si>
  <si>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</si>
  <si>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</si>
  <si>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</si>
  <si>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</si>
  <si>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</si>
  <si>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</si>
  <si>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</si>
  <si>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</si>
  <si>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</si>
  <si>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</si>
  <si>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</si>
  <si>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</si>
  <si>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</si>
  <si>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</si>
  <si>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</si>
  <si>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</si>
  <si>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</si>
  <si>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</si>
  <si>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</si>
  <si>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</si>
  <si>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</si>
  <si>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</si>
  <si>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</si>
  <si>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</si>
  <si>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</si>
  <si>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</si>
  <si>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</si>
  <si>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</si>
  <si>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</si>
  <si>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</si>
  <si>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</si>
  <si>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</si>
  <si>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</si>
  <si>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</si>
  <si>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</si>
  <si>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</si>
  <si>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</si>
  <si>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</si>
  <si>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</si>
  <si>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</si>
  <si>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</si>
  <si>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</si>
  <si>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</si>
  <si>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</si>
  <si>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</si>
  <si>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</si>
  <si>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</si>
  <si>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</si>
  <si>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</si>
  <si>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</si>
  <si>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</si>
  <si>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</si>
  <si>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</si>
  <si>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</si>
  <si>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</si>
  <si>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</si>
  <si>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</si>
  <si>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</si>
  <si>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</si>
  <si>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</si>
  <si>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</si>
  <si>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</si>
  <si>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</si>
  <si>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</si>
  <si>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</si>
  <si>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</si>
  <si>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</si>
  <si>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</si>
  <si>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</si>
  <si>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</si>
  <si>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</si>
  <si>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</si>
  <si>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</si>
  <si>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</si>
  <si>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</si>
  <si>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</si>
  <si>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</si>
  <si>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</si>
  <si>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</si>
  <si>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</si>
  <si>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</si>
  <si>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</si>
  <si>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</si>
  <si>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</si>
  <si>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</si>
  <si>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</si>
  <si>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</si>
  <si>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</si>
  <si>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</si>
  <si>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</si>
  <si>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</si>
  <si>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</si>
  <si>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</si>
  <si>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</si>
  <si>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</si>
  <si>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</si>
  <si>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</si>
  <si>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</si>
  <si>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</si>
  <si>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</si>
  <si>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</si>
  <si>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</si>
  <si>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</si>
  <si>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</si>
  <si>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</si>
  <si>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</si>
  <si>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</si>
  <si>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</si>
  <si>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</si>
  <si>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</si>
  <si>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</si>
  <si>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</si>
  <si>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</si>
  <si>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</si>
  <si>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</si>
  <si>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</si>
  <si>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</si>
  <si>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</si>
  <si>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</si>
  <si>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</si>
  <si>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</si>
  <si>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</si>
  <si>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</si>
  <si>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</si>
  <si>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</si>
  <si>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</si>
  <si>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</si>
  <si>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</si>
  <si>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</si>
  <si>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</si>
  <si>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</si>
  <si>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</si>
  <si>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</si>
  <si>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</si>
  <si>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</si>
  <si>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</si>
  <si>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</si>
  <si>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</si>
  <si>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</si>
  <si>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</si>
  <si>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</si>
  <si>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</si>
  <si>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</si>
  <si>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</si>
  <si>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</si>
  <si>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</si>
  <si>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</si>
  <si>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</si>
  <si>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</si>
  <si>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</si>
  <si>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</si>
  <si>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</si>
  <si>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</si>
  <si>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</si>
  <si>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</si>
  <si>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</si>
  <si>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</si>
  <si>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</si>
  <si>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</si>
  <si>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</si>
  <si>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</si>
  <si>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</si>
  <si>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</si>
  <si>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</si>
  <si>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</si>
  <si>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</si>
  <si>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</si>
  <si>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</si>
  <si>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</si>
  <si>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</si>
  <si>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</si>
  <si>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</si>
  <si>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</si>
  <si>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</si>
  <si>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</si>
  <si>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</si>
  <si>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</si>
  <si>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</si>
  <si>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</si>
  <si>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</si>
  <si>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</si>
  <si>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</si>
  <si>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</si>
  <si>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</si>
  <si>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</si>
  <si>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</si>
  <si>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</si>
  <si>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</si>
  <si>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</si>
  <si>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</si>
  <si>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</si>
  <si>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</si>
  <si>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</si>
  <si>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</si>
  <si>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</si>
  <si>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</si>
  <si>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</si>
  <si>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</si>
  <si>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</si>
  <si>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</si>
  <si>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</si>
  <si>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</si>
  <si>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</si>
  <si>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</si>
  <si>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</si>
  <si>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</si>
  <si>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</si>
  <si>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</si>
  <si>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</si>
  <si>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</si>
  <si>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</si>
  <si>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</si>
  <si>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</si>
  <si>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</si>
  <si>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</si>
  <si>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</si>
  <si>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</si>
  <si>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</si>
  <si>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</si>
  <si>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</si>
  <si>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</si>
  <si>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</si>
  <si>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</si>
  <si>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</si>
  <si>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</si>
  <si>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</si>
  <si>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</si>
  <si>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</si>
  <si>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</si>
  <si>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</si>
  <si>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</si>
  <si>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</si>
  <si>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</si>
  <si>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</si>
  <si>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</si>
  <si>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</si>
  <si>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</si>
  <si>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</si>
  <si>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</si>
  <si>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</si>
  <si>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</si>
  <si>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</si>
  <si>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</si>
  <si>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</si>
  <si>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</si>
  <si>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</si>
  <si>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</si>
  <si>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</si>
  <si>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</si>
  <si>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</si>
  <si>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</si>
  <si>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</si>
  <si>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</si>
  <si>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</si>
  <si>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</si>
  <si>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</si>
  <si>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</si>
  <si>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</si>
  <si>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</si>
  <si>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</si>
  <si>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</si>
  <si>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</si>
  <si>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</si>
  <si>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</si>
  <si>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</si>
  <si>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</si>
  <si>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</si>
  <si>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</si>
  <si>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</si>
  <si>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</si>
  <si>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</si>
  <si>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</si>
  <si>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</si>
  <si>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</si>
  <si>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</si>
  <si>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</si>
  <si>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</si>
  <si>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</si>
  <si>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</si>
  <si>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</si>
  <si>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</si>
  <si>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</si>
  <si>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</si>
  <si>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</si>
  <si>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</si>
  <si>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</si>
  <si>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</si>
  <si>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</si>
  <si>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</si>
  <si>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</si>
  <si>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</si>
  <si>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</si>
  <si>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</si>
  <si>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</si>
  <si>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</si>
  <si>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</si>
  <si>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</si>
  <si>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</si>
  <si>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</si>
  <si>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</si>
  <si>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</si>
  <si>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</si>
  <si>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</si>
  <si>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</si>
  <si>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</si>
  <si>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</si>
  <si>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</si>
  <si>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</si>
  <si>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</si>
  <si>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</si>
  <si>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</si>
  <si>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</si>
  <si>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</si>
  <si>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</si>
  <si>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</si>
  <si>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</si>
  <si>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</si>
  <si>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</si>
  <si>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</si>
  <si>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</si>
  <si>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</si>
  <si>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</si>
  <si>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</si>
  <si>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</si>
  <si>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</si>
  <si>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</si>
  <si>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</si>
  <si>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</si>
  <si>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</si>
  <si>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</si>
  <si>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</si>
  <si>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</si>
  <si>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</si>
  <si>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</si>
  <si>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</si>
  <si>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</si>
  <si>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</si>
  <si>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</si>
  <si>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</si>
  <si>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</si>
  <si>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</si>
  <si>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</si>
  <si>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</si>
  <si>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</si>
  <si>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</si>
  <si>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</si>
  <si>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</si>
  <si>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</si>
  <si>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</si>
  <si>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</si>
  <si>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</si>
  <si>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</si>
  <si>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</si>
  <si>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</si>
  <si>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</si>
  <si>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</si>
  <si>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</si>
  <si>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</si>
  <si>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</si>
  <si>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</si>
  <si>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</si>
  <si>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</si>
  <si>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</si>
  <si>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</si>
  <si>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</si>
  <si>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</si>
  <si>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</si>
  <si>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</si>
  <si>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</si>
  <si>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</si>
  <si>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</si>
  <si>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</si>
  <si>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</si>
  <si>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</si>
  <si>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</si>
  <si>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</si>
  <si>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</si>
  <si>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</si>
  <si>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</si>
  <si>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</si>
  <si>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</si>
  <si>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</si>
  <si>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</si>
  <si>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</si>
  <si>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</si>
  <si>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</si>
  <si>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</si>
  <si>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</si>
  <si>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</si>
  <si>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</si>
  <si>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</si>
  <si>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</si>
  <si>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</si>
  <si>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</si>
  <si>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</si>
  <si>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</si>
  <si>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</si>
  <si>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</si>
  <si>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</si>
  <si>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</si>
  <si>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</si>
  <si>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</si>
  <si>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</si>
  <si>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</si>
  <si>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</si>
  <si>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</si>
  <si>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</si>
  <si>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</si>
  <si>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</si>
  <si>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</si>
  <si>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</si>
  <si>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</si>
  <si>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</si>
  <si>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</si>
  <si>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</si>
  <si>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</si>
  <si>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</si>
  <si>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</si>
  <si>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</si>
  <si>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</si>
  <si>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</si>
  <si>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</si>
  <si>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</si>
  <si>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</si>
  <si>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</si>
  <si>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</si>
  <si>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</si>
  <si>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</si>
  <si>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</si>
  <si>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</si>
  <si>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</si>
  <si>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</si>
  <si>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</si>
  <si>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</si>
  <si>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</si>
  <si>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</si>
  <si>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</si>
  <si>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</si>
  <si>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</si>
  <si>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</si>
  <si>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</si>
  <si>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</si>
  <si>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</si>
  <si>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</si>
  <si>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</si>
  <si>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</si>
  <si>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</si>
  <si>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</si>
  <si>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</si>
  <si>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</si>
  <si>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</si>
  <si>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</si>
  <si>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</si>
  <si>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</si>
  <si>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</si>
  <si>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</si>
  <si>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</si>
  <si>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</si>
  <si>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</si>
  <si>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</si>
  <si>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</si>
  <si>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</si>
  <si>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</si>
  <si>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</si>
  <si>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</si>
  <si>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</si>
  <si>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</si>
  <si>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</si>
  <si>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</si>
  <si>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</si>
  <si>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</si>
  <si>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</si>
  <si>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</si>
  <si>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</si>
  <si>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</si>
  <si>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</si>
  <si>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</si>
  <si>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</si>
  <si>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</si>
  <si>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</si>
  <si>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</si>
  <si>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</si>
  <si>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</si>
  <si>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</si>
  <si>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</si>
  <si>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</si>
  <si>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</si>
  <si>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</si>
  <si>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</si>
  <si>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</si>
  <si>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</si>
  <si>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</si>
  <si>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</si>
  <si>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</si>
  <si>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</si>
  <si>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</si>
  <si>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</si>
  <si>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</si>
  <si>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</si>
  <si>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</si>
  <si>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</si>
  <si>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</si>
  <si>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</si>
  <si>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</si>
  <si>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</si>
  <si>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</si>
  <si>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</si>
  <si>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</si>
  <si>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</si>
  <si>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</si>
  <si>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</si>
  <si>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</si>
  <si>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</si>
  <si>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</si>
  <si>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</si>
  <si>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</si>
  <si>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</si>
  <si>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</si>
  <si>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</si>
  <si>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</si>
  <si>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</si>
  <si>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</si>
  <si>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</si>
  <si>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</si>
  <si>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</si>
  <si>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</si>
  <si>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</si>
  <si>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</si>
  <si>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</si>
  <si>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</si>
  <si>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</si>
  <si>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</si>
  <si>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</si>
  <si>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</si>
  <si>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</si>
  <si>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</si>
  <si>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</si>
  <si>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</si>
  <si>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</si>
  <si>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</si>
  <si>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</si>
  <si>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</si>
  <si>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</si>
  <si>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</si>
  <si>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</si>
  <si>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</si>
  <si>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</si>
  <si>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</si>
  <si>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</si>
  <si>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</si>
  <si>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</si>
  <si>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</si>
  <si>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</si>
  <si>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</si>
  <si>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</si>
  <si>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</si>
  <si>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</si>
  <si>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</si>
  <si>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</si>
  <si>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</si>
  <si>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</si>
  <si>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</si>
  <si>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</si>
  <si>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</si>
  <si>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</si>
  <si>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</si>
  <si>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</si>
  <si>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</si>
  <si>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</si>
  <si>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</si>
  <si>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</si>
  <si>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</si>
  <si>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</si>
  <si>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</si>
  <si>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</si>
  <si>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</si>
  <si>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</si>
  <si>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</si>
  <si>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</si>
  <si>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</si>
  <si>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</si>
  <si>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</si>
  <si>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</si>
  <si>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</si>
  <si>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</si>
  <si>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</si>
  <si>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</si>
  <si>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</si>
  <si>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</si>
  <si>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</si>
  <si>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</si>
  <si>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</si>
  <si>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</si>
  <si>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</si>
  <si>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</si>
  <si>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</si>
  <si>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</si>
  <si>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</si>
  <si>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</si>
  <si>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</si>
  <si>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</si>
  <si>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</si>
  <si>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</si>
  <si>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</si>
  <si>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</si>
  <si>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</si>
  <si>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</si>
  <si>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</si>
  <si>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</si>
  <si>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</si>
  <si>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</si>
  <si>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</si>
  <si>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</si>
  <si>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</si>
  <si>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</si>
  <si>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</si>
  <si>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</si>
  <si>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</si>
  <si>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</si>
  <si>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</si>
  <si>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</si>
  <si>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</si>
  <si>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</si>
  <si>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</si>
  <si>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</si>
  <si>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</si>
  <si>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</si>
  <si>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</si>
  <si>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</si>
  <si>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</si>
  <si>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</si>
  <si>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</si>
  <si>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</si>
  <si>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</si>
  <si>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</si>
  <si>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</si>
  <si>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</si>
  <si>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</si>
  <si>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</si>
  <si>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</si>
  <si>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</si>
  <si>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</si>
  <si>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</si>
  <si>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</si>
  <si>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</si>
  <si>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</si>
  <si>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</si>
  <si>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</si>
  <si>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</si>
  <si>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</si>
  <si>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</si>
  <si>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</si>
  <si>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</si>
  <si>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</si>
  <si>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</si>
  <si>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</si>
  <si>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</si>
  <si>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</si>
  <si>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</si>
  <si>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</si>
  <si>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</si>
  <si>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</si>
  <si>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</si>
  <si>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</si>
  <si>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</si>
  <si>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</si>
  <si>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</si>
  <si>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</si>
  <si>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</si>
  <si>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</si>
  <si>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</si>
  <si>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</si>
  <si>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</si>
  <si>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</si>
  <si>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</si>
  <si>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</si>
  <si>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</si>
  <si>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</si>
  <si>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</si>
  <si>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</si>
  <si>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</si>
  <si>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</si>
  <si>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</si>
  <si>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</si>
  <si>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</si>
  <si>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</si>
  <si>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</si>
  <si>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</si>
  <si>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</si>
  <si>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</si>
  <si>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</si>
  <si>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</si>
  <si>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</si>
  <si>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</si>
  <si>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</si>
  <si>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</si>
  <si>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</si>
  <si>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</si>
  <si>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</si>
  <si>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</si>
  <si>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</si>
  <si>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</si>
  <si>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</si>
  <si>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</si>
  <si>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</si>
  <si>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</si>
  <si>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</si>
  <si>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</si>
  <si>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</si>
  <si>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</si>
  <si>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</si>
  <si>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</si>
  <si>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</si>
  <si>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</si>
  <si>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</si>
  <si>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</si>
  <si>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</si>
  <si>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</si>
  <si>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</si>
  <si>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</si>
  <si>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</si>
  <si>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</si>
  <si>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</si>
  <si>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</si>
  <si>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</si>
  <si>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</si>
  <si>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</si>
  <si>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</si>
  <si>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</si>
  <si>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</si>
  <si>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</si>
  <si>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</si>
  <si>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</si>
  <si>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</si>
  <si>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</si>
  <si>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</si>
  <si>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</si>
  <si>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</si>
  <si>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</si>
  <si>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</si>
  <si>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</si>
  <si>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</si>
  <si>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</si>
  <si>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</si>
  <si>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</si>
  <si>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</si>
  <si>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</si>
  <si>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</si>
  <si>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</si>
  <si>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</si>
  <si>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</si>
  <si>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</si>
  <si>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</si>
  <si>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</si>
  <si>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</si>
  <si>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</si>
  <si>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</si>
  <si>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</si>
  <si>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</si>
  <si>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</si>
  <si>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</si>
  <si>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</si>
  <si>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</si>
  <si>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</si>
  <si>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</si>
  <si>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</si>
  <si>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</si>
  <si>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</si>
  <si>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</si>
  <si>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</si>
  <si>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</si>
  <si>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</si>
  <si>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</si>
  <si>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</si>
  <si>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</si>
  <si>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</si>
  <si>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</si>
  <si>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</si>
  <si>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</si>
  <si>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</si>
  <si>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</si>
  <si>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</si>
  <si>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</si>
  <si>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</si>
  <si>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</si>
  <si>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</si>
  <si>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</si>
  <si>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</si>
  <si>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</si>
  <si>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</si>
  <si>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</si>
  <si>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</si>
  <si>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</si>
  <si>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</si>
  <si>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</si>
  <si>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</si>
  <si>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</si>
  <si>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</si>
  <si>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</si>
  <si>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</si>
  <si>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</si>
  <si>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</si>
  <si>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</si>
  <si>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</si>
  <si>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</si>
  <si>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</si>
  <si>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</si>
  <si>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</si>
  <si>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</si>
  <si>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</si>
  <si>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</si>
  <si>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</si>
  <si>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</si>
  <si>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</si>
  <si>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</si>
  <si>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</si>
  <si>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</si>
  <si>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</si>
  <si>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</si>
  <si>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</si>
  <si>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</si>
  <si>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</si>
  <si>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</si>
  <si>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</si>
  <si>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</si>
  <si>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</si>
  <si>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</si>
  <si>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</si>
  <si>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</si>
  <si>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</si>
  <si>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</si>
  <si>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</si>
  <si>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</si>
  <si>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</si>
  <si>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</si>
  <si>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</si>
  <si>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</si>
  <si>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</si>
  <si>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</si>
  <si>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</si>
  <si>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</si>
  <si>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</si>
  <si>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</si>
  <si>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</si>
  <si>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</si>
  <si>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</si>
  <si>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</si>
  <si>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</si>
  <si>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</si>
  <si>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</si>
  <si>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</si>
  <si>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</si>
  <si>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</si>
  <si>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</si>
  <si>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</si>
  <si>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</si>
  <si>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</si>
  <si>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</si>
  <si>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</si>
  <si>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</si>
  <si>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</si>
  <si>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</si>
  <si>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</si>
  <si>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</si>
  <si>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</si>
  <si>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</si>
  <si>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</si>
  <si>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</si>
  <si>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</si>
  <si>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</si>
  <si>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</si>
  <si>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</si>
  <si>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</si>
  <si>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</si>
  <si>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</si>
  <si>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</si>
  <si>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</si>
  <si>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</si>
  <si>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</si>
  <si>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</si>
  <si>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</si>
  <si>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</si>
  <si>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</si>
  <si>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</si>
  <si>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</si>
  <si>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</si>
  <si>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</si>
  <si>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</si>
  <si>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</si>
  <si>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</si>
  <si>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</si>
  <si>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</si>
  <si>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</si>
  <si>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</si>
  <si>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</si>
  <si>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</si>
  <si>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</si>
  <si>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</si>
  <si>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</si>
  <si>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</si>
  <si>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</si>
  <si>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</si>
  <si>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</si>
  <si>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</si>
  <si>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</si>
  <si>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</si>
  <si>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</si>
  <si>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</si>
  <si>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</si>
  <si>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</si>
  <si>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</si>
  <si>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</si>
  <si>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</si>
  <si>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</si>
  <si>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</si>
  <si>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</si>
  <si>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</si>
  <si>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</si>
  <si>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</si>
  <si>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</si>
  <si>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</si>
  <si>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</si>
  <si>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</si>
  <si>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</si>
  <si>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</si>
  <si>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</si>
  <si>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</si>
  <si>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</si>
  <si>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</si>
  <si>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</si>
  <si>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</si>
  <si>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</si>
  <si>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</si>
  <si>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</si>
  <si>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</si>
  <si>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</si>
  <si>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</si>
  <si>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</si>
  <si>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</si>
  <si>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</si>
  <si>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</si>
  <si>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</si>
  <si>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</si>
  <si>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</si>
  <si>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</si>
  <si>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</si>
  <si>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</si>
  <si>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</si>
  <si>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</si>
  <si>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</si>
  <si>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</si>
  <si>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</si>
  <si>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</si>
  <si>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</si>
  <si>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</si>
  <si>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</si>
  <si>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</si>
  <si>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</si>
  <si>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</si>
  <si>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</si>
  <si>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</si>
  <si>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</si>
  <si>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</si>
  <si>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</si>
  <si>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</si>
  <si>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</si>
  <si>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</si>
  <si>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</si>
  <si>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</si>
  <si>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</si>
  <si>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</si>
  <si>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</si>
  <si>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</si>
  <si>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</si>
  <si>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</si>
  <si>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</si>
  <si>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</si>
  <si>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</si>
  <si>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</si>
  <si>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</si>
  <si>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</si>
  <si>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</si>
  <si>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</si>
  <si>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</si>
  <si>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</si>
  <si>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</si>
  <si>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</si>
  <si>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</si>
  <si>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</si>
  <si>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</si>
  <si>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</si>
  <si>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</si>
  <si>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</si>
  <si>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</si>
  <si>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</si>
  <si>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</si>
  <si>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</si>
  <si>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</si>
  <si>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</si>
  <si>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</si>
  <si>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</si>
  <si>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</si>
  <si>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</si>
  <si>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</si>
  <si>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</si>
  <si>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</si>
  <si>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</si>
  <si>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</si>
  <si>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</si>
  <si>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</si>
  <si>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</si>
  <si>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</si>
  <si>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</si>
  <si>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</si>
  <si>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</si>
  <si>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</si>
  <si>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</si>
  <si>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</si>
  <si>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</si>
  <si>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</si>
  <si>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</si>
  <si>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</si>
  <si>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</si>
  <si>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</si>
  <si>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</si>
  <si>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</si>
  <si>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</si>
  <si>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</si>
  <si>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</si>
  <si>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</si>
  <si>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</si>
  <si>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</si>
  <si>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</si>
  <si>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</si>
  <si>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</si>
  <si>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</si>
  <si>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</si>
  <si>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</si>
  <si>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</si>
  <si>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</si>
  <si>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</si>
  <si>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</si>
  <si>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</si>
  <si>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</si>
  <si>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</si>
  <si>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</si>
  <si>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</si>
  <si>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</si>
  <si>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</si>
  <si>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</si>
  <si>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</si>
  <si>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</si>
  <si>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</si>
  <si>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</si>
  <si>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</si>
  <si>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</si>
  <si>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</si>
  <si>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</si>
  <si>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</si>
  <si>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</si>
  <si>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</si>
  <si>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</si>
  <si>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</si>
  <si>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</si>
  <si>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</si>
  <si>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</si>
  <si>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</si>
  <si>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</si>
  <si>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</si>
  <si>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</si>
  <si>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</si>
  <si>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</si>
  <si>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</si>
  <si>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</si>
  <si>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</si>
  <si>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</si>
  <si>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</si>
  <si>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</si>
  <si>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</si>
  <si>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</si>
  <si>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</si>
  <si>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</si>
  <si>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</si>
  <si>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</si>
  <si>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</si>
  <si>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</si>
  <si>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</si>
  <si>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</si>
  <si>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</si>
  <si>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</si>
  <si>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</si>
  <si>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</si>
  <si>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</si>
  <si>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</si>
  <si>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</si>
  <si>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</si>
  <si>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</si>
  <si>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</si>
  <si>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</si>
  <si>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</si>
  <si>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</si>
  <si>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</si>
  <si>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</si>
  <si>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</si>
  <si>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</si>
  <si>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</si>
  <si>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</si>
  <si>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</si>
  <si>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</si>
  <si>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</si>
  <si>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</si>
  <si>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</si>
  <si>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</si>
  <si>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</si>
  <si>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</si>
  <si>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</si>
  <si>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</si>
  <si>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</si>
  <si>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</si>
  <si>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</si>
  <si>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</si>
  <si>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</si>
  <si>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</si>
  <si>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</si>
  <si>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</si>
  <si>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</si>
  <si>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</si>
  <si>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</si>
  <si>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</si>
  <si>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</si>
  <si>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</si>
  <si>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</si>
  <si>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</si>
  <si>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</si>
  <si>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</si>
  <si>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</si>
  <si>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</si>
  <si>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</si>
  <si>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</si>
  <si>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</si>
  <si>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</si>
  <si>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</si>
  <si>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</si>
  <si>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</si>
  <si>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</si>
  <si>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</si>
  <si>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</si>
  <si>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</si>
  <si>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</si>
  <si>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</si>
  <si>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</si>
  <si>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</si>
  <si>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</si>
  <si>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</si>
  <si>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</si>
  <si>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</si>
  <si>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</si>
  <si>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</si>
  <si>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</si>
  <si>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</si>
  <si>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</si>
  <si>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</si>
  <si>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</si>
  <si>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</si>
  <si>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</si>
  <si>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</si>
  <si>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</si>
  <si>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</si>
  <si>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</si>
  <si>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</si>
  <si>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</si>
  <si>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</si>
  <si>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</si>
  <si>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</si>
  <si>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</si>
  <si>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</si>
  <si>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</si>
  <si>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</si>
  <si>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</si>
  <si>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</si>
  <si>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</si>
  <si>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</si>
  <si>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</si>
  <si>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</si>
  <si>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</si>
  <si>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</si>
  <si>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</si>
  <si>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</si>
  <si>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</si>
  <si>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</si>
  <si>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</si>
  <si>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</si>
  <si>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</si>
  <si>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</si>
  <si>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</si>
  <si>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</si>
  <si>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</si>
  <si>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</si>
  <si>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</si>
  <si>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</si>
  <si>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</si>
  <si>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</si>
  <si>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</si>
  <si>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</si>
  <si>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</si>
  <si>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</si>
  <si>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</si>
  <si>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</si>
  <si>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</si>
  <si>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</si>
  <si>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</si>
  <si>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</si>
  <si>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</si>
  <si>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</si>
  <si>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</si>
  <si>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</si>
  <si>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</si>
  <si>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</si>
  <si>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</si>
  <si>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</si>
  <si>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</si>
  <si>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</si>
  <si>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</si>
  <si>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</si>
  <si>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</si>
  <si>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</si>
  <si>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</si>
  <si>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</si>
  <si>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</si>
  <si>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</si>
  <si>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</si>
  <si>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</si>
  <si>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</si>
  <si>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</si>
  <si>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</si>
  <si>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</si>
  <si>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</si>
  <si>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</si>
  <si>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</si>
  <si>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</si>
  <si>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</si>
  <si>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</si>
  <si>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</si>
  <si>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</si>
  <si>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</si>
  <si>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</si>
  <si>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</si>
  <si>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</si>
  <si>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</si>
  <si>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</si>
  <si>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</si>
  <si>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</si>
  <si>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</si>
  <si>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</si>
  <si>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</si>
  <si>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</si>
  <si>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</si>
  <si>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</si>
  <si>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</si>
  <si>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</si>
  <si>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</si>
  <si>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</si>
  <si>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</si>
  <si>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</si>
  <si>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</si>
  <si>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</si>
  <si>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</si>
  <si>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</si>
  <si>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</si>
  <si>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</si>
  <si>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</si>
  <si>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</si>
  <si>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</si>
  <si>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</si>
  <si>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</si>
  <si>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</si>
  <si>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</si>
  <si>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</si>
  <si>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</si>
  <si>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</si>
  <si>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</si>
  <si>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</si>
  <si>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</si>
  <si>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</si>
  <si>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</si>
  <si>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</si>
  <si>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</si>
  <si>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</si>
  <si>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</si>
  <si>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</si>
  <si>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</si>
  <si>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</si>
  <si>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</si>
  <si>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</si>
  <si>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</si>
  <si>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</si>
  <si>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</si>
  <si>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</si>
  <si>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</si>
  <si>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</si>
  <si>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</si>
  <si>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</si>
  <si>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</si>
  <si>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</si>
  <si>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</si>
  <si>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</si>
  <si>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</si>
  <si>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</si>
  <si>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</si>
  <si>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</si>
  <si>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</si>
  <si>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</si>
  <si>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</si>
  <si>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</si>
  <si>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</si>
  <si>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</si>
  <si>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</si>
  <si>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</si>
  <si>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</si>
  <si>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</si>
  <si>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</si>
  <si>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</si>
  <si>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</si>
  <si>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</si>
  <si>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</si>
  <si>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</si>
  <si>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</si>
  <si>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</si>
  <si>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</si>
  <si>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</si>
  <si>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</si>
  <si>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</si>
  <si>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</si>
  <si>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</si>
  <si>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</si>
  <si>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</si>
  <si>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</si>
  <si>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</si>
  <si>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</si>
  <si>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</si>
  <si>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</si>
  <si>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</si>
  <si>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</si>
  <si>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</si>
  <si>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</si>
  <si>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</si>
  <si>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</si>
  <si>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</si>
  <si>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</si>
  <si>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</si>
  <si>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</si>
  <si>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</si>
  <si>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</si>
  <si>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</si>
  <si>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</si>
  <si>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</si>
  <si>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</si>
  <si>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</si>
  <si>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</si>
  <si>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</si>
  <si>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</si>
  <si>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</si>
  <si>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</si>
  <si>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</si>
  <si>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</si>
  <si>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</si>
  <si>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</si>
  <si>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</si>
  <si>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</si>
  <si>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</si>
  <si>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</si>
  <si>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</si>
  <si>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</si>
  <si>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</si>
  <si>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</si>
  <si>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</si>
  <si>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</si>
  <si>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</si>
  <si>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</si>
  <si>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</si>
  <si>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</si>
  <si>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</si>
  <si>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</si>
  <si>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</si>
  <si>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</si>
  <si>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</si>
  <si>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</si>
  <si>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</si>
  <si>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</si>
  <si>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</si>
  <si>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</si>
  <si>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</si>
  <si>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</si>
  <si>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</si>
  <si>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</si>
  <si>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</si>
  <si>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</si>
  <si>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</si>
  <si>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</si>
  <si>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</si>
  <si>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</si>
  <si>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</si>
  <si>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</si>
  <si>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</si>
  <si>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</si>
  <si>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</si>
  <si>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</si>
  <si>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</si>
  <si>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</si>
  <si>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</si>
  <si>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</si>
  <si>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</si>
  <si>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</si>
  <si>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</si>
  <si>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</si>
  <si>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</si>
  <si>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</si>
  <si>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</si>
  <si>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</si>
  <si>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</si>
  <si>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</si>
  <si>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</si>
  <si>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</si>
  <si>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</si>
  <si>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</si>
  <si>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</si>
  <si>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</si>
  <si>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</si>
  <si>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</si>
  <si>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</si>
  <si>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</si>
  <si>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</si>
  <si>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</si>
  <si>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</si>
  <si>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</si>
  <si>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</si>
  <si>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</si>
  <si>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</si>
  <si>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</si>
  <si>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</si>
  <si>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</si>
  <si>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</si>
  <si>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</si>
  <si>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</si>
  <si>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</si>
  <si>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</si>
  <si>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</si>
  <si>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</si>
  <si>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</si>
  <si>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</si>
  <si>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</si>
  <si>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</si>
  <si>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</si>
  <si>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</si>
  <si>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</si>
  <si>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</si>
  <si>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</si>
  <si>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</si>
  <si>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</si>
  <si>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</si>
  <si>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</si>
  <si>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</si>
  <si>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</si>
  <si>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</si>
  <si>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</si>
  <si>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</si>
  <si>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</si>
  <si>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</si>
  <si>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</si>
  <si>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</si>
  <si>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</si>
  <si>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</si>
  <si>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</si>
  <si>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</si>
  <si>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</si>
  <si>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</si>
  <si>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</si>
  <si>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</si>
  <si>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</si>
  <si>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</si>
  <si>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</si>
  <si>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</si>
  <si>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</si>
  <si>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</si>
  <si>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</si>
  <si>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</si>
  <si>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</si>
  <si>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</si>
  <si>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</si>
  <si>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</si>
  <si>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</si>
  <si>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</si>
  <si>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</si>
  <si>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</si>
  <si>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</si>
  <si>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</si>
  <si>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</si>
  <si>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</si>
  <si>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</si>
  <si>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</si>
  <si>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</si>
  <si>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</si>
  <si>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</si>
  <si>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</si>
  <si>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</si>
  <si>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</si>
  <si>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</si>
  <si>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</si>
  <si>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</si>
  <si>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</si>
  <si>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</si>
  <si>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</si>
  <si>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</si>
  <si>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</si>
  <si>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</si>
  <si>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</si>
  <si>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</si>
  <si>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</si>
  <si>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</si>
  <si>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</si>
  <si>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</si>
  <si>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</si>
  <si>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</si>
  <si>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</si>
  <si>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</si>
  <si>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</si>
  <si>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</si>
  <si>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</si>
  <si>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</si>
  <si>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</si>
  <si>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</si>
  <si>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</si>
  <si>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</si>
  <si>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</si>
  <si>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</si>
  <si>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</si>
  <si>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</si>
  <si>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</si>
  <si>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</si>
  <si>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</si>
  <si>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</si>
  <si>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</si>
  <si>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</si>
  <si>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</si>
  <si>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</si>
  <si>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</si>
  <si>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</si>
  <si>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</si>
  <si>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</si>
  <si>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</si>
  <si>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</si>
  <si>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</si>
  <si>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</si>
  <si>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</si>
  <si>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</si>
  <si>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</si>
  <si>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</si>
  <si>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</si>
  <si>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</si>
  <si>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</si>
  <si>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</si>
  <si>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</si>
  <si>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</si>
  <si>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</si>
  <si>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</si>
  <si>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</si>
  <si>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</si>
  <si>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</si>
  <si>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</si>
  <si>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</si>
  <si>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</si>
  <si>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</si>
  <si>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</si>
  <si>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</si>
  <si>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</si>
  <si>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</si>
  <si>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</si>
  <si>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</si>
  <si>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</si>
  <si>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</si>
  <si>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</si>
  <si>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</si>
  <si>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</si>
  <si>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</si>
  <si>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</si>
  <si>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</si>
  <si>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</si>
  <si>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</si>
  <si>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</si>
  <si>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</si>
  <si>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</si>
  <si>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</si>
  <si>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</si>
  <si>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</si>
  <si>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</si>
  <si>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</si>
  <si>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</si>
  <si>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</si>
  <si>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</si>
  <si>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</si>
  <si>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</si>
  <si>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</si>
  <si>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</si>
  <si>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</si>
  <si>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</si>
  <si>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</si>
  <si>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</si>
  <si>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</si>
  <si>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</si>
  <si>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</si>
  <si>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</si>
  <si>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</si>
  <si>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</si>
  <si>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</si>
  <si>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</si>
  <si>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</si>
  <si>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</si>
  <si>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</si>
  <si>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</si>
  <si>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</si>
  <si>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</si>
  <si>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</si>
  <si>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</si>
  <si>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</si>
  <si>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</si>
  <si>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</si>
  <si>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</si>
  <si>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</si>
  <si>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</si>
  <si>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</si>
  <si>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</si>
  <si>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</si>
  <si>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</si>
  <si>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</si>
  <si>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</si>
  <si>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</si>
  <si>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</si>
  <si>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</si>
  <si>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</si>
  <si>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</si>
  <si>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</si>
  <si>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</si>
  <si>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</si>
  <si>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</si>
  <si>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</si>
  <si>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</si>
  <si>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</si>
  <si>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</si>
  <si>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</si>
  <si>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</si>
  <si>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</si>
  <si>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</si>
  <si>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</si>
  <si>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</si>
  <si>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</si>
  <si>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</si>
  <si>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</si>
  <si>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</si>
  <si>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</si>
  <si>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</si>
  <si>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</si>
  <si>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</si>
  <si>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</si>
  <si>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</si>
  <si>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</si>
  <si>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</si>
  <si>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</si>
  <si>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</si>
  <si>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</si>
  <si>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</si>
  <si>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</si>
  <si>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</si>
  <si>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</si>
  <si>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</si>
  <si>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</si>
  <si>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</si>
  <si>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</si>
  <si>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</si>
  <si>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</si>
  <si>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</si>
  <si>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</si>
  <si>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</si>
  <si>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</si>
  <si>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</si>
  <si>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</si>
  <si>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</si>
  <si>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</si>
  <si>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</si>
  <si>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</si>
  <si>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</si>
  <si>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</si>
  <si>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</si>
  <si>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</si>
  <si>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</si>
  <si>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</si>
  <si>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</si>
  <si>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</si>
  <si>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</si>
  <si>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</si>
  <si>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</si>
  <si>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</si>
  <si>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</si>
  <si>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</si>
  <si>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</si>
  <si>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</si>
  <si>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</si>
  <si>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</si>
  <si>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</si>
  <si>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</si>
  <si>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</si>
  <si>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</si>
  <si>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</si>
  <si>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</si>
  <si>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</si>
  <si>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</si>
  <si>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</si>
  <si>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</si>
  <si>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</si>
  <si>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</si>
  <si>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</si>
  <si>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</si>
  <si>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</si>
  <si>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</si>
  <si>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</si>
  <si>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</si>
  <si>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</si>
  <si>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</si>
  <si>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</si>
  <si>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</si>
  <si>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</si>
  <si>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</si>
  <si>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</si>
  <si>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</si>
  <si>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</si>
  <si>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</si>
  <si>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</si>
  <si>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</si>
  <si>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</si>
  <si>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</si>
  <si>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</si>
  <si>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</si>
  <si>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</si>
  <si>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</si>
  <si>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</si>
  <si>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</si>
  <si>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</si>
  <si>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</si>
  <si>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</si>
  <si>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</si>
  <si>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</si>
  <si>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</si>
  <si>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</si>
  <si>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</si>
  <si>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</si>
  <si>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</si>
  <si>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</si>
  <si>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</si>
  <si>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</si>
  <si>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</si>
  <si>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</si>
  <si>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</si>
  <si>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</si>
  <si>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</si>
  <si>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</si>
  <si>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</si>
  <si>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</si>
  <si>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</si>
  <si>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</si>
  <si>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</si>
  <si>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</si>
  <si>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</si>
  <si>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</si>
  <si>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</si>
  <si>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</si>
  <si>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</si>
  <si>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</si>
  <si>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</si>
  <si>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</si>
  <si>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</si>
  <si>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</si>
  <si>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</si>
  <si>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</si>
  <si>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</si>
  <si>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</si>
  <si>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</si>
  <si>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</si>
  <si>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</si>
  <si>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</si>
  <si>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</si>
  <si>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</si>
  <si>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</si>
  <si>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</si>
  <si>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</si>
  <si>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</si>
  <si>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</si>
  <si>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</si>
  <si>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</si>
  <si>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</si>
  <si>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</si>
  <si>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</si>
  <si>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</si>
  <si>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</si>
  <si>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</si>
  <si>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</si>
  <si>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</si>
  <si>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</si>
  <si>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</si>
  <si>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</si>
  <si>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</si>
  <si>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</si>
  <si>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</si>
  <si>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</si>
  <si>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</si>
  <si>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</si>
  <si>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</si>
  <si>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</si>
  <si>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</si>
  <si>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</si>
  <si>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</si>
  <si>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</si>
  <si>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</si>
  <si>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</si>
  <si>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</si>
  <si>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</si>
  <si>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</si>
  <si>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</si>
  <si>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</si>
  <si>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</si>
  <si>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</si>
  <si>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</si>
  <si>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</si>
  <si>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</si>
  <si>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</si>
  <si>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</si>
  <si>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</si>
  <si>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</si>
  <si>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</si>
  <si>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</si>
  <si>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</si>
  <si>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</si>
  <si>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</si>
  <si>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</si>
  <si>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</si>
  <si>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</si>
  <si>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</si>
  <si>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</si>
  <si>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</si>
  <si>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</si>
  <si>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</si>
  <si>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</si>
  <si>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</si>
  <si>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</si>
  <si>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</si>
  <si>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</si>
  <si>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</si>
  <si>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</si>
  <si>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</si>
  <si>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</si>
  <si>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</si>
  <si>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</si>
  <si>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</si>
  <si>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</si>
  <si>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</si>
  <si>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</si>
  <si>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</si>
  <si>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</si>
  <si>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</si>
  <si>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</si>
  <si>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</si>
  <si>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</si>
  <si>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</si>
  <si>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</si>
  <si>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</si>
  <si>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</si>
  <si>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</si>
  <si>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</si>
  <si>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</si>
  <si>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</si>
  <si>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</si>
  <si>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</si>
  <si>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</si>
  <si>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</si>
  <si>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</si>
  <si>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</si>
  <si>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</si>
  <si>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</si>
  <si>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</si>
  <si>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</si>
  <si>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</si>
  <si>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</si>
  <si>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</si>
  <si>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</si>
  <si>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</si>
  <si>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</si>
  <si>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</si>
  <si>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</si>
  <si>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</si>
  <si>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</si>
  <si>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</si>
  <si>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</si>
  <si>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</si>
  <si>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</si>
  <si>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</si>
  <si>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</si>
  <si>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</si>
  <si>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</si>
  <si>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</si>
  <si>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</si>
  <si>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</si>
  <si>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</si>
  <si>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</si>
  <si>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</si>
  <si>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</si>
  <si>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</si>
  <si>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</si>
  <si>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</si>
  <si>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</si>
  <si>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</si>
  <si>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</si>
  <si>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</si>
  <si>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</si>
  <si>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</si>
  <si>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</si>
  <si>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</si>
  <si>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</si>
  <si>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</si>
  <si>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</si>
  <si>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</si>
  <si>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</si>
  <si>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</si>
  <si>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</si>
  <si>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</si>
  <si>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</si>
  <si>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</si>
  <si>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</si>
  <si>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</si>
  <si>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</si>
  <si>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</si>
  <si>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</si>
  <si>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</si>
  <si>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</si>
  <si>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</si>
  <si>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</si>
  <si>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</si>
  <si>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</si>
  <si>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</si>
  <si>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</si>
  <si>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</si>
  <si>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</si>
  <si>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</si>
  <si>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</si>
  <si>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</si>
  <si>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</si>
  <si>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</si>
  <si>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</si>
  <si>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</si>
  <si>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</si>
  <si>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</si>
  <si>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</si>
  <si>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</si>
  <si>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</si>
  <si>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</si>
  <si>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</si>
  <si>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</si>
  <si>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</si>
  <si>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</si>
  <si>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</si>
  <si>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</si>
  <si>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</si>
  <si>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</si>
  <si>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</si>
  <si>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</si>
  <si>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</si>
  <si>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</si>
  <si>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</si>
  <si>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</si>
  <si>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</si>
  <si>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</si>
  <si>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</si>
  <si>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</si>
  <si>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</si>
  <si>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</si>
  <si>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</si>
  <si>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</si>
  <si>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</si>
  <si>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</si>
  <si>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</si>
  <si>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</si>
  <si>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</si>
  <si>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</si>
  <si>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</si>
  <si>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</si>
  <si>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</si>
  <si>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</si>
  <si>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</si>
  <si>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</si>
  <si>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</si>
  <si>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</si>
  <si>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</si>
  <si>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</si>
  <si>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</si>
  <si>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</si>
  <si>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</si>
  <si>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</si>
  <si>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</si>
  <si>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</si>
  <si>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</si>
  <si>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</si>
  <si>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</si>
  <si>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</si>
  <si>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</si>
  <si>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</si>
  <si>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</si>
  <si>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</si>
  <si>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</si>
  <si>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</si>
  <si>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</si>
  <si>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</si>
  <si>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</si>
  <si>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</si>
  <si>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</si>
  <si>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</si>
  <si>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</si>
  <si>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</si>
  <si>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</si>
  <si>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</si>
  <si>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</si>
  <si>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</si>
  <si>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</si>
  <si>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</si>
  <si>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</si>
  <si>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</si>
  <si>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</si>
  <si>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</si>
  <si>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</si>
  <si>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</si>
  <si>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</si>
  <si>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</si>
  <si>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</si>
  <si>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</si>
  <si>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</si>
  <si>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</si>
  <si>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</si>
  <si>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</si>
  <si>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</si>
  <si>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</si>
  <si>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</si>
  <si>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</si>
  <si>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</si>
  <si>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</si>
  <si>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</si>
  <si>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</si>
  <si>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</si>
  <si>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</si>
  <si>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</si>
  <si>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</si>
  <si>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</si>
  <si>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</si>
  <si>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</si>
  <si>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</si>
  <si>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</si>
  <si>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</si>
  <si>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</si>
  <si>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</si>
  <si>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</si>
  <si>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</si>
  <si>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</si>
  <si>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</si>
  <si>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</si>
  <si>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</si>
  <si>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</si>
  <si>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</si>
  <si>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</si>
  <si>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</si>
  <si>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</si>
  <si>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</si>
  <si>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</si>
  <si>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</si>
  <si>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</si>
  <si>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</si>
  <si>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</si>
  <si>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</si>
  <si>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</si>
  <si>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</si>
  <si>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</si>
  <si>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</si>
  <si>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</si>
  <si>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</si>
  <si>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</si>
  <si>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</si>
  <si>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</si>
  <si>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</si>
  <si>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</si>
  <si>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</si>
  <si>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</si>
  <si>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</si>
  <si>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</si>
  <si>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</si>
  <si>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</si>
  <si>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</si>
  <si>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</si>
  <si>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</si>
  <si>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</si>
  <si>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</si>
  <si>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</si>
  <si>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</si>
  <si>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</si>
  <si>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</si>
  <si>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</si>
  <si>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</si>
  <si>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</si>
  <si>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</si>
  <si>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</si>
  <si>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</si>
  <si>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</si>
  <si>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</si>
  <si>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</si>
  <si>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</si>
  <si>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</si>
  <si>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</si>
  <si>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</si>
  <si>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</si>
  <si>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</si>
  <si>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</si>
  <si>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</si>
  <si>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</si>
  <si>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</si>
  <si>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</si>
  <si>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</si>
  <si>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</si>
  <si>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</si>
  <si>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</si>
  <si>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</si>
  <si>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</si>
  <si>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</si>
  <si>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</si>
  <si>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</si>
  <si>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</si>
  <si>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</si>
  <si>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</si>
  <si>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</si>
  <si>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</si>
  <si>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</si>
  <si>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</si>
  <si>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</si>
  <si>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</si>
  <si>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</si>
  <si>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</si>
  <si>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</si>
  <si>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</si>
  <si>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</si>
  <si>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</si>
  <si>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</si>
  <si>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</si>
  <si>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</si>
  <si>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</si>
  <si>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</si>
  <si>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</si>
  <si>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</si>
  <si>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</si>
  <si>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</si>
  <si>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</si>
  <si>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</si>
  <si>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</si>
  <si>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</si>
  <si>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</si>
  <si>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</si>
  <si>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</si>
  <si>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</si>
  <si>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</si>
  <si>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</si>
  <si>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</si>
  <si>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</si>
  <si>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</si>
  <si>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</si>
  <si>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</si>
  <si>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</si>
  <si>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</si>
  <si>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</si>
  <si>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</si>
  <si>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</si>
  <si>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</si>
  <si>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</si>
  <si>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</si>
  <si>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</si>
  <si>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</si>
  <si>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</si>
  <si>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</si>
  <si>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</si>
  <si>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</si>
  <si>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</si>
  <si>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</si>
  <si>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</si>
  <si>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</si>
  <si>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</si>
  <si>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</si>
  <si>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</si>
  <si>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</si>
  <si>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</si>
  <si>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</si>
  <si>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</si>
  <si>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</si>
  <si>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</si>
  <si>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</si>
  <si>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</si>
  <si>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</si>
  <si>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</si>
  <si>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</si>
  <si>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</si>
  <si>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</si>
  <si>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</si>
  <si>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</si>
  <si>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</si>
  <si>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</si>
  <si>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</si>
  <si>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</si>
  <si>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</si>
  <si>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</si>
  <si>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</si>
  <si>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</si>
  <si>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</si>
  <si>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</si>
  <si>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</si>
  <si>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</si>
  <si>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</si>
  <si>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</si>
  <si>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</si>
  <si>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</si>
  <si>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</si>
  <si>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</si>
  <si>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</si>
  <si>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</si>
  <si>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</si>
  <si>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</si>
  <si>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</si>
  <si>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</si>
  <si>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</si>
  <si>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</si>
  <si>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</si>
  <si>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</si>
  <si>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</si>
  <si>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</si>
  <si>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</si>
  <si>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</si>
  <si>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</si>
  <si>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</si>
  <si>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</si>
  <si>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</si>
  <si>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</si>
  <si>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</si>
  <si>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</si>
  <si>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</si>
  <si>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</si>
  <si>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</si>
  <si>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</si>
  <si>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</si>
  <si>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</si>
  <si>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</si>
  <si>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</si>
  <si>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</si>
  <si>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</si>
  <si>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</si>
  <si>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</si>
  <si>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</si>
  <si>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</si>
  <si>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</si>
  <si>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</si>
  <si>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</si>
  <si>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</si>
  <si>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</si>
  <si>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</si>
  <si>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</si>
  <si>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</si>
  <si>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</si>
  <si>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</si>
  <si>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</si>
  <si>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</si>
  <si>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</si>
  <si>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</si>
  <si>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</si>
  <si>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</si>
  <si>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</si>
  <si>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</si>
  <si>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</si>
  <si>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</si>
  <si>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</si>
  <si>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</si>
  <si>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</si>
  <si>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</si>
  <si>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</si>
  <si>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</si>
  <si>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</si>
  <si>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</si>
  <si>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</si>
  <si>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</si>
  <si>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</si>
  <si>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</si>
  <si>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</si>
  <si>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</si>
  <si>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</si>
  <si>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</si>
  <si>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</si>
  <si>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</si>
  <si>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</si>
  <si>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</si>
  <si>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</si>
  <si>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</si>
  <si>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</si>
  <si>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</si>
  <si>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</si>
  <si>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</si>
  <si>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</si>
  <si>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</si>
  <si>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</si>
  <si>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</si>
  <si>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</si>
  <si>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</si>
  <si>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</si>
  <si>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</si>
  <si>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</si>
  <si>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</si>
  <si>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</si>
  <si>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</si>
  <si>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</si>
  <si>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</si>
  <si>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</si>
  <si>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</si>
  <si>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</si>
  <si>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</si>
  <si>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</si>
  <si>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</si>
  <si>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</si>
  <si>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</si>
  <si>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</si>
  <si>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</si>
  <si>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</si>
  <si>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</si>
  <si>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</si>
  <si>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</si>
  <si>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</si>
  <si>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</si>
  <si>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</si>
  <si>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</si>
  <si>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</si>
  <si>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</si>
  <si>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</si>
  <si>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</si>
  <si>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</si>
  <si>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</si>
  <si>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</si>
  <si>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</si>
  <si>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</si>
  <si>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</si>
  <si>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</si>
  <si>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</si>
  <si>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</si>
  <si>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</si>
  <si>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</si>
  <si>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</si>
  <si>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</si>
  <si>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</si>
  <si>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</si>
  <si>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</si>
  <si>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</si>
  <si>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</si>
  <si>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</si>
  <si>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</si>
  <si>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</si>
  <si>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</si>
  <si>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</si>
  <si>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</si>
  <si>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</si>
  <si>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</si>
  <si>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</si>
  <si>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</si>
  <si>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</si>
  <si>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</si>
  <si>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</si>
  <si>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</si>
  <si>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</si>
  <si>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</si>
  <si>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</si>
  <si>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</si>
  <si>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</si>
  <si>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</si>
  <si>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</si>
  <si>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</si>
  <si>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</si>
  <si>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</si>
  <si>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</si>
  <si>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</si>
  <si>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</si>
  <si>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</si>
  <si>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</si>
  <si>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</si>
  <si>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</si>
  <si>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</si>
  <si>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</si>
  <si>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</si>
  <si>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</si>
  <si>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</si>
  <si>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</si>
  <si>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</si>
  <si>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</si>
  <si>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</si>
  <si>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</si>
  <si>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</si>
  <si>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</si>
  <si>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</si>
  <si>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</si>
  <si>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</si>
  <si>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</si>
  <si>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</si>
  <si>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</si>
  <si>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</si>
  <si>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</si>
  <si>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</si>
  <si>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</si>
  <si>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</si>
  <si>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</si>
  <si>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</si>
  <si>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</si>
  <si>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</si>
  <si>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</si>
  <si>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</si>
  <si>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</si>
  <si>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</si>
  <si>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</si>
  <si>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</si>
  <si>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</si>
  <si>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</si>
  <si>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</si>
  <si>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</si>
  <si>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</si>
  <si>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</si>
  <si>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</si>
  <si>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</si>
  <si>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</si>
  <si>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</si>
  <si>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</si>
  <si>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</si>
  <si>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</si>
  <si>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</si>
  <si>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</si>
  <si>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</si>
  <si>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</si>
  <si>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</si>
  <si>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</si>
  <si>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</si>
  <si>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</si>
  <si>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</si>
  <si>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</si>
  <si>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</si>
  <si>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</si>
  <si>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</si>
  <si>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</si>
  <si>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</si>
  <si>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</si>
  <si>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</si>
  <si>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</si>
  <si>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</si>
  <si>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</si>
  <si>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</si>
  <si>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</si>
  <si>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</si>
  <si>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</si>
  <si>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</si>
  <si>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</si>
  <si>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</si>
  <si>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</si>
  <si>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</si>
  <si>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</si>
  <si>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</si>
  <si>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</si>
  <si>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</si>
  <si>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</si>
  <si>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</si>
  <si>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</si>
  <si>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</si>
  <si>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</si>
  <si>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</si>
  <si>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</si>
  <si>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</si>
  <si>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</si>
  <si>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</si>
  <si>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</si>
  <si>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</si>
  <si>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</si>
  <si>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</si>
  <si>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</si>
  <si>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</si>
  <si>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</si>
  <si>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</si>
  <si>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</si>
  <si>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</si>
  <si>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</si>
  <si>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</si>
  <si>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</si>
  <si>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</si>
  <si>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</si>
  <si>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</si>
  <si>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</si>
  <si>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</si>
  <si>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</si>
  <si>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</si>
  <si>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</si>
  <si>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</si>
  <si>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</si>
  <si>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</si>
  <si>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</si>
  <si>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</si>
  <si>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</si>
  <si>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</si>
  <si>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</si>
  <si>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</si>
  <si>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</si>
  <si>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</si>
  <si>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</si>
  <si>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</si>
  <si>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</si>
  <si>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</si>
  <si>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</si>
  <si>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</si>
  <si>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</si>
  <si>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</si>
  <si>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</si>
  <si>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</si>
  <si>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</si>
  <si>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</si>
  <si>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</si>
  <si>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</si>
  <si>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</si>
  <si>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</si>
  <si>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</si>
  <si>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</si>
  <si>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</si>
  <si>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</si>
  <si>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</si>
  <si>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</si>
  <si>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</si>
  <si>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</si>
  <si>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</si>
  <si>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</si>
  <si>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</si>
  <si>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</si>
  <si>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</si>
  <si>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</si>
  <si>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</si>
  <si>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</si>
  <si>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</si>
  <si>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</si>
  <si>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</si>
  <si>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</si>
  <si>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</si>
  <si>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</si>
  <si>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</si>
  <si>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</si>
  <si>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</si>
  <si>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</si>
  <si>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</si>
  <si>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</si>
  <si>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</si>
  <si>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</si>
  <si>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</si>
  <si>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</si>
  <si>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</si>
  <si>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</si>
  <si>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</si>
  <si>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</si>
  <si>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</si>
  <si>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</si>
  <si>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</si>
  <si>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</si>
  <si>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</si>
  <si>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</si>
  <si>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</si>
  <si>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</si>
  <si>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</si>
  <si>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</si>
  <si>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</si>
  <si>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</si>
  <si>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</si>
  <si>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</si>
  <si>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</si>
  <si>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</si>
  <si>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</si>
  <si>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</si>
  <si>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</si>
  <si>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</si>
  <si>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</si>
  <si>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</si>
  <si>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</si>
  <si>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</si>
  <si>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</si>
  <si>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</si>
  <si>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</si>
  <si>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</si>
  <si>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</si>
  <si>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</si>
  <si>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</si>
  <si>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</si>
  <si>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</si>
  <si>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</si>
  <si>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</si>
  <si>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</si>
  <si>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</si>
  <si>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</si>
  <si>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</si>
  <si>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</si>
  <si>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</si>
  <si>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</si>
  <si>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</si>
  <si>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</si>
  <si>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</si>
  <si>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</si>
  <si>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</si>
  <si>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</si>
  <si>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</si>
  <si>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</si>
  <si>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</si>
  <si>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</si>
  <si>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</si>
  <si>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</si>
  <si>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</si>
  <si>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</si>
  <si>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</si>
  <si>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</si>
  <si>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</si>
  <si>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</si>
  <si>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</si>
  <si>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</si>
  <si>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</si>
  <si>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</si>
  <si>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</si>
  <si>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</si>
  <si>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</si>
  <si>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</si>
  <si>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</si>
  <si>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</si>
  <si>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</si>
  <si>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</si>
  <si>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</si>
  <si>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</si>
  <si>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</si>
  <si>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</si>
  <si>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</si>
  <si>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</si>
  <si>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</si>
  <si>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</si>
  <si>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</si>
  <si>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</si>
  <si>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</si>
  <si>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</si>
  <si>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</si>
  <si>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</si>
  <si>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</si>
  <si>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</si>
  <si>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</si>
  <si>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</si>
  <si>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</si>
  <si>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</si>
  <si>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</si>
  <si>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</si>
  <si>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</si>
  <si>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</si>
  <si>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</si>
  <si>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</si>
  <si>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</si>
  <si>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</si>
  <si>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</si>
  <si>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</si>
  <si>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</si>
  <si>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</si>
  <si>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</si>
  <si>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</si>
  <si>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</si>
  <si>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</si>
  <si>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</si>
  <si>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</si>
  <si>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</si>
  <si>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</si>
  <si>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</si>
  <si>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</si>
  <si>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</si>
  <si>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</si>
  <si>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</si>
  <si>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</si>
  <si>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</si>
  <si>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</si>
  <si>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</si>
  <si>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</si>
  <si>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</si>
  <si>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</si>
  <si>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</si>
  <si>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</si>
  <si>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</si>
  <si>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</si>
  <si>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</si>
  <si>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</si>
  <si>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</si>
  <si>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</si>
  <si>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</si>
  <si>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</si>
  <si>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</si>
  <si>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</si>
  <si>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</si>
  <si>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</si>
  <si>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</si>
  <si>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</si>
  <si>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</si>
  <si>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</si>
  <si>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</si>
  <si>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</si>
  <si>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</si>
  <si>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</si>
  <si>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</si>
  <si>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</si>
  <si>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</si>
  <si>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</si>
  <si>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</si>
  <si>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</si>
  <si>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</si>
  <si>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</si>
  <si>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</si>
  <si>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</si>
  <si>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</si>
  <si>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</si>
  <si>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</si>
  <si>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</si>
  <si>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</si>
  <si>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</si>
  <si>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</si>
  <si>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</si>
  <si>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</si>
  <si>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</si>
  <si>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</si>
  <si>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</si>
  <si>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</si>
  <si>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</si>
  <si>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</si>
  <si>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</si>
  <si>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</si>
  <si>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</si>
  <si>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</si>
  <si>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</si>
  <si>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</si>
  <si>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</si>
  <si>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</si>
  <si>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</si>
  <si>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</si>
  <si>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</si>
  <si>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</si>
  <si>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</si>
  <si>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</si>
  <si>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</si>
  <si>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</si>
  <si>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</si>
  <si>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</si>
  <si>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</si>
  <si>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</si>
  <si>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</si>
  <si>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</si>
  <si>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</si>
  <si>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</si>
  <si>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</si>
  <si>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</si>
  <si>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</si>
  <si>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</si>
  <si>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</si>
  <si>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</si>
  <si>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</si>
  <si>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</si>
  <si>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</si>
  <si>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</si>
  <si>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</si>
  <si>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</si>
  <si>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</si>
  <si>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</si>
  <si>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</si>
  <si>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</si>
  <si>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</si>
  <si>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</si>
  <si>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</si>
  <si>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</si>
  <si>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</si>
  <si>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</si>
  <si>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</si>
  <si>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</si>
  <si>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</si>
  <si>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</si>
  <si>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</si>
  <si>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</si>
  <si>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</si>
  <si>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</si>
  <si>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</si>
  <si>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</si>
  <si>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</si>
  <si>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</si>
  <si>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</si>
  <si>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</si>
  <si>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</si>
  <si>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</si>
  <si>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</si>
  <si>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</si>
  <si>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</si>
  <si>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</si>
  <si>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</si>
  <si>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</si>
  <si>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</si>
  <si>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</si>
  <si>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</si>
  <si>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</si>
  <si>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</si>
  <si>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</si>
  <si>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</si>
  <si>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</si>
  <si>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</si>
  <si>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</si>
  <si>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</si>
  <si>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</si>
  <si>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</si>
  <si>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</si>
  <si>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</si>
  <si>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</si>
  <si>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</si>
  <si>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</si>
  <si>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</si>
  <si>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</si>
  <si>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</si>
  <si>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</si>
  <si>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</si>
  <si>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</si>
  <si>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</si>
  <si>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</si>
  <si>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</si>
  <si>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</si>
  <si>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</si>
  <si>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</si>
  <si>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</si>
  <si>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</si>
  <si>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</si>
  <si>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</si>
  <si>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</si>
  <si>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</si>
  <si>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</si>
  <si>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</si>
  <si>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</si>
  <si>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</si>
  <si>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</si>
  <si>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</si>
  <si>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</si>
  <si>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</si>
  <si>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</si>
  <si>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</si>
  <si>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</si>
  <si>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</si>
  <si>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</si>
  <si>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</si>
  <si>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</si>
  <si>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</si>
  <si>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</si>
  <si>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</si>
  <si>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</si>
  <si>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</si>
  <si>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</si>
  <si>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</si>
  <si>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</si>
  <si>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</si>
  <si>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</si>
  <si>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</si>
  <si>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</si>
  <si>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</si>
  <si>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</si>
  <si>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</si>
  <si>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</si>
  <si>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</si>
  <si>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</si>
  <si>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</si>
  <si>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</si>
  <si>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</si>
  <si>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</si>
  <si>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</si>
  <si>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</si>
  <si>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</si>
  <si>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</si>
  <si>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</si>
  <si>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</si>
  <si>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</si>
  <si>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</si>
  <si>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</si>
  <si>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</si>
  <si>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</si>
  <si>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</si>
  <si>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</si>
  <si>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</si>
  <si>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</si>
  <si>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</si>
  <si>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</si>
  <si>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</si>
  <si>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</si>
  <si>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</si>
  <si>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</si>
  <si>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</si>
  <si>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</si>
  <si>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</si>
  <si>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</si>
  <si>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</si>
  <si>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</si>
  <si>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</si>
  <si>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</si>
  <si>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</si>
  <si>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</si>
  <si>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</si>
  <si>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</si>
  <si>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</si>
  <si>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</si>
  <si>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</si>
  <si>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</si>
  <si>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</si>
  <si>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</si>
  <si>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</si>
  <si>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</si>
  <si>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</si>
  <si>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</si>
  <si>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</si>
  <si>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</si>
  <si>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</si>
  <si>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</si>
  <si>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</si>
  <si>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</si>
  <si>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</si>
  <si>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</si>
  <si>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</si>
  <si>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</si>
  <si>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</si>
  <si>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</si>
  <si>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</si>
  <si>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</si>
  <si>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</si>
  <si>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</si>
  <si>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</si>
  <si>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</si>
  <si>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</si>
  <si>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</si>
  <si>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</si>
  <si>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</si>
  <si>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</si>
  <si>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</si>
  <si>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</si>
  <si>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</si>
  <si>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</si>
  <si>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</si>
  <si>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</si>
  <si>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</si>
  <si>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</si>
  <si>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</si>
  <si>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</si>
  <si>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</si>
  <si>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</si>
  <si>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</si>
  <si>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</si>
  <si>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</si>
  <si>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</si>
  <si>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</si>
  <si>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</si>
  <si>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</si>
  <si>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</si>
  <si>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</si>
  <si>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</si>
  <si>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</si>
  <si>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</si>
  <si>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</si>
  <si>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</si>
  <si>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</si>
  <si>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</si>
  <si>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</si>
  <si>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</si>
  <si>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</si>
  <si>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</si>
  <si>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</si>
  <si>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</si>
  <si>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</si>
  <si>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</si>
  <si>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</si>
  <si>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</si>
  <si>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</si>
  <si>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</si>
  <si>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</si>
  <si>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</si>
  <si>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</si>
  <si>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</si>
  <si>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</si>
  <si>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</si>
  <si>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</si>
  <si>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</si>
  <si>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</si>
  <si>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</si>
  <si>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</si>
  <si>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</si>
  <si>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</si>
  <si>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</si>
  <si>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</si>
  <si>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</si>
  <si>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</si>
  <si>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</si>
  <si>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</si>
  <si>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</si>
  <si>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</si>
  <si>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</si>
  <si>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</si>
  <si>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</si>
  <si>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</si>
  <si>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</si>
  <si>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</si>
  <si>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</si>
  <si>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</si>
  <si>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</si>
  <si>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</si>
  <si>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</si>
  <si>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</si>
  <si>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</si>
  <si>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</si>
  <si>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</si>
  <si>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</si>
  <si>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</si>
  <si>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</si>
  <si>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</si>
  <si>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</si>
  <si>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</si>
  <si>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</si>
  <si>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</si>
  <si>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</si>
  <si>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</si>
  <si>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</si>
  <si>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</si>
  <si>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</si>
  <si>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</si>
  <si>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</si>
  <si>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</si>
  <si>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</si>
  <si>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</si>
  <si>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</si>
  <si>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</si>
  <si>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</si>
  <si>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</si>
  <si>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</si>
  <si>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</si>
  <si>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</si>
  <si>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</si>
  <si>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</si>
  <si>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</si>
  <si>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</si>
  <si>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</si>
  <si>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</si>
  <si>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</si>
  <si>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</si>
  <si>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</si>
  <si>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</si>
  <si>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</si>
  <si>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</si>
  <si>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</si>
  <si>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</si>
  <si>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</si>
  <si>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</si>
  <si>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</si>
  <si>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</si>
  <si>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</si>
  <si>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</si>
  <si>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</si>
  <si>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</si>
  <si>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</si>
  <si>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</si>
  <si>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</si>
  <si>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</si>
  <si>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</si>
  <si>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</si>
  <si>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</si>
  <si>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</si>
  <si>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</si>
  <si>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</si>
  <si>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</si>
  <si>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</si>
  <si>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</si>
  <si>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</si>
  <si>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</si>
  <si>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</si>
  <si>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</si>
  <si>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</si>
  <si>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</si>
  <si>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</si>
  <si>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</si>
  <si>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</si>
  <si>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</si>
  <si>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</si>
  <si>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</si>
  <si>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</si>
  <si>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</si>
  <si>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</si>
  <si>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</si>
  <si>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</si>
  <si>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</si>
  <si>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</si>
  <si>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</si>
  <si>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</si>
  <si>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</si>
  <si>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</si>
  <si>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</si>
  <si>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</si>
  <si>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</si>
  <si>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</si>
  <si>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</si>
  <si>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</si>
  <si>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</si>
  <si>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</si>
  <si>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</si>
  <si>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</si>
  <si>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</si>
  <si>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</si>
  <si>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</si>
  <si>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</si>
  <si>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</si>
  <si>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</si>
  <si>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</si>
  <si>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</si>
  <si>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</si>
  <si>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</si>
  <si>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</si>
  <si>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</si>
  <si>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</si>
  <si>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</si>
  <si>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</si>
  <si>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</si>
  <si>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</si>
  <si>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</si>
  <si>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</si>
  <si>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</si>
  <si>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</si>
  <si>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</si>
  <si>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</si>
  <si>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</si>
  <si>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</si>
  <si>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</si>
  <si>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</si>
  <si>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</si>
  <si>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</si>
  <si>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</si>
  <si>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</si>
  <si>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</si>
  <si>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</si>
  <si>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</si>
  <si>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</si>
  <si>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</si>
  <si>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</si>
  <si>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</si>
  <si>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</si>
  <si>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</si>
  <si>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</si>
  <si>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</si>
  <si>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</si>
  <si>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</si>
  <si>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</si>
  <si>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</si>
  <si>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</si>
  <si>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</si>
  <si>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</si>
  <si>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</si>
  <si>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</si>
  <si>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</si>
  <si>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</si>
  <si>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</si>
  <si>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</si>
  <si>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</si>
  <si>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</si>
  <si>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</si>
  <si>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</si>
  <si>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</si>
  <si>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</si>
  <si>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</si>
  <si>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</si>
  <si>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</si>
  <si>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</si>
  <si>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</si>
  <si>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</si>
  <si>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</si>
  <si>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</si>
  <si>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</si>
  <si>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</si>
  <si>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</si>
  <si>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</si>
  <si>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</si>
  <si>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</si>
  <si>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</si>
  <si>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</si>
  <si>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</si>
  <si>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</si>
  <si>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</si>
  <si>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</si>
  <si>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</si>
  <si>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</si>
  <si>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</si>
  <si>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</si>
  <si>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</si>
  <si>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</si>
  <si>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</si>
  <si>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</si>
  <si>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</si>
  <si>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</si>
  <si>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</si>
  <si>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</si>
  <si>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</si>
  <si>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</si>
  <si>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</si>
  <si>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</si>
  <si>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</si>
  <si>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</si>
  <si>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</si>
  <si>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</si>
  <si>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</si>
  <si>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</si>
  <si>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</si>
  <si>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</si>
  <si>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</si>
  <si>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</si>
  <si>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</si>
  <si>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</si>
  <si>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</si>
  <si>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</si>
  <si>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</si>
  <si>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</si>
  <si>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</si>
  <si>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</si>
  <si>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</si>
  <si>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</si>
  <si>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</si>
  <si>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</si>
  <si>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</si>
  <si>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</si>
  <si>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</si>
  <si>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</si>
  <si>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</si>
  <si>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</si>
  <si>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</si>
  <si>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</si>
  <si>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</si>
  <si>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</si>
  <si>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</si>
  <si>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</si>
  <si>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</si>
  <si>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</si>
  <si>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</si>
  <si>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</si>
  <si>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</si>
  <si>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</si>
  <si>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</si>
  <si>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</si>
  <si>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</si>
  <si>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</si>
  <si>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</si>
  <si>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</si>
  <si>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</si>
  <si>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</si>
  <si>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</si>
  <si>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</si>
  <si>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</si>
  <si>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</si>
  <si>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</si>
  <si>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</si>
  <si>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</si>
  <si>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</si>
  <si>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</si>
  <si>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</si>
  <si>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</si>
  <si>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</si>
  <si>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</si>
  <si>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</si>
  <si>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</si>
  <si>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</si>
  <si>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</si>
  <si>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</si>
  <si>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</si>
  <si>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</si>
  <si>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</si>
  <si>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</si>
  <si>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</si>
  <si>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</si>
  <si>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</si>
  <si>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</si>
  <si>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</si>
  <si>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</si>
  <si>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</si>
  <si>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</si>
  <si>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</si>
  <si>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</si>
  <si>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</si>
  <si>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</si>
  <si>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</si>
  <si>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</si>
  <si>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</si>
  <si>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</si>
  <si>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</si>
  <si>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</si>
  <si>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</si>
  <si>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</si>
  <si>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</si>
  <si>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</si>
  <si>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</si>
  <si>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</si>
  <si>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</si>
  <si>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</si>
  <si>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</si>
  <si>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</si>
  <si>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</si>
  <si>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</si>
  <si>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</si>
  <si>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</si>
  <si>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</si>
  <si>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</si>
  <si>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</si>
  <si>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</si>
  <si>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</si>
  <si>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</si>
  <si>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</si>
  <si>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</si>
  <si>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</si>
  <si>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</si>
  <si>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</si>
  <si>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</si>
  <si>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</si>
  <si>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</si>
  <si>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</si>
  <si>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</si>
  <si>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</si>
  <si>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</si>
  <si>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</si>
  <si>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</si>
  <si>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</si>
  <si>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</si>
  <si>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</si>
  <si>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</si>
  <si>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</si>
  <si>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</si>
  <si>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</si>
  <si>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</si>
  <si>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</si>
  <si>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</si>
  <si>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</si>
  <si>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</si>
  <si>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</si>
  <si>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</si>
  <si>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</si>
  <si>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</si>
  <si>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</si>
  <si>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</si>
  <si>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</si>
  <si>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</si>
  <si>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</si>
  <si>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</si>
  <si>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</si>
  <si>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</si>
  <si>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</si>
  <si>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</si>
  <si>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</si>
  <si>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</si>
  <si>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</si>
  <si>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</si>
  <si>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</si>
  <si>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</si>
  <si>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</si>
  <si>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</si>
  <si>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</si>
  <si>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</si>
  <si>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</si>
  <si>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</si>
  <si>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</si>
  <si>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</si>
  <si>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</si>
  <si>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</si>
  <si>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</si>
  <si>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</si>
  <si>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</si>
  <si>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</si>
  <si>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</si>
  <si>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</si>
  <si>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</si>
  <si>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</si>
  <si>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</si>
  <si>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</si>
  <si>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</si>
  <si>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</si>
  <si>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</si>
  <si>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</si>
  <si>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</si>
  <si>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</si>
  <si>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</si>
  <si>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</si>
  <si>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</si>
  <si>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</si>
  <si>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</si>
  <si>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</si>
  <si>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</si>
  <si>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</si>
  <si>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</si>
  <si>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</si>
  <si>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</si>
  <si>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</si>
  <si>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</si>
  <si>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</si>
  <si>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</si>
  <si>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</si>
  <si>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</si>
  <si>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</si>
  <si>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</si>
  <si>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</si>
  <si>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</si>
  <si>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</si>
  <si>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</si>
  <si>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</si>
  <si>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</si>
  <si>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</si>
  <si>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</si>
  <si>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</si>
  <si>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</si>
  <si>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</si>
  <si>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</si>
  <si>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</si>
  <si>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</si>
  <si>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</si>
  <si>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</si>
  <si>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</si>
  <si>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</si>
  <si>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</si>
  <si>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</si>
  <si>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</si>
  <si>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</si>
  <si>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</si>
  <si>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</si>
  <si>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</si>
  <si>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</si>
  <si>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</si>
  <si>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</si>
  <si>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</si>
  <si>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</si>
  <si>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</si>
  <si>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</si>
  <si>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</si>
  <si>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</si>
  <si>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</si>
  <si>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</si>
  <si>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</si>
  <si>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</si>
  <si>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</si>
  <si>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</si>
  <si>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</si>
  <si>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</si>
  <si>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</si>
  <si>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</si>
  <si>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</si>
  <si>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</si>
  <si>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</si>
  <si>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</si>
  <si>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</si>
  <si>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</si>
  <si>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</si>
  <si>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</si>
  <si>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</si>
  <si>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</si>
  <si>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</si>
  <si>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</si>
  <si>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</si>
  <si>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</si>
  <si>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</si>
  <si>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</si>
  <si>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</si>
  <si>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</si>
  <si>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</si>
  <si>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</si>
  <si>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</si>
  <si>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</si>
  <si>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</si>
  <si>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</si>
  <si>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</si>
  <si>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</si>
  <si>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</si>
  <si>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</si>
  <si>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</si>
  <si>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</si>
  <si>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</si>
  <si>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</si>
  <si>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</si>
  <si>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</si>
  <si>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</si>
  <si>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</si>
  <si>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</si>
  <si>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</si>
  <si>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</si>
  <si>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</si>
  <si>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</si>
  <si>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</si>
  <si>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</si>
  <si>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</si>
  <si>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</si>
  <si>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</si>
  <si>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</si>
  <si>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</si>
  <si>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</si>
  <si>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</si>
  <si>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</si>
  <si>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</si>
  <si>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</si>
  <si>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</si>
  <si>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</si>
  <si>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</si>
  <si>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</si>
  <si>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</si>
  <si>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</si>
  <si>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</si>
  <si>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</si>
  <si>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</si>
  <si>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</si>
  <si>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</si>
  <si>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</si>
  <si>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</si>
  <si>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</si>
  <si>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</si>
  <si>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</si>
  <si>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</si>
  <si>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</si>
  <si>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</si>
  <si>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</si>
  <si>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</si>
  <si>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</si>
  <si>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</si>
  <si>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</si>
  <si>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</si>
  <si>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</si>
  <si>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</si>
  <si>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</si>
  <si>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</si>
  <si>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</si>
  <si>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</si>
  <si>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</si>
  <si>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</si>
  <si>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</si>
  <si>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</si>
  <si>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</si>
  <si>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</si>
  <si>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</si>
  <si>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</si>
  <si>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</si>
  <si>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</si>
  <si>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</si>
  <si>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</si>
  <si>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</si>
  <si>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</si>
  <si>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</si>
  <si>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</si>
  <si>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</si>
  <si>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</si>
  <si>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</si>
  <si>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</si>
  <si>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</si>
  <si>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</si>
  <si>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</si>
  <si>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</si>
  <si>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</si>
  <si>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</si>
  <si>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</si>
  <si>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</si>
  <si>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</si>
  <si>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</si>
  <si>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</si>
  <si>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</si>
  <si>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</si>
  <si>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</si>
  <si>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</si>
  <si>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</si>
  <si>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</si>
  <si>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</si>
  <si>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</si>
  <si>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</si>
  <si>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</si>
  <si>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</si>
  <si>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</si>
  <si>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</si>
  <si>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</si>
  <si>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</si>
  <si>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</si>
  <si>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</si>
  <si>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</si>
  <si>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</si>
  <si>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</si>
  <si>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</si>
  <si>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</si>
  <si>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</si>
  <si>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</si>
  <si>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</si>
  <si>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</si>
  <si>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</si>
  <si>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</si>
  <si>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</si>
  <si>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</si>
  <si>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</si>
  <si>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</si>
  <si>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</si>
  <si>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</si>
  <si>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</si>
  <si>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</si>
  <si>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</si>
  <si>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</si>
  <si>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</si>
  <si>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</si>
  <si>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</si>
  <si>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</si>
  <si>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</si>
  <si>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</si>
  <si>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</si>
  <si>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</si>
  <si>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</si>
  <si>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</si>
  <si>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</si>
  <si>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</si>
  <si>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</si>
  <si>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</si>
  <si>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</si>
  <si>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</si>
  <si>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</si>
  <si>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</si>
  <si>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</si>
  <si>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</si>
  <si>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</si>
  <si>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</si>
  <si>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</si>
  <si>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</si>
  <si>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</si>
  <si>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</si>
  <si>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</si>
  <si>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</si>
  <si>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</si>
  <si>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</si>
  <si>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</si>
  <si>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</si>
  <si>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</si>
  <si>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</si>
  <si>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</si>
  <si>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</si>
  <si>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</si>
  <si>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</si>
  <si>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</si>
  <si>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</si>
  <si>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</si>
  <si>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</si>
  <si>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</si>
  <si>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</si>
  <si>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</si>
  <si>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</si>
  <si>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</si>
  <si>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</si>
  <si>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</si>
  <si>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</si>
  <si>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</si>
  <si>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</si>
  <si>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</si>
  <si>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</si>
  <si>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</si>
  <si>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</si>
  <si>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</si>
  <si>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</si>
  <si>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</si>
  <si>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</si>
  <si>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</si>
  <si>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</si>
  <si>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</si>
  <si>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</si>
  <si>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</si>
  <si>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</si>
  <si>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</si>
  <si>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</si>
  <si>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</si>
  <si>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</si>
  <si>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</si>
  <si>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</si>
  <si>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</si>
  <si>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</si>
  <si>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</si>
  <si>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</si>
  <si>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</si>
  <si>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</si>
  <si>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</si>
  <si>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</si>
  <si>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</si>
  <si>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</si>
  <si>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</si>
  <si>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</si>
  <si>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</si>
  <si>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</si>
  <si>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</si>
  <si>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</si>
  <si>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</si>
  <si>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</si>
  <si>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</si>
  <si>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</si>
  <si>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</si>
  <si>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</si>
  <si>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</si>
  <si>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</si>
  <si>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</si>
  <si>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</si>
  <si>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</si>
  <si>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</si>
  <si>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</si>
  <si>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</si>
  <si>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</si>
  <si>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</si>
  <si>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</si>
  <si>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</si>
  <si>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</si>
  <si>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</si>
  <si>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</si>
  <si>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</si>
  <si>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</si>
  <si>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</si>
  <si>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</si>
  <si>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</si>
  <si>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</si>
  <si>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</si>
  <si>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</si>
  <si>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</si>
  <si>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</si>
  <si>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</si>
  <si>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</si>
  <si>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</si>
  <si>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</si>
  <si>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</si>
  <si>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</si>
  <si>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</si>
  <si>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</si>
  <si>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</si>
  <si>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</si>
  <si>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</si>
  <si>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</si>
  <si>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</si>
  <si>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</si>
  <si>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</si>
  <si>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</si>
  <si>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</si>
  <si>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</si>
  <si>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</si>
  <si>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</si>
  <si>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</si>
  <si>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</si>
  <si>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</si>
  <si>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</si>
  <si>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</si>
  <si>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</si>
  <si>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</si>
  <si>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</si>
  <si>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</si>
  <si>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</si>
  <si>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</si>
  <si>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</si>
  <si>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</si>
  <si>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</si>
  <si>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</si>
  <si>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</si>
  <si>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</si>
  <si>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</si>
  <si>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</si>
  <si>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</si>
  <si>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</si>
  <si>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</si>
  <si>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</si>
  <si>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</si>
  <si>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</si>
  <si>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</si>
  <si>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</si>
  <si>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</si>
  <si>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</si>
  <si>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</si>
  <si>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</si>
  <si>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</si>
  <si>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</si>
  <si>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</si>
  <si>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</si>
  <si>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</si>
  <si>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</si>
  <si>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</si>
  <si>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</si>
  <si>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</si>
  <si>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</si>
  <si>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</si>
  <si>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</si>
  <si>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</si>
  <si>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</si>
  <si>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</si>
  <si>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</si>
  <si>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</si>
  <si>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</si>
  <si>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</si>
  <si>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</si>
  <si>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</si>
  <si>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</si>
  <si>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</si>
  <si>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</si>
  <si>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</si>
  <si>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</si>
  <si>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</si>
  <si>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</si>
  <si>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</si>
  <si>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</si>
  <si>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</si>
  <si>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</si>
  <si>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</si>
  <si>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</si>
  <si>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</si>
  <si>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</si>
  <si>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</si>
  <si>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</si>
  <si>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</si>
  <si>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</si>
  <si>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</si>
  <si>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</si>
  <si>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</si>
  <si>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</si>
  <si>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</si>
  <si>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</si>
  <si>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</si>
  <si>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</si>
  <si>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</si>
  <si>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</si>
  <si>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</si>
  <si>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</si>
  <si>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</si>
  <si>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</si>
  <si>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</si>
  <si>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</si>
  <si>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</si>
  <si>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</si>
  <si>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</si>
  <si>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</si>
  <si>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</si>
  <si>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</si>
  <si>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</si>
  <si>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</si>
  <si>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</si>
  <si>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</si>
  <si>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</si>
  <si>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</si>
  <si>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</si>
  <si>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</si>
  <si>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</si>
  <si>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</si>
  <si>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</si>
  <si>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</si>
  <si>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</si>
  <si>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</si>
  <si>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</si>
  <si>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</si>
  <si>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</si>
  <si>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</si>
  <si>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</si>
  <si>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</si>
  <si>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</si>
  <si>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</si>
  <si>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</si>
  <si>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</si>
  <si>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</si>
  <si>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</si>
  <si>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</si>
  <si>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</si>
  <si>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</si>
  <si>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</si>
  <si>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</si>
  <si>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</si>
  <si>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</si>
  <si>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</si>
  <si>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</si>
  <si>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</si>
  <si>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</si>
  <si>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</si>
  <si>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</si>
  <si>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</si>
  <si>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</si>
  <si>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</si>
  <si>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</si>
  <si>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</si>
  <si>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</si>
  <si>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</si>
  <si>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</si>
  <si>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</si>
  <si>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</si>
  <si>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</si>
  <si>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</si>
  <si>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</si>
  <si>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</si>
  <si>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</si>
  <si>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</si>
  <si>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</si>
  <si>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</si>
  <si>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</si>
  <si>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</si>
  <si>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</si>
  <si>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</si>
  <si>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</si>
  <si>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</si>
  <si>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</si>
  <si>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</si>
  <si>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</si>
  <si>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</si>
  <si>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</si>
  <si>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</si>
  <si>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</si>
  <si>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</si>
  <si>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</si>
  <si>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</si>
  <si>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</si>
  <si>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</si>
  <si>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</si>
  <si>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</si>
  <si>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</si>
  <si>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</si>
  <si>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</si>
  <si>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</si>
  <si>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</si>
  <si>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</si>
  <si>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</si>
  <si>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</si>
  <si>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</si>
  <si>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</si>
  <si>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</si>
  <si>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</si>
  <si>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</si>
  <si>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</si>
  <si>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</si>
  <si>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</si>
  <si>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</si>
  <si>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</si>
  <si>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</si>
  <si>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</si>
  <si>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</si>
  <si>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</si>
  <si>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</si>
  <si>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</si>
  <si>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</si>
  <si>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</si>
  <si>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</si>
  <si>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</si>
  <si>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</si>
  <si>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</si>
  <si>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</si>
  <si>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</si>
  <si>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</si>
  <si>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</si>
  <si>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</si>
  <si>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</si>
  <si>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</si>
  <si>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</si>
  <si>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</si>
  <si>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</si>
  <si>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</si>
  <si>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</si>
  <si>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</si>
  <si>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</si>
  <si>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</si>
  <si>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</si>
  <si>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</si>
  <si>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</si>
  <si>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</si>
  <si>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</si>
  <si>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</si>
  <si>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</si>
  <si>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</si>
  <si>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</si>
  <si>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</si>
  <si>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</si>
  <si>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</si>
  <si>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</si>
  <si>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</si>
  <si>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</si>
  <si>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</si>
  <si>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</si>
  <si>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</si>
  <si>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</si>
  <si>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</si>
  <si>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</si>
  <si>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</si>
  <si>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</si>
  <si>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</si>
  <si>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</si>
  <si>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</si>
  <si>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</si>
  <si>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</si>
  <si>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</si>
  <si>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</si>
  <si>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</si>
  <si>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</si>
  <si>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</si>
  <si>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</si>
  <si>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</si>
  <si>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</si>
  <si>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</si>
  <si>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</si>
  <si>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</si>
  <si>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</si>
  <si>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</si>
  <si>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</si>
  <si>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</si>
  <si>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</si>
  <si>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</si>
  <si>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</si>
  <si>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</si>
  <si>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</si>
  <si>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</si>
  <si>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</si>
  <si>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</si>
  <si>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</si>
  <si>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</si>
  <si>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</si>
  <si>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</si>
  <si>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</si>
  <si>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</si>
  <si>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</si>
  <si>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</si>
  <si>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</si>
  <si>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</si>
  <si>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</si>
  <si>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</si>
  <si>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</si>
  <si>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</si>
  <si>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</si>
  <si>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</si>
  <si>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</si>
  <si>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</si>
  <si>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</si>
  <si>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</si>
  <si>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</si>
  <si>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</si>
  <si>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</si>
  <si>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</si>
  <si>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</si>
  <si>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</si>
  <si>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</si>
  <si>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</si>
  <si>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</si>
  <si>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</si>
  <si>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</si>
  <si>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</si>
  <si>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</si>
  <si>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</si>
  <si>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</si>
  <si>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</si>
  <si>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</si>
  <si>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</si>
  <si>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</si>
  <si>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</si>
  <si>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</si>
  <si>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</si>
  <si>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</si>
  <si>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</si>
  <si>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</si>
  <si>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</si>
  <si>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</si>
  <si>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</si>
  <si>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</si>
  <si>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</si>
  <si>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</si>
  <si>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</si>
  <si>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</si>
  <si>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</si>
  <si>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</si>
  <si>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</si>
  <si>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</si>
  <si>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</si>
  <si>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</si>
  <si>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</si>
  <si>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</si>
  <si>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</si>
  <si>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</si>
  <si>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</si>
  <si>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</si>
  <si>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</si>
  <si>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</si>
  <si>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</si>
  <si>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</si>
  <si>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</si>
  <si>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</si>
  <si>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</si>
  <si>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</si>
  <si>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</si>
  <si>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</si>
  <si>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</si>
  <si>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</si>
  <si>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</si>
  <si>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</si>
  <si>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</si>
  <si>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</si>
  <si>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</si>
  <si>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</si>
  <si>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</si>
  <si>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</si>
  <si>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</si>
  <si>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</si>
  <si>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</si>
  <si>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</si>
  <si>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</si>
  <si>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</si>
  <si>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</si>
  <si>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</si>
  <si>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</si>
  <si>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</si>
  <si>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</si>
  <si>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</si>
  <si>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</si>
  <si>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</si>
  <si>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</si>
  <si>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</si>
  <si>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</si>
  <si>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</si>
  <si>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</si>
  <si>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</si>
  <si>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</si>
  <si>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</si>
  <si>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</si>
  <si>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</si>
  <si>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</si>
  <si>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</si>
  <si>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</si>
  <si>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</si>
  <si>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</si>
  <si>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</si>
  <si>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</si>
  <si>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</si>
  <si>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</si>
  <si>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</si>
  <si>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</si>
  <si>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</si>
  <si>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</si>
  <si>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</si>
  <si>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</si>
  <si>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</si>
  <si>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</si>
  <si>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</si>
  <si>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</si>
  <si>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</si>
  <si>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</si>
  <si>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</si>
  <si>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</si>
  <si>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</si>
  <si>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</si>
  <si>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</si>
  <si>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</si>
  <si>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</si>
  <si>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</si>
  <si>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</si>
  <si>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</si>
  <si>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</si>
  <si>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</si>
  <si>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</si>
  <si>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</si>
  <si>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</si>
  <si>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</si>
  <si>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</si>
  <si>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</si>
  <si>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</si>
  <si>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</si>
  <si>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</si>
  <si>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</si>
  <si>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</si>
  <si>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</si>
  <si>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</si>
  <si>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</si>
  <si>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</si>
  <si>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</si>
  <si>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</si>
  <si>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</si>
  <si>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</si>
  <si>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</si>
  <si>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</si>
  <si>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</si>
  <si>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</si>
  <si>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</si>
  <si>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</si>
  <si>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</si>
  <si>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</si>
  <si>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</si>
  <si>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</si>
  <si>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</si>
  <si>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</si>
  <si>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</si>
  <si>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</si>
  <si>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</si>
  <si>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</si>
  <si>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</si>
  <si>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</si>
  <si>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</si>
  <si>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</si>
  <si>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</si>
  <si>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</si>
  <si>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</si>
  <si>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</si>
  <si>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</si>
  <si>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</si>
  <si>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</si>
  <si>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</si>
  <si>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</si>
  <si>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</si>
  <si>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</si>
  <si>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</si>
  <si>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</si>
  <si>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</si>
  <si>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</si>
  <si>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</si>
  <si>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</si>
  <si>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</si>
  <si>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</si>
  <si>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</si>
  <si>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</si>
  <si>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</si>
  <si>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</si>
  <si>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</si>
  <si>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</si>
  <si>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</si>
  <si>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</si>
  <si>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</si>
  <si>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</si>
  <si>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</si>
  <si>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</si>
  <si>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</si>
  <si>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</si>
  <si>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</si>
  <si>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</si>
  <si>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</si>
  <si>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</si>
  <si>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</si>
  <si>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</si>
  <si>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</si>
  <si>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</si>
  <si>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</si>
  <si>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</si>
  <si>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</si>
  <si>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</si>
  <si>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</si>
  <si>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</si>
  <si>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</si>
  <si>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</si>
  <si>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</si>
  <si>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</si>
  <si>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</si>
  <si>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</si>
  <si>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</si>
  <si>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</si>
  <si>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</si>
  <si>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</si>
  <si>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</si>
  <si>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</si>
  <si>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</si>
  <si>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</si>
  <si>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</si>
  <si>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</si>
  <si>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</si>
  <si>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</si>
  <si>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</si>
  <si>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</si>
  <si>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</si>
  <si>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</si>
  <si>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</si>
  <si>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</si>
  <si>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</si>
  <si>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</si>
  <si>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</si>
  <si>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</si>
  <si>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</si>
  <si>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</si>
  <si>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</si>
  <si>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</si>
  <si>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</si>
  <si>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</si>
  <si>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</si>
  <si>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</si>
  <si>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</si>
  <si>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</si>
  <si>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</si>
  <si>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</si>
  <si>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</si>
  <si>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</si>
  <si>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</si>
  <si>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</si>
  <si>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</si>
  <si>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</si>
  <si>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</si>
  <si>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</si>
  <si>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</si>
  <si>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</si>
  <si>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</si>
  <si>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</si>
  <si>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</si>
  <si>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</si>
  <si>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</si>
  <si>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</si>
  <si>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</si>
  <si>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</si>
  <si>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</si>
  <si>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</si>
  <si>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</si>
  <si>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</si>
  <si>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</si>
  <si>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</si>
  <si>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</si>
  <si>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</si>
  <si>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</si>
  <si>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</si>
  <si>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</si>
  <si>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</si>
  <si>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</si>
  <si>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</si>
  <si>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</si>
  <si>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</si>
  <si>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</si>
  <si>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</si>
  <si>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</si>
  <si>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</si>
  <si>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</si>
  <si>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</si>
  <si>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</si>
  <si>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</si>
  <si>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</si>
  <si>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</si>
  <si>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</si>
  <si>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</si>
  <si>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</si>
  <si>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</si>
  <si>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</si>
  <si>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</si>
  <si>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</si>
  <si>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</si>
  <si>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</si>
  <si>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</si>
  <si>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</si>
  <si>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</si>
  <si>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</si>
  <si>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</si>
  <si>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</si>
  <si>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</si>
  <si>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</si>
  <si>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</si>
  <si>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</si>
  <si>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</si>
  <si>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</si>
  <si>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</si>
  <si>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</si>
  <si>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</si>
  <si>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</si>
  <si>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</si>
  <si>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</si>
  <si>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</si>
  <si>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</si>
  <si>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</si>
  <si>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</si>
  <si>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</si>
  <si>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</si>
  <si>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</si>
  <si>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</si>
  <si>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</si>
  <si>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</si>
  <si>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</si>
  <si>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</si>
  <si>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</si>
  <si>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</si>
  <si>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</si>
  <si>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</si>
  <si>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</si>
  <si>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</si>
  <si>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</si>
  <si>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</si>
  <si>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</si>
  <si>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</si>
  <si>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</si>
  <si>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</si>
  <si>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</si>
  <si>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</si>
  <si>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</si>
  <si>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</si>
  <si>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</si>
  <si>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</si>
  <si>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</si>
  <si>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</si>
  <si>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</si>
  <si>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</si>
  <si>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</si>
  <si>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</si>
  <si>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</si>
  <si>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</si>
  <si>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</si>
  <si>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</si>
  <si>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</si>
  <si>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</si>
  <si>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</si>
  <si>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</si>
  <si>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</si>
  <si>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</si>
  <si>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</si>
  <si>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</si>
  <si>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</si>
  <si>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</si>
  <si>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</si>
  <si>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</si>
  <si>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</si>
  <si>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</si>
  <si>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</si>
  <si>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</si>
  <si>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</si>
  <si>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</si>
  <si>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</si>
  <si>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</si>
  <si>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</si>
  <si>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</si>
  <si>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</si>
  <si>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</si>
  <si>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</si>
  <si>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</si>
  <si>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</si>
  <si>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</si>
  <si>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</si>
  <si>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</si>
  <si>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</si>
  <si>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</si>
  <si>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</si>
  <si>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</si>
  <si>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</si>
  <si>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</si>
  <si>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</si>
  <si>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</si>
  <si>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</si>
  <si>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</si>
  <si>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</si>
  <si>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</si>
  <si>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</si>
  <si>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</si>
  <si>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</si>
  <si>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</si>
  <si>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</si>
  <si>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</si>
  <si>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</si>
  <si>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</si>
  <si>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</si>
  <si>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</si>
  <si>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</si>
  <si>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</si>
  <si>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</si>
  <si>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</si>
  <si>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</si>
  <si>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</si>
  <si>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</si>
  <si>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</si>
  <si>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</si>
  <si>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</si>
  <si>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</si>
  <si>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</si>
  <si>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</si>
  <si>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</si>
  <si>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</si>
  <si>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</si>
  <si>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</si>
  <si>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</si>
  <si>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</si>
  <si>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</si>
  <si>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</si>
  <si>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</si>
  <si>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</si>
  <si>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</si>
  <si>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</si>
  <si>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</si>
  <si>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</si>
  <si>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</si>
  <si>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</si>
  <si>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</si>
  <si>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</si>
  <si>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</si>
  <si>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</si>
  <si>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</si>
  <si>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</si>
  <si>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</si>
  <si>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</si>
  <si>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</si>
  <si>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</si>
  <si>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</si>
  <si>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</si>
  <si>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</si>
  <si>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</si>
  <si>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</si>
  <si>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</si>
  <si>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</si>
  <si>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</si>
  <si>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</si>
  <si>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</si>
  <si>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</si>
  <si>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</si>
  <si>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</si>
  <si>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</si>
  <si>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</si>
  <si>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</si>
  <si>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</si>
  <si>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</si>
  <si>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</si>
  <si>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</si>
  <si>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</si>
  <si>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</si>
  <si>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</si>
  <si>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</si>
  <si>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</si>
  <si>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</si>
  <si>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</si>
  <si>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</si>
  <si>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</si>
  <si>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</si>
  <si>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</si>
  <si>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</si>
  <si>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</si>
  <si>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</si>
  <si>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</si>
  <si>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</si>
  <si>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</si>
  <si>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</si>
  <si>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</si>
  <si>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</si>
  <si>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</si>
  <si>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</si>
  <si>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</si>
  <si>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</si>
  <si>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</si>
  <si>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</si>
  <si>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</si>
  <si>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</si>
  <si>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</si>
  <si>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</si>
  <si>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</si>
  <si>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</si>
  <si>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</si>
  <si>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</si>
  <si>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</si>
  <si>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</si>
  <si>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</si>
  <si>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</si>
  <si>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</si>
  <si>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</si>
  <si>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</si>
  <si>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</si>
  <si>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</si>
  <si>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</si>
  <si>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</si>
  <si>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</si>
  <si>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</si>
  <si>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</si>
  <si>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</si>
  <si>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</si>
  <si>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</si>
  <si>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</si>
  <si>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</si>
  <si>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</si>
  <si>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</si>
  <si>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</si>
  <si>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</si>
  <si>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</si>
  <si>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</si>
  <si>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</si>
  <si>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</si>
  <si>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</si>
  <si>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</si>
  <si>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</si>
  <si>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</si>
  <si>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</si>
  <si>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</si>
  <si>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</si>
  <si>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</si>
  <si>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</si>
  <si>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</si>
  <si>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</si>
  <si>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</si>
  <si>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</si>
  <si>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</si>
  <si>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</si>
  <si>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</si>
  <si>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</si>
  <si>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</si>
  <si>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</si>
  <si>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</si>
  <si>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</si>
  <si>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</si>
  <si>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</si>
  <si>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</si>
  <si>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</si>
  <si>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</si>
  <si>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</si>
  <si>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</si>
  <si>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</si>
  <si>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</si>
  <si>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</si>
  <si>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</si>
  <si>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</si>
  <si>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</si>
  <si>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</si>
  <si>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</si>
  <si>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</si>
  <si>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</si>
  <si>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</si>
  <si>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</si>
  <si>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</si>
  <si>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</si>
  <si>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</si>
  <si>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</si>
  <si>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</si>
  <si>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</si>
  <si>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</si>
  <si>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</si>
  <si>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</si>
  <si>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</si>
  <si>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</si>
  <si>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</si>
  <si>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</si>
  <si>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</si>
  <si>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</si>
  <si>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</si>
  <si>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</si>
  <si>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</si>
  <si>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</si>
  <si>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</si>
  <si>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</si>
  <si>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</si>
  <si>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</si>
  <si>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</si>
  <si>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</si>
  <si>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</si>
  <si>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</si>
  <si>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</si>
  <si>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</si>
  <si>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</si>
  <si>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</si>
  <si>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</si>
  <si>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</si>
  <si>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</si>
  <si>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</si>
  <si>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</si>
  <si>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</si>
  <si>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</si>
  <si>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</si>
  <si>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</si>
  <si>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</si>
  <si>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</si>
  <si>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</si>
  <si>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</si>
  <si>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</si>
  <si>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</si>
  <si>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</si>
  <si>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</si>
  <si>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</si>
  <si>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</si>
  <si>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</si>
  <si>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</si>
  <si>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</si>
  <si>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</si>
  <si>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</si>
  <si>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</si>
  <si>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</si>
  <si>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</si>
  <si>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</si>
  <si>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</si>
  <si>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</si>
  <si>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</si>
  <si>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</si>
  <si>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</si>
  <si>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</si>
  <si>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</si>
  <si>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</si>
  <si>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</si>
  <si>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</si>
  <si>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</si>
  <si>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</si>
  <si>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</si>
  <si>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</si>
  <si>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</si>
  <si>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</si>
  <si>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</si>
  <si>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</si>
  <si>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</si>
  <si>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</si>
  <si>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</si>
  <si>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</si>
  <si>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</si>
  <si>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</si>
  <si>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</si>
  <si>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</si>
  <si>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</si>
  <si>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</si>
  <si>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</si>
  <si>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</si>
  <si>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</si>
  <si>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</si>
  <si>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</si>
  <si>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</si>
  <si>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</si>
  <si>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</si>
  <si>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</si>
  <si>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</si>
  <si>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</si>
  <si>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</si>
  <si>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</si>
  <si>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</si>
  <si>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</si>
  <si>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</si>
  <si>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</si>
  <si>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</si>
  <si>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</si>
  <si>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</si>
  <si>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</si>
  <si>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</si>
  <si>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</si>
  <si>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</si>
  <si>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</si>
  <si>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</si>
  <si>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</si>
  <si>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</si>
  <si>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</si>
  <si>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</si>
  <si>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</si>
  <si>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</si>
  <si>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</si>
  <si>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</si>
  <si>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</si>
  <si>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</si>
  <si>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</si>
  <si>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</si>
  <si>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</si>
  <si>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</si>
  <si>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</si>
  <si>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</si>
  <si>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</si>
  <si>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</si>
  <si>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</si>
  <si>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</si>
  <si>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</si>
  <si>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</si>
  <si>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</si>
  <si>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</si>
  <si>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</si>
  <si>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</si>
  <si>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</si>
  <si>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</si>
  <si>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</si>
  <si>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</si>
  <si>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</si>
  <si>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</si>
  <si>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</si>
  <si>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</si>
  <si>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</si>
  <si>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</si>
  <si>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</si>
  <si>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</si>
  <si>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</si>
  <si>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</si>
  <si>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</si>
  <si>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</si>
  <si>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</si>
  <si>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</si>
  <si>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</si>
  <si>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</si>
  <si>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</si>
  <si>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</si>
  <si>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</si>
  <si>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</si>
  <si>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</si>
  <si>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</si>
  <si>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</si>
  <si>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</si>
  <si>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</si>
  <si>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</si>
  <si>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</si>
  <si>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</si>
  <si>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</si>
  <si>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</si>
  <si>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</si>
  <si>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</si>
  <si>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</si>
  <si>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</si>
  <si>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</si>
  <si>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</si>
  <si>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</si>
  <si>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</si>
  <si>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</si>
  <si>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</si>
  <si>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</si>
  <si>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</si>
  <si>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</si>
  <si>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</si>
  <si>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</si>
  <si>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</si>
  <si>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</si>
  <si>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</si>
  <si>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</si>
  <si>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</si>
  <si>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</si>
  <si>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</si>
  <si>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</si>
  <si>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</si>
  <si>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</si>
  <si>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</si>
  <si>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</si>
  <si>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</si>
  <si>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</si>
  <si>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</si>
  <si>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</si>
  <si>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</si>
  <si>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</si>
  <si>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</si>
  <si>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</si>
  <si>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</si>
  <si>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</si>
  <si>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</si>
  <si>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</si>
  <si>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</si>
  <si>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</si>
  <si>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</si>
  <si>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</si>
  <si>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</si>
  <si>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</si>
  <si>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</si>
  <si>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</si>
  <si>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</si>
  <si>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</si>
  <si>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</si>
  <si>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</si>
  <si>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</si>
  <si>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</si>
  <si>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</si>
  <si>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</si>
  <si>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</si>
  <si>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</si>
  <si>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</si>
  <si>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</si>
  <si>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</si>
  <si>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</si>
  <si>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</si>
  <si>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</si>
  <si>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</si>
  <si>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</si>
  <si>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</si>
  <si>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</si>
  <si>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</si>
  <si>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</si>
  <si>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</si>
  <si>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</si>
  <si>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</si>
  <si>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</si>
  <si>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</si>
  <si>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</si>
  <si>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</si>
  <si>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</si>
  <si>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</si>
  <si>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</si>
  <si>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</si>
  <si>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</si>
  <si>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</si>
  <si>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</si>
  <si>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</si>
  <si>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</si>
  <si>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</si>
  <si>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</si>
  <si>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</si>
  <si>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</si>
  <si>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</si>
  <si>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</si>
  <si>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</si>
  <si>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</si>
  <si>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</si>
  <si>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</si>
  <si>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</si>
  <si>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</si>
  <si>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</si>
  <si>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</si>
  <si>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</si>
  <si>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</si>
  <si>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</si>
  <si>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</si>
  <si>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</si>
  <si>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</si>
  <si>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</si>
  <si>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</si>
  <si>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</si>
  <si>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</si>
  <si>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</si>
  <si>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</si>
  <si>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</si>
  <si>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</si>
  <si>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</si>
  <si>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</si>
  <si>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</si>
  <si>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</si>
  <si>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</si>
  <si>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</si>
  <si>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</si>
  <si>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</si>
  <si>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</si>
  <si>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</si>
  <si>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</si>
  <si>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</si>
  <si>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</si>
  <si>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</si>
  <si>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</si>
  <si>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</si>
  <si>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</si>
  <si>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</si>
  <si>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</si>
  <si>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</si>
  <si>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</si>
  <si>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</si>
  <si>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</si>
  <si>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</si>
  <si>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</si>
  <si>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</si>
  <si>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</si>
  <si>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</si>
  <si>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</si>
  <si>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</si>
  <si>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</si>
  <si>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</si>
  <si>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</si>
  <si>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</si>
  <si>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</si>
  <si>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</si>
  <si>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</si>
  <si>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</si>
  <si>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</si>
  <si>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</si>
  <si>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</si>
  <si>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</si>
  <si>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</si>
  <si>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</si>
  <si>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</si>
  <si>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</si>
  <si>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</si>
  <si>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</si>
  <si>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</si>
  <si>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</si>
  <si>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</si>
  <si>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</si>
  <si>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</si>
  <si>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</si>
  <si>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</si>
  <si>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</si>
  <si>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</si>
  <si>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</si>
  <si>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</si>
  <si>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</si>
  <si>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</si>
  <si>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</si>
  <si>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</si>
  <si>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</si>
  <si>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</si>
  <si>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</si>
  <si>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</si>
  <si>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</si>
  <si>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</si>
  <si>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</si>
  <si>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</si>
  <si>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</si>
  <si>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</si>
  <si>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</si>
  <si>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</si>
  <si>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</si>
  <si>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</si>
  <si>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</si>
  <si>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</si>
  <si>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</si>
  <si>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</si>
  <si>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</si>
  <si>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</si>
  <si>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</si>
  <si>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</si>
  <si>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</si>
  <si>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</si>
  <si>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</si>
  <si>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</si>
  <si>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</si>
  <si>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</si>
  <si>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</si>
  <si>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</si>
  <si>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</si>
  <si>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</si>
  <si>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</si>
  <si>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</si>
  <si>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</si>
  <si>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</si>
  <si>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</si>
  <si>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</si>
  <si>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</si>
  <si>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</si>
  <si>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</si>
  <si>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</si>
  <si>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</si>
  <si>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</si>
  <si>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</si>
  <si>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</si>
  <si>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</si>
  <si>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</si>
  <si>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</si>
  <si>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</si>
  <si>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</si>
  <si>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</si>
  <si>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</si>
  <si>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</si>
  <si>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</si>
  <si>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</si>
  <si>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</si>
  <si>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</si>
  <si>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</si>
  <si>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</si>
  <si>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</si>
  <si>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</si>
  <si>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</si>
  <si>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</si>
  <si>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</si>
  <si>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</si>
  <si>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</si>
  <si>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</si>
  <si>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</si>
  <si>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</si>
  <si>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</si>
  <si>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</si>
  <si>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</si>
  <si>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</si>
  <si>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</si>
  <si>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</si>
  <si>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</si>
  <si>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</si>
  <si>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</si>
  <si>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</si>
  <si>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</si>
  <si>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</si>
  <si>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</si>
  <si>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</si>
  <si>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</si>
  <si>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</si>
  <si>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</si>
  <si>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</si>
  <si>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</si>
  <si>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</si>
  <si>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</si>
  <si>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</si>
  <si>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</si>
  <si>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</si>
  <si>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</si>
  <si>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</si>
  <si>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</si>
  <si>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</si>
  <si>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</si>
  <si>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</si>
  <si>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</si>
  <si>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</si>
  <si>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</si>
  <si>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</si>
  <si>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</si>
  <si>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31 de agsoto del 2023 y 2022</t>
  </si>
  <si>
    <t>Al 31 de agosto del 2023 y al 31 de diciembre de 2022</t>
  </si>
  <si>
    <t>Del 1 de enero al 31 de agosto del 2023 y 2022</t>
  </si>
  <si>
    <t>Del 1 de enero al 31 de agosto del 2023 y del 1 de enero al 31 de diciembre 2022</t>
  </si>
  <si>
    <t>Del 1 de enero al 31 de agosto del 2023</t>
  </si>
  <si>
    <t>Del 1 de enero al 31 de agosto del 2023 y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</si>
</sst>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80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Fill="1" applyBorder="1"/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7" fillId="0" borderId="27" xfId="46" applyFont="1" applyFill="1" applyBorder="1" applyAlignment="1">
      <alignment vertical="center"/>
    </xf>
    <xf numFmtId="4" fontId="69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1" fillId="0" borderId="0" xfId="0" applyFont="1"/>
    <xf numFmtId="0" fontId="25" fillId="0" borderId="0" xfId="0" applyFont="1"/>
    <xf numFmtId="0" fontId="25" fillId="0" borderId="0" xfId="42" applyFont="1"/>
    <xf numFmtId="0" fontId="70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0" fontId="71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1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0" xfId="0" applyFont="1" applyFill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1" fillId="0" borderId="0" xfId="0" applyFont="1" applyAlignment="1">
      <alignment horizontal="center" vertical="center"/>
    </xf>
    <xf numFmtId="0" fontId="40" fillId="0" borderId="0" xfId="0" applyFont="1"/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44" fillId="0" borderId="0" xfId="0" applyFont="1"/>
    <xf numFmtId="0" fontId="30" fillId="0" borderId="0" xfId="42" applyFont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 applyProtection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1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43" fontId="24" fillId="33" borderId="0" xfId="47" applyNumberFormat="1" applyFont="1" applyFill="1" applyBorder="1" applyAlignment="1">
      <alignment horizontal="right" vertical="center"/>
    </xf>
    <xf numFmtId="43" fontId="24" fillId="33" borderId="0" xfId="47" applyNumberFormat="1" applyFont="1" applyFill="1" applyBorder="1" applyAlignment="1"/>
    <xf numFmtId="166" fontId="62" fillId="0" borderId="34" xfId="47" applyNumberFormat="1" applyFont="1" applyFill="1" applyBorder="1" applyAlignment="1">
      <alignment horizontal="right" vertical="center" wrapText="1"/>
    </xf>
    <xf numFmtId="166" fontId="62" fillId="0" borderId="35" xfId="47" applyNumberFormat="1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0" fontId="39" fillId="0" borderId="0" xfId="124" applyFont="1" applyFill="1" applyAlignment="1">
      <alignment horizontal="center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8" fillId="38" borderId="24" xfId="124" applyNumberFormat="1" applyFont="1" applyFill="1" applyBorder="1" applyAlignment="1" applyProtection="1">
      <alignment horizontal="center" vertical="center"/>
      <protection locked="0"/>
    </xf>
    <xf numFmtId="0" fontId="68" fillId="38" borderId="25" xfId="124" applyNumberFormat="1" applyFont="1" applyFill="1" applyBorder="1" applyAlignment="1" applyProtection="1">
      <alignment horizontal="center" vertical="center"/>
      <protection locked="0"/>
    </xf>
    <xf numFmtId="0" fontId="68" fillId="38" borderId="26" xfId="124" applyNumberFormat="1" applyFont="1" applyFill="1" applyBorder="1" applyAlignment="1" applyProtection="1">
      <alignment horizontal="center" vertical="center"/>
      <protection locked="0"/>
    </xf>
    <xf numFmtId="0" fontId="68" fillId="38" borderId="27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J55"/>
  <sheetViews>
    <sheetView showGridLines="0" zoomScale="85" zoomScaleNormal="85" zoomScalePageLayoutView="115" workbookViewId="0">
      <selection activeCell="B3" sqref="B3:G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585" t="s">
        <v>47</v>
      </c>
      <c r="C2" s="586"/>
      <c r="D2" s="586"/>
      <c r="E2" s="586"/>
      <c r="F2" s="586"/>
      <c r="G2" s="586"/>
      <c r="H2" s="586"/>
      <c r="I2" s="586"/>
      <c r="J2" s="587"/>
    </row>
    <row r="3" spans="2:10" s="3" customFormat="1" ht="18" x14ac:dyDescent="0.25">
      <c r="B3" s="588" t="s">
        <v>48</v>
      </c>
      <c r="C3" s="589"/>
      <c r="D3" s="589"/>
      <c r="E3" s="589"/>
      <c r="F3" s="589"/>
      <c r="G3" s="589"/>
      <c r="H3" s="589"/>
      <c r="I3" s="589"/>
      <c r="J3" s="590"/>
    </row>
    <row r="4" spans="2:10" s="3" customFormat="1" ht="18" x14ac:dyDescent="0.25">
      <c r="B4" s="588" t="s">
        <v>6568</v>
      </c>
      <c r="C4" s="589"/>
      <c r="D4" s="589"/>
      <c r="E4" s="589"/>
      <c r="F4" s="589"/>
      <c r="G4" s="589"/>
      <c r="H4" s="589"/>
      <c r="I4" s="589"/>
      <c r="J4" s="590"/>
    </row>
    <row r="5" spans="2:10" s="3" customFormat="1" ht="15.75" thickBot="1" x14ac:dyDescent="0.3">
      <c r="B5" s="591" t="s">
        <v>6560</v>
      </c>
      <c r="C5" s="592"/>
      <c r="D5" s="592"/>
      <c r="E5" s="592"/>
      <c r="F5" s="592"/>
      <c r="G5" s="592"/>
      <c r="H5" s="592"/>
      <c r="I5" s="592"/>
      <c r="J5" s="593"/>
    </row>
    <row r="6" spans="2:10" s="391" customFormat="1" ht="15.75" thickBot="1" x14ac:dyDescent="0.25">
      <c r="B6" s="594" t="s">
        <v>212</v>
      </c>
      <c r="C6" s="595"/>
      <c r="D6" s="546">
        <v>2023</v>
      </c>
      <c r="E6" s="546">
        <v>2022</v>
      </c>
      <c r="F6" s="393"/>
      <c r="G6" s="595" t="s">
        <v>212</v>
      </c>
      <c r="H6" s="595"/>
      <c r="I6" s="546">
        <v>2023</v>
      </c>
      <c r="J6" s="394">
        <v>2022</v>
      </c>
    </row>
    <row r="7" spans="2:10" s="8" customFormat="1" ht="15" x14ac:dyDescent="0.2">
      <c r="B7" s="580" t="s">
        <v>49</v>
      </c>
      <c r="C7" s="581"/>
      <c r="D7" s="346"/>
      <c r="E7" s="456"/>
      <c r="F7" s="457"/>
      <c r="G7" s="574" t="s">
        <v>14</v>
      </c>
      <c r="H7" s="574"/>
      <c r="I7" s="456"/>
      <c r="J7" s="458"/>
    </row>
    <row r="8" spans="2:10" s="8" customFormat="1" ht="6.75" customHeight="1" x14ac:dyDescent="0.2">
      <c r="B8" s="347"/>
      <c r="C8" s="348"/>
      <c r="D8" s="349"/>
      <c r="E8" s="459"/>
      <c r="F8" s="457"/>
      <c r="G8" s="460"/>
      <c r="H8" s="461"/>
      <c r="I8" s="462"/>
      <c r="J8" s="463"/>
    </row>
    <row r="9" spans="2:10" s="8" customFormat="1" ht="15" x14ac:dyDescent="0.2">
      <c r="B9" s="580" t="s">
        <v>50</v>
      </c>
      <c r="C9" s="581"/>
      <c r="D9" s="382"/>
      <c r="E9" s="464"/>
      <c r="F9" s="457"/>
      <c r="G9" s="574" t="s">
        <v>51</v>
      </c>
      <c r="H9" s="574"/>
      <c r="I9" s="382"/>
      <c r="J9" s="454"/>
    </row>
    <row r="10" spans="2:10" s="8" customFormat="1" ht="6.75" customHeight="1" x14ac:dyDescent="0.2">
      <c r="B10" s="350"/>
      <c r="C10" s="351"/>
      <c r="D10" s="349"/>
      <c r="E10" s="459"/>
      <c r="F10" s="457"/>
      <c r="G10" s="465"/>
      <c r="H10" s="466"/>
      <c r="I10" s="459"/>
      <c r="J10" s="467"/>
    </row>
    <row r="11" spans="2:10" s="8" customFormat="1" ht="14.25" x14ac:dyDescent="0.2">
      <c r="B11" s="583" t="s">
        <v>52</v>
      </c>
      <c r="C11" s="584"/>
      <c r="D11" s="490">
        <v>2281648828.0799999</v>
      </c>
      <c r="E11" s="491">
        <v>2194774642.2399998</v>
      </c>
      <c r="F11" s="457"/>
      <c r="G11" s="575" t="s">
        <v>53</v>
      </c>
      <c r="H11" s="575"/>
      <c r="I11" s="491">
        <v>365456570.74000001</v>
      </c>
      <c r="J11" s="500">
        <v>254429673.69</v>
      </c>
    </row>
    <row r="12" spans="2:10" s="8" customFormat="1" ht="14.25" x14ac:dyDescent="0.2">
      <c r="B12" s="583" t="s">
        <v>54</v>
      </c>
      <c r="C12" s="584"/>
      <c r="D12" s="490">
        <v>34188362.939999998</v>
      </c>
      <c r="E12" s="491">
        <v>13470048.810000001</v>
      </c>
      <c r="F12" s="457"/>
      <c r="G12" s="575" t="s">
        <v>55</v>
      </c>
      <c r="H12" s="575"/>
      <c r="I12" s="491">
        <v>0</v>
      </c>
      <c r="J12" s="500">
        <v>0</v>
      </c>
    </row>
    <row r="13" spans="2:10" s="8" customFormat="1" ht="14.25" x14ac:dyDescent="0.2">
      <c r="B13" s="583" t="s">
        <v>56</v>
      </c>
      <c r="C13" s="584"/>
      <c r="D13" s="490">
        <v>6537421.8899999997</v>
      </c>
      <c r="E13" s="491">
        <v>13437796.42</v>
      </c>
      <c r="F13" s="457"/>
      <c r="G13" s="575" t="s">
        <v>57</v>
      </c>
      <c r="H13" s="575"/>
      <c r="I13" s="491">
        <v>39102710.590000004</v>
      </c>
      <c r="J13" s="500">
        <v>39070471.659999996</v>
      </c>
    </row>
    <row r="14" spans="2:10" s="8" customFormat="1" ht="14.25" x14ac:dyDescent="0.2">
      <c r="B14" s="583" t="s">
        <v>58</v>
      </c>
      <c r="C14" s="584"/>
      <c r="D14" s="490">
        <v>0</v>
      </c>
      <c r="E14" s="491">
        <v>0</v>
      </c>
      <c r="F14" s="457"/>
      <c r="G14" s="575" t="s">
        <v>59</v>
      </c>
      <c r="H14" s="575"/>
      <c r="I14" s="491">
        <v>0</v>
      </c>
      <c r="J14" s="500">
        <v>0</v>
      </c>
    </row>
    <row r="15" spans="2:10" s="8" customFormat="1" ht="14.25" x14ac:dyDescent="0.2">
      <c r="B15" s="583" t="s">
        <v>60</v>
      </c>
      <c r="C15" s="584"/>
      <c r="D15" s="490">
        <v>0</v>
      </c>
      <c r="E15" s="491">
        <v>0</v>
      </c>
      <c r="F15" s="457"/>
      <c r="G15" s="575" t="s">
        <v>61</v>
      </c>
      <c r="H15" s="575"/>
      <c r="I15" s="491">
        <v>0</v>
      </c>
      <c r="J15" s="500">
        <v>0</v>
      </c>
    </row>
    <row r="16" spans="2:10" s="162" customFormat="1" ht="14.25" x14ac:dyDescent="0.25">
      <c r="B16" s="583" t="s">
        <v>62</v>
      </c>
      <c r="C16" s="584"/>
      <c r="D16" s="490">
        <v>-9157879.4700000007</v>
      </c>
      <c r="E16" s="491">
        <v>-1804696.21</v>
      </c>
      <c r="F16" s="468"/>
      <c r="G16" s="582" t="s">
        <v>63</v>
      </c>
      <c r="H16" s="582"/>
      <c r="I16" s="491">
        <v>12578670</v>
      </c>
      <c r="J16" s="500">
        <v>9457772.5199999996</v>
      </c>
    </row>
    <row r="17" spans="2:10" s="8" customFormat="1" ht="14.25" x14ac:dyDescent="0.2">
      <c r="B17" s="583" t="s">
        <v>64</v>
      </c>
      <c r="C17" s="584"/>
      <c r="D17" s="490">
        <v>0</v>
      </c>
      <c r="E17" s="491">
        <v>0</v>
      </c>
      <c r="F17" s="457"/>
      <c r="G17" s="575" t="s">
        <v>65</v>
      </c>
      <c r="H17" s="575"/>
      <c r="I17" s="491">
        <v>24966997.210000001</v>
      </c>
      <c r="J17" s="500">
        <v>23121373.170000002</v>
      </c>
    </row>
    <row r="18" spans="2:10" s="8" customFormat="1" ht="14.25" x14ac:dyDescent="0.2">
      <c r="B18" s="352"/>
      <c r="C18" s="548"/>
      <c r="D18" s="490"/>
      <c r="E18" s="491"/>
      <c r="F18" s="457"/>
      <c r="G18" s="575" t="s">
        <v>66</v>
      </c>
      <c r="H18" s="575"/>
      <c r="I18" s="491">
        <v>28688228.789999999</v>
      </c>
      <c r="J18" s="500">
        <v>23170377.890000001</v>
      </c>
    </row>
    <row r="19" spans="2:10" s="8" customFormat="1" ht="15" x14ac:dyDescent="0.2">
      <c r="B19" s="580" t="s">
        <v>67</v>
      </c>
      <c r="C19" s="581"/>
      <c r="D19" s="492">
        <v>2313216733.4400001</v>
      </c>
      <c r="E19" s="493">
        <v>2219877791.2599998</v>
      </c>
      <c r="F19" s="469"/>
      <c r="G19" s="574" t="s">
        <v>68</v>
      </c>
      <c r="H19" s="574"/>
      <c r="I19" s="493">
        <v>470793177.33000004</v>
      </c>
      <c r="J19" s="501">
        <v>349249668.93000001</v>
      </c>
    </row>
    <row r="20" spans="2:10" s="8" customFormat="1" ht="6.75" customHeight="1" x14ac:dyDescent="0.2">
      <c r="B20" s="347"/>
      <c r="C20" s="547"/>
      <c r="D20" s="492"/>
      <c r="E20" s="493"/>
      <c r="F20" s="469"/>
      <c r="G20" s="462"/>
      <c r="H20" s="462"/>
      <c r="I20" s="502"/>
      <c r="J20" s="503"/>
    </row>
    <row r="21" spans="2:10" s="8" customFormat="1" ht="15" x14ac:dyDescent="0.2">
      <c r="B21" s="580" t="s">
        <v>69</v>
      </c>
      <c r="C21" s="581"/>
      <c r="D21" s="494"/>
      <c r="E21" s="495"/>
      <c r="F21" s="457"/>
      <c r="G21" s="574" t="s">
        <v>70</v>
      </c>
      <c r="H21" s="574"/>
      <c r="I21" s="495"/>
      <c r="J21" s="504"/>
    </row>
    <row r="22" spans="2:10" s="8" customFormat="1" ht="6.75" customHeight="1" x14ac:dyDescent="0.2">
      <c r="B22" s="352"/>
      <c r="C22" s="354"/>
      <c r="D22" s="494"/>
      <c r="E22" s="495"/>
      <c r="F22" s="457"/>
      <c r="G22" s="470"/>
      <c r="H22" s="549"/>
      <c r="I22" s="495"/>
      <c r="J22" s="504"/>
    </row>
    <row r="23" spans="2:10" s="8" customFormat="1" ht="14.25" x14ac:dyDescent="0.2">
      <c r="B23" s="578" t="s">
        <v>71</v>
      </c>
      <c r="C23" s="579"/>
      <c r="D23" s="490">
        <v>291935643.88</v>
      </c>
      <c r="E23" s="491">
        <v>276371286.83999997</v>
      </c>
      <c r="F23" s="457"/>
      <c r="G23" s="575" t="s">
        <v>72</v>
      </c>
      <c r="H23" s="575"/>
      <c r="I23" s="491">
        <v>0</v>
      </c>
      <c r="J23" s="500">
        <v>0</v>
      </c>
    </row>
    <row r="24" spans="2:10" s="8" customFormat="1" ht="14.25" x14ac:dyDescent="0.2">
      <c r="B24" s="578" t="s">
        <v>73</v>
      </c>
      <c r="C24" s="579"/>
      <c r="D24" s="490">
        <v>0</v>
      </c>
      <c r="E24" s="491">
        <v>0</v>
      </c>
      <c r="F24" s="457"/>
      <c r="G24" s="575" t="s">
        <v>74</v>
      </c>
      <c r="H24" s="575"/>
      <c r="I24" s="491">
        <v>0</v>
      </c>
      <c r="J24" s="500">
        <v>0</v>
      </c>
    </row>
    <row r="25" spans="2:10" s="8" customFormat="1" ht="14.25" x14ac:dyDescent="0.2">
      <c r="B25" s="578" t="s">
        <v>75</v>
      </c>
      <c r="C25" s="579"/>
      <c r="D25" s="490">
        <v>22021871906.200001</v>
      </c>
      <c r="E25" s="491">
        <v>20786144923.689999</v>
      </c>
      <c r="F25" s="457"/>
      <c r="G25" s="582" t="s">
        <v>76</v>
      </c>
      <c r="H25" s="582"/>
      <c r="I25" s="491">
        <v>1564372131.6300001</v>
      </c>
      <c r="J25" s="500">
        <v>1869036723.74</v>
      </c>
    </row>
    <row r="26" spans="2:10" s="8" customFormat="1" ht="14.25" x14ac:dyDescent="0.2">
      <c r="B26" s="578" t="s">
        <v>77</v>
      </c>
      <c r="C26" s="579"/>
      <c r="D26" s="490">
        <v>2680086221.3299999</v>
      </c>
      <c r="E26" s="491">
        <v>2291582159.4299998</v>
      </c>
      <c r="F26" s="457"/>
      <c r="G26" s="575" t="s">
        <v>78</v>
      </c>
      <c r="H26" s="575"/>
      <c r="I26" s="491">
        <v>0</v>
      </c>
      <c r="J26" s="500">
        <v>0</v>
      </c>
    </row>
    <row r="27" spans="2:10" s="8" customFormat="1" ht="14.25" x14ac:dyDescent="0.2">
      <c r="B27" s="578" t="s">
        <v>79</v>
      </c>
      <c r="C27" s="579"/>
      <c r="D27" s="490">
        <v>93910337.140000001</v>
      </c>
      <c r="E27" s="491">
        <v>77068837.430000007</v>
      </c>
      <c r="F27" s="457"/>
      <c r="G27" s="575" t="s">
        <v>80</v>
      </c>
      <c r="H27" s="575"/>
      <c r="I27" s="491">
        <v>7860583.6200000001</v>
      </c>
      <c r="J27" s="500">
        <v>7858529.71</v>
      </c>
    </row>
    <row r="28" spans="2:10" s="8" customFormat="1" ht="14.25" x14ac:dyDescent="0.2">
      <c r="B28" s="578" t="s">
        <v>81</v>
      </c>
      <c r="C28" s="579"/>
      <c r="D28" s="490">
        <v>-2092169494.45</v>
      </c>
      <c r="E28" s="491">
        <v>-1748246177.54</v>
      </c>
      <c r="F28" s="457"/>
      <c r="G28" s="575" t="s">
        <v>82</v>
      </c>
      <c r="H28" s="575"/>
      <c r="I28" s="491">
        <v>0</v>
      </c>
      <c r="J28" s="500">
        <v>0</v>
      </c>
    </row>
    <row r="29" spans="2:10" s="8" customFormat="1" ht="15" x14ac:dyDescent="0.2">
      <c r="B29" s="578" t="s">
        <v>83</v>
      </c>
      <c r="C29" s="579"/>
      <c r="D29" s="490">
        <v>191644535.53</v>
      </c>
      <c r="E29" s="491">
        <v>165128682.5</v>
      </c>
      <c r="F29" s="457"/>
      <c r="G29" s="574" t="s">
        <v>84</v>
      </c>
      <c r="H29" s="574"/>
      <c r="I29" s="493">
        <v>1572232715.25</v>
      </c>
      <c r="J29" s="501">
        <v>1876895253.45</v>
      </c>
    </row>
    <row r="30" spans="2:10" s="8" customFormat="1" ht="14.25" x14ac:dyDescent="0.2">
      <c r="B30" s="578" t="s">
        <v>85</v>
      </c>
      <c r="C30" s="579"/>
      <c r="D30" s="490">
        <v>0</v>
      </c>
      <c r="E30" s="491">
        <v>0</v>
      </c>
      <c r="F30" s="457"/>
      <c r="G30" s="462"/>
      <c r="H30" s="462"/>
      <c r="I30" s="502"/>
      <c r="J30" s="503"/>
    </row>
    <row r="31" spans="2:10" s="8" customFormat="1" ht="15" x14ac:dyDescent="0.2">
      <c r="B31" s="578" t="s">
        <v>86</v>
      </c>
      <c r="C31" s="579"/>
      <c r="D31" s="490">
        <v>4665882461.6000004</v>
      </c>
      <c r="E31" s="491">
        <v>4665872461.6000004</v>
      </c>
      <c r="F31" s="457"/>
      <c r="G31" s="574" t="s">
        <v>87</v>
      </c>
      <c r="H31" s="574"/>
      <c r="I31" s="493">
        <v>2043025892.5799999</v>
      </c>
      <c r="J31" s="501">
        <v>2226144922.3800001</v>
      </c>
    </row>
    <row r="32" spans="2:10" s="8" customFormat="1" ht="6.75" customHeight="1" x14ac:dyDescent="0.2">
      <c r="B32" s="355"/>
      <c r="C32" s="550"/>
      <c r="D32" s="496"/>
      <c r="E32" s="497"/>
      <c r="F32" s="457"/>
      <c r="G32" s="462"/>
      <c r="H32" s="462"/>
      <c r="I32" s="502"/>
      <c r="J32" s="503"/>
    </row>
    <row r="33" spans="2:10" s="8" customFormat="1" ht="15" x14ac:dyDescent="0.2">
      <c r="B33" s="580" t="s">
        <v>6547</v>
      </c>
      <c r="C33" s="581"/>
      <c r="D33" s="498">
        <v>27853161611.230003</v>
      </c>
      <c r="E33" s="499">
        <v>26513922173.949997</v>
      </c>
      <c r="F33" s="469"/>
      <c r="G33" s="574" t="s">
        <v>21</v>
      </c>
      <c r="H33" s="574"/>
      <c r="I33" s="493"/>
      <c r="J33" s="501"/>
    </row>
    <row r="34" spans="2:10" s="8" customFormat="1" ht="15" x14ac:dyDescent="0.2">
      <c r="B34" s="355"/>
      <c r="C34" s="356"/>
      <c r="D34" s="496"/>
      <c r="E34" s="497"/>
      <c r="F34" s="457"/>
      <c r="G34" s="574" t="s">
        <v>89</v>
      </c>
      <c r="H34" s="574"/>
      <c r="I34" s="505">
        <v>650000</v>
      </c>
      <c r="J34" s="501">
        <v>0</v>
      </c>
    </row>
    <row r="35" spans="2:10" s="8" customFormat="1" ht="15" x14ac:dyDescent="0.2">
      <c r="B35" s="576" t="s">
        <v>90</v>
      </c>
      <c r="C35" s="577"/>
      <c r="D35" s="498">
        <v>30166378344.670002</v>
      </c>
      <c r="E35" s="499">
        <v>28733799965.209995</v>
      </c>
      <c r="F35" s="457"/>
      <c r="G35" s="575" t="s">
        <v>91</v>
      </c>
      <c r="H35" s="575"/>
      <c r="I35" s="491">
        <v>0</v>
      </c>
      <c r="J35" s="500">
        <v>0</v>
      </c>
    </row>
    <row r="36" spans="2:10" s="8" customFormat="1" ht="14.25" x14ac:dyDescent="0.2">
      <c r="B36" s="352"/>
      <c r="C36" s="354"/>
      <c r="D36" s="353"/>
      <c r="E36" s="471"/>
      <c r="F36" s="457"/>
      <c r="G36" s="575" t="s">
        <v>92</v>
      </c>
      <c r="H36" s="575"/>
      <c r="I36" s="491">
        <v>650000</v>
      </c>
      <c r="J36" s="500">
        <v>0</v>
      </c>
    </row>
    <row r="37" spans="2:10" s="8" customFormat="1" ht="14.25" x14ac:dyDescent="0.2">
      <c r="B37" s="352"/>
      <c r="C37" s="354"/>
      <c r="D37" s="357"/>
      <c r="E37" s="472"/>
      <c r="F37" s="457"/>
      <c r="G37" s="575" t="s">
        <v>93</v>
      </c>
      <c r="H37" s="575"/>
      <c r="I37" s="491">
        <v>0</v>
      </c>
      <c r="J37" s="500">
        <v>0</v>
      </c>
    </row>
    <row r="38" spans="2:10" s="8" customFormat="1" ht="6.75" customHeight="1" x14ac:dyDescent="0.2">
      <c r="B38" s="352"/>
      <c r="C38" s="354"/>
      <c r="D38" s="357"/>
      <c r="E38" s="472"/>
      <c r="F38" s="457"/>
      <c r="G38" s="462"/>
      <c r="H38" s="462"/>
      <c r="I38" s="502"/>
      <c r="J38" s="500"/>
    </row>
    <row r="39" spans="2:10" s="8" customFormat="1" ht="15" x14ac:dyDescent="0.2">
      <c r="B39" s="352"/>
      <c r="C39" s="358"/>
      <c r="D39" s="358"/>
      <c r="E39" s="472"/>
      <c r="F39" s="457"/>
      <c r="G39" s="574" t="s">
        <v>94</v>
      </c>
      <c r="H39" s="574"/>
      <c r="I39" s="493">
        <v>28122702452.09</v>
      </c>
      <c r="J39" s="501">
        <v>26507655042.830002</v>
      </c>
    </row>
    <row r="40" spans="2:10" s="8" customFormat="1" ht="14.25" x14ac:dyDescent="0.2">
      <c r="B40" s="352"/>
      <c r="C40" s="358"/>
      <c r="D40" s="358"/>
      <c r="E40" s="472"/>
      <c r="F40" s="457"/>
      <c r="G40" s="575" t="s">
        <v>95</v>
      </c>
      <c r="H40" s="575"/>
      <c r="I40" s="491">
        <v>2192451920.0999994</v>
      </c>
      <c r="J40" s="500">
        <v>2137669562.6699996</v>
      </c>
    </row>
    <row r="41" spans="2:10" s="8" customFormat="1" ht="14.25" x14ac:dyDescent="0.2">
      <c r="B41" s="352"/>
      <c r="C41" s="358"/>
      <c r="D41" s="358"/>
      <c r="E41" s="472"/>
      <c r="F41" s="457"/>
      <c r="G41" s="575" t="s">
        <v>96</v>
      </c>
      <c r="H41" s="575"/>
      <c r="I41" s="491">
        <v>6292699863.8699999</v>
      </c>
      <c r="J41" s="500">
        <v>4771519767.0699997</v>
      </c>
    </row>
    <row r="42" spans="2:10" s="8" customFormat="1" ht="14.25" x14ac:dyDescent="0.2">
      <c r="B42" s="352"/>
      <c r="C42" s="358"/>
      <c r="D42" s="358"/>
      <c r="E42" s="472"/>
      <c r="F42" s="457"/>
      <c r="G42" s="575" t="s">
        <v>97</v>
      </c>
      <c r="H42" s="575"/>
      <c r="I42" s="491">
        <v>11164141474.6</v>
      </c>
      <c r="J42" s="500">
        <v>11164141474.6</v>
      </c>
    </row>
    <row r="43" spans="2:10" s="8" customFormat="1" ht="14.25" x14ac:dyDescent="0.2">
      <c r="B43" s="352"/>
      <c r="C43" s="358"/>
      <c r="D43" s="358"/>
      <c r="E43" s="472"/>
      <c r="F43" s="457"/>
      <c r="G43" s="549" t="s">
        <v>98</v>
      </c>
      <c r="H43" s="549"/>
      <c r="I43" s="491">
        <v>0</v>
      </c>
      <c r="J43" s="500">
        <v>0</v>
      </c>
    </row>
    <row r="44" spans="2:10" s="8" customFormat="1" ht="14.25" x14ac:dyDescent="0.2">
      <c r="B44" s="352"/>
      <c r="C44" s="358"/>
      <c r="D44" s="358"/>
      <c r="E44" s="472"/>
      <c r="F44" s="457"/>
      <c r="G44" s="575" t="s">
        <v>99</v>
      </c>
      <c r="H44" s="575"/>
      <c r="I44" s="491">
        <v>8473409193.5200005</v>
      </c>
      <c r="J44" s="500">
        <v>8434324238.4899998</v>
      </c>
    </row>
    <row r="45" spans="2:10" s="8" customFormat="1" ht="6.75" customHeight="1" x14ac:dyDescent="0.2">
      <c r="B45" s="352"/>
      <c r="C45" s="354"/>
      <c r="D45" s="357"/>
      <c r="E45" s="472"/>
      <c r="F45" s="457"/>
      <c r="G45" s="470"/>
      <c r="H45" s="473"/>
      <c r="I45" s="495"/>
      <c r="J45" s="500"/>
    </row>
    <row r="46" spans="2:10" s="8" customFormat="1" ht="15" x14ac:dyDescent="0.2">
      <c r="B46" s="352"/>
      <c r="C46" s="354"/>
      <c r="D46" s="357"/>
      <c r="E46" s="472"/>
      <c r="F46" s="457"/>
      <c r="G46" s="574" t="s">
        <v>100</v>
      </c>
      <c r="H46" s="574"/>
      <c r="I46" s="493">
        <v>0</v>
      </c>
      <c r="J46" s="501">
        <v>0</v>
      </c>
    </row>
    <row r="47" spans="2:10" s="8" customFormat="1" ht="6.75" customHeight="1" x14ac:dyDescent="0.2">
      <c r="B47" s="352"/>
      <c r="C47" s="354"/>
      <c r="D47" s="357"/>
      <c r="E47" s="472"/>
      <c r="F47" s="457"/>
      <c r="G47" s="470"/>
      <c r="H47" s="473"/>
      <c r="I47" s="491"/>
      <c r="J47" s="504"/>
    </row>
    <row r="48" spans="2:10" s="8" customFormat="1" ht="14.25" x14ac:dyDescent="0.2">
      <c r="B48" s="352"/>
      <c r="C48" s="354"/>
      <c r="D48" s="357"/>
      <c r="E48" s="472"/>
      <c r="F48" s="457"/>
      <c r="G48" s="575" t="s">
        <v>101</v>
      </c>
      <c r="H48" s="575"/>
      <c r="I48" s="491">
        <v>0</v>
      </c>
      <c r="J48" s="500">
        <v>0</v>
      </c>
    </row>
    <row r="49" spans="2:10" s="8" customFormat="1" ht="14.25" x14ac:dyDescent="0.2">
      <c r="B49" s="352"/>
      <c r="C49" s="354"/>
      <c r="D49" s="357"/>
      <c r="E49" s="472"/>
      <c r="F49" s="457"/>
      <c r="G49" s="575" t="s">
        <v>102</v>
      </c>
      <c r="H49" s="575"/>
      <c r="I49" s="491">
        <v>0</v>
      </c>
      <c r="J49" s="500">
        <v>0</v>
      </c>
    </row>
    <row r="50" spans="2:10" s="8" customFormat="1" ht="6.75" customHeight="1" x14ac:dyDescent="0.2">
      <c r="B50" s="352"/>
      <c r="C50" s="354"/>
      <c r="D50" s="357"/>
      <c r="E50" s="472"/>
      <c r="F50" s="457"/>
      <c r="G50" s="470"/>
      <c r="H50" s="474"/>
      <c r="I50" s="495"/>
      <c r="J50" s="504"/>
    </row>
    <row r="51" spans="2:10" s="8" customFormat="1" ht="15" x14ac:dyDescent="0.2">
      <c r="B51" s="352"/>
      <c r="C51" s="354"/>
      <c r="D51" s="357"/>
      <c r="E51" s="472"/>
      <c r="F51" s="457"/>
      <c r="G51" s="574" t="s">
        <v>103</v>
      </c>
      <c r="H51" s="574"/>
      <c r="I51" s="493">
        <v>28123352452.09</v>
      </c>
      <c r="J51" s="501">
        <v>26507655042.830002</v>
      </c>
    </row>
    <row r="52" spans="2:10" s="8" customFormat="1" ht="6.75" customHeight="1" x14ac:dyDescent="0.2">
      <c r="B52" s="352"/>
      <c r="C52" s="354"/>
      <c r="D52" s="357"/>
      <c r="E52" s="472"/>
      <c r="F52" s="457"/>
      <c r="G52" s="470"/>
      <c r="H52" s="473"/>
      <c r="I52" s="495"/>
      <c r="J52" s="504"/>
    </row>
    <row r="53" spans="2:10" s="8" customFormat="1" ht="15" x14ac:dyDescent="0.2">
      <c r="B53" s="352"/>
      <c r="C53" s="354"/>
      <c r="D53" s="357"/>
      <c r="E53" s="472"/>
      <c r="F53" s="457"/>
      <c r="G53" s="574" t="s">
        <v>104</v>
      </c>
      <c r="H53" s="574"/>
      <c r="I53" s="493">
        <v>30166378344.669998</v>
      </c>
      <c r="J53" s="501">
        <v>28733799965.210003</v>
      </c>
    </row>
    <row r="54" spans="2:10" s="8" customFormat="1" ht="6.75" customHeight="1" thickBot="1" x14ac:dyDescent="0.25">
      <c r="B54" s="359"/>
      <c r="C54" s="360"/>
      <c r="D54" s="360"/>
      <c r="E54" s="360"/>
      <c r="F54" s="361"/>
      <c r="G54" s="360"/>
      <c r="H54" s="360"/>
      <c r="I54" s="450"/>
      <c r="J54" s="451"/>
    </row>
    <row r="55" spans="2:10" ht="14.25" x14ac:dyDescent="0.2">
      <c r="B55" s="433" t="s">
        <v>6557</v>
      </c>
      <c r="C55" s="46"/>
      <c r="D55" s="47"/>
      <c r="E55" s="47"/>
      <c r="F55" s="10"/>
      <c r="G55" s="48"/>
      <c r="H55" s="46"/>
      <c r="I55" s="452"/>
      <c r="J55" s="452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B1:J55"/>
  <sheetViews>
    <sheetView showGridLines="0" zoomScale="85" zoomScaleNormal="85" zoomScalePageLayoutView="115" workbookViewId="0">
      <selection activeCell="B3" sqref="B3:G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585" t="s">
        <v>47</v>
      </c>
      <c r="C2" s="586"/>
      <c r="D2" s="586"/>
      <c r="E2" s="586"/>
      <c r="F2" s="586"/>
      <c r="G2" s="586"/>
      <c r="H2" s="586"/>
      <c r="I2" s="586"/>
      <c r="J2" s="587"/>
    </row>
    <row r="3" spans="2:10" s="3" customFormat="1" ht="18" x14ac:dyDescent="0.25">
      <c r="B3" s="588" t="s">
        <v>48</v>
      </c>
      <c r="C3" s="589"/>
      <c r="D3" s="589"/>
      <c r="E3" s="589"/>
      <c r="F3" s="589"/>
      <c r="G3" s="589"/>
      <c r="H3" s="589"/>
      <c r="I3" s="589"/>
      <c r="J3" s="590"/>
    </row>
    <row r="4" spans="2:10" s="3" customFormat="1" ht="18" x14ac:dyDescent="0.25">
      <c r="B4" s="588" t="s">
        <v>6569</v>
      </c>
      <c r="C4" s="589"/>
      <c r="D4" s="589"/>
      <c r="E4" s="589"/>
      <c r="F4" s="589"/>
      <c r="G4" s="589"/>
      <c r="H4" s="589"/>
      <c r="I4" s="589"/>
      <c r="J4" s="590"/>
    </row>
    <row r="5" spans="2:10" s="3" customFormat="1" ht="15.75" thickBot="1" x14ac:dyDescent="0.3">
      <c r="B5" s="591" t="s">
        <v>6560</v>
      </c>
      <c r="C5" s="592"/>
      <c r="D5" s="592"/>
      <c r="E5" s="592"/>
      <c r="F5" s="592"/>
      <c r="G5" s="592"/>
      <c r="H5" s="592"/>
      <c r="I5" s="592"/>
      <c r="J5" s="593"/>
    </row>
    <row r="6" spans="2:10" s="391" customFormat="1" ht="15.75" thickBot="1" x14ac:dyDescent="0.25">
      <c r="B6" s="594" t="s">
        <v>212</v>
      </c>
      <c r="C6" s="595"/>
      <c r="D6" s="392">
        <v>2023</v>
      </c>
      <c r="E6" s="392">
        <v>2022</v>
      </c>
      <c r="F6" s="393"/>
      <c r="G6" s="595" t="s">
        <v>212</v>
      </c>
      <c r="H6" s="595"/>
      <c r="I6" s="392">
        <v>2023</v>
      </c>
      <c r="J6" s="394">
        <v>2022</v>
      </c>
    </row>
    <row r="7" spans="2:10" s="8" customFormat="1" ht="15" x14ac:dyDescent="0.2">
      <c r="B7" s="596" t="s">
        <v>49</v>
      </c>
      <c r="C7" s="597"/>
      <c r="D7" s="560"/>
      <c r="E7" s="561"/>
      <c r="F7" s="562"/>
      <c r="G7" s="598" t="s">
        <v>14</v>
      </c>
      <c r="H7" s="598"/>
      <c r="I7" s="561"/>
      <c r="J7" s="563"/>
    </row>
    <row r="8" spans="2:10" s="8" customFormat="1" ht="4.5" customHeight="1" x14ac:dyDescent="0.2">
      <c r="B8" s="347"/>
      <c r="C8" s="348"/>
      <c r="D8" s="349"/>
      <c r="E8" s="459"/>
      <c r="F8" s="457"/>
      <c r="G8" s="460"/>
      <c r="H8" s="461"/>
      <c r="I8" s="462"/>
      <c r="J8" s="463"/>
    </row>
    <row r="9" spans="2:10" s="8" customFormat="1" ht="15" x14ac:dyDescent="0.2">
      <c r="B9" s="580" t="s">
        <v>50</v>
      </c>
      <c r="C9" s="581"/>
      <c r="D9" s="382"/>
      <c r="E9" s="464"/>
      <c r="F9" s="457"/>
      <c r="G9" s="574" t="s">
        <v>51</v>
      </c>
      <c r="H9" s="574"/>
      <c r="I9" s="382"/>
      <c r="J9" s="454"/>
    </row>
    <row r="10" spans="2:10" s="8" customFormat="1" ht="4.5" customHeight="1" x14ac:dyDescent="0.2">
      <c r="B10" s="350"/>
      <c r="C10" s="351"/>
      <c r="D10" s="349"/>
      <c r="E10" s="459"/>
      <c r="F10" s="457"/>
      <c r="G10" s="465"/>
      <c r="H10" s="466"/>
      <c r="I10" s="459"/>
      <c r="J10" s="467"/>
    </row>
    <row r="11" spans="2:10" s="8" customFormat="1" ht="14.25" x14ac:dyDescent="0.2">
      <c r="B11" s="583" t="s">
        <v>52</v>
      </c>
      <c r="C11" s="584"/>
      <c r="D11" s="490">
        <v>2281648828.0799999</v>
      </c>
      <c r="E11" s="491">
        <v>1083028003.3</v>
      </c>
      <c r="F11" s="457"/>
      <c r="G11" s="575" t="s">
        <v>53</v>
      </c>
      <c r="H11" s="575"/>
      <c r="I11" s="491">
        <v>365456570.74000001</v>
      </c>
      <c r="J11" s="500">
        <v>224158622.74000001</v>
      </c>
    </row>
    <row r="12" spans="2:10" s="8" customFormat="1" ht="14.25" x14ac:dyDescent="0.2">
      <c r="B12" s="583" t="s">
        <v>54</v>
      </c>
      <c r="C12" s="584"/>
      <c r="D12" s="490">
        <v>34188362.939999998</v>
      </c>
      <c r="E12" s="491">
        <v>15521185.699999999</v>
      </c>
      <c r="F12" s="457"/>
      <c r="G12" s="575" t="s">
        <v>55</v>
      </c>
      <c r="H12" s="575"/>
      <c r="I12" s="491">
        <v>0</v>
      </c>
      <c r="J12" s="500">
        <v>0</v>
      </c>
    </row>
    <row r="13" spans="2:10" s="8" customFormat="1" ht="14.25" x14ac:dyDescent="0.2">
      <c r="B13" s="583" t="s">
        <v>56</v>
      </c>
      <c r="C13" s="584"/>
      <c r="D13" s="490">
        <v>6537421.8899999997</v>
      </c>
      <c r="E13" s="491">
        <v>6537421.8899999997</v>
      </c>
      <c r="F13" s="457"/>
      <c r="G13" s="575" t="s">
        <v>57</v>
      </c>
      <c r="H13" s="575"/>
      <c r="I13" s="491">
        <v>39102710.590000004</v>
      </c>
      <c r="J13" s="500">
        <v>35285579.670000002</v>
      </c>
    </row>
    <row r="14" spans="2:10" s="8" customFormat="1" ht="14.25" x14ac:dyDescent="0.2">
      <c r="B14" s="583" t="s">
        <v>58</v>
      </c>
      <c r="C14" s="584"/>
      <c r="D14" s="490">
        <v>0</v>
      </c>
      <c r="E14" s="491">
        <v>0</v>
      </c>
      <c r="F14" s="457"/>
      <c r="G14" s="575" t="s">
        <v>59</v>
      </c>
      <c r="H14" s="575"/>
      <c r="I14" s="491">
        <v>0</v>
      </c>
      <c r="J14" s="500">
        <v>0</v>
      </c>
    </row>
    <row r="15" spans="2:10" s="8" customFormat="1" ht="14.25" x14ac:dyDescent="0.2">
      <c r="B15" s="583" t="s">
        <v>60</v>
      </c>
      <c r="C15" s="584"/>
      <c r="D15" s="490">
        <v>0</v>
      </c>
      <c r="E15" s="491">
        <v>0</v>
      </c>
      <c r="F15" s="457"/>
      <c r="G15" s="575" t="s">
        <v>61</v>
      </c>
      <c r="H15" s="575"/>
      <c r="I15" s="491">
        <v>0</v>
      </c>
      <c r="J15" s="500">
        <v>0</v>
      </c>
    </row>
    <row r="16" spans="2:10" s="162" customFormat="1" ht="14.25" x14ac:dyDescent="0.25">
      <c r="B16" s="583" t="s">
        <v>62</v>
      </c>
      <c r="C16" s="584"/>
      <c r="D16" s="490">
        <v>-9157879.4700000007</v>
      </c>
      <c r="E16" s="491">
        <v>-9157879.4700000007</v>
      </c>
      <c r="F16" s="468"/>
      <c r="G16" s="582" t="s">
        <v>63</v>
      </c>
      <c r="H16" s="582"/>
      <c r="I16" s="491">
        <v>12578670</v>
      </c>
      <c r="J16" s="500">
        <v>10140410.59</v>
      </c>
    </row>
    <row r="17" spans="2:10" s="8" customFormat="1" ht="14.25" x14ac:dyDescent="0.2">
      <c r="B17" s="583" t="s">
        <v>64</v>
      </c>
      <c r="C17" s="584"/>
      <c r="D17" s="490">
        <v>0</v>
      </c>
      <c r="E17" s="491">
        <v>0</v>
      </c>
      <c r="F17" s="457"/>
      <c r="G17" s="575" t="s">
        <v>65</v>
      </c>
      <c r="H17" s="575"/>
      <c r="I17" s="491">
        <v>24966997.210000001</v>
      </c>
      <c r="J17" s="500">
        <v>23869838.57</v>
      </c>
    </row>
    <row r="18" spans="2:10" s="8" customFormat="1" ht="14.25" x14ac:dyDescent="0.2">
      <c r="B18" s="352"/>
      <c r="C18" s="554"/>
      <c r="D18" s="490"/>
      <c r="E18" s="491"/>
      <c r="F18" s="457"/>
      <c r="G18" s="575" t="s">
        <v>66</v>
      </c>
      <c r="H18" s="575"/>
      <c r="I18" s="491">
        <v>28688228.789999999</v>
      </c>
      <c r="J18" s="500">
        <v>16047004.960000001</v>
      </c>
    </row>
    <row r="19" spans="2:10" s="8" customFormat="1" ht="15" x14ac:dyDescent="0.2">
      <c r="B19" s="580" t="s">
        <v>67</v>
      </c>
      <c r="C19" s="581"/>
      <c r="D19" s="492">
        <v>2313216733.4400001</v>
      </c>
      <c r="E19" s="493">
        <v>1095928731.4200001</v>
      </c>
      <c r="F19" s="469"/>
      <c r="G19" s="574" t="s">
        <v>68</v>
      </c>
      <c r="H19" s="574"/>
      <c r="I19" s="493">
        <v>470793177.33000004</v>
      </c>
      <c r="J19" s="501">
        <v>309501456.52999997</v>
      </c>
    </row>
    <row r="20" spans="2:10" s="8" customFormat="1" ht="6" customHeight="1" x14ac:dyDescent="0.2">
      <c r="B20" s="347"/>
      <c r="C20" s="553"/>
      <c r="D20" s="492"/>
      <c r="E20" s="493"/>
      <c r="F20" s="469"/>
      <c r="G20" s="462"/>
      <c r="H20" s="462"/>
      <c r="I20" s="502"/>
      <c r="J20" s="503"/>
    </row>
    <row r="21" spans="2:10" s="8" customFormat="1" ht="15" x14ac:dyDescent="0.2">
      <c r="B21" s="580" t="s">
        <v>69</v>
      </c>
      <c r="C21" s="581"/>
      <c r="D21" s="494"/>
      <c r="E21" s="495"/>
      <c r="F21" s="457"/>
      <c r="G21" s="574" t="s">
        <v>70</v>
      </c>
      <c r="H21" s="574"/>
      <c r="I21" s="495"/>
      <c r="J21" s="504"/>
    </row>
    <row r="22" spans="2:10" s="8" customFormat="1" ht="6" customHeight="1" x14ac:dyDescent="0.2">
      <c r="B22" s="352"/>
      <c r="C22" s="354"/>
      <c r="D22" s="494"/>
      <c r="E22" s="495"/>
      <c r="F22" s="457"/>
      <c r="G22" s="470"/>
      <c r="H22" s="551"/>
      <c r="I22" s="495"/>
      <c r="J22" s="504"/>
    </row>
    <row r="23" spans="2:10" s="8" customFormat="1" ht="14.25" x14ac:dyDescent="0.2">
      <c r="B23" s="578" t="s">
        <v>71</v>
      </c>
      <c r="C23" s="579"/>
      <c r="D23" s="490">
        <v>291935643.88</v>
      </c>
      <c r="E23" s="491">
        <v>145223619.13999999</v>
      </c>
      <c r="F23" s="457"/>
      <c r="G23" s="575" t="s">
        <v>72</v>
      </c>
      <c r="H23" s="575"/>
      <c r="I23" s="491">
        <v>0</v>
      </c>
      <c r="J23" s="500">
        <v>0</v>
      </c>
    </row>
    <row r="24" spans="2:10" s="8" customFormat="1" ht="14.25" x14ac:dyDescent="0.2">
      <c r="B24" s="578" t="s">
        <v>73</v>
      </c>
      <c r="C24" s="579"/>
      <c r="D24" s="490">
        <v>0</v>
      </c>
      <c r="E24" s="491">
        <v>0</v>
      </c>
      <c r="F24" s="457"/>
      <c r="G24" s="575" t="s">
        <v>74</v>
      </c>
      <c r="H24" s="575"/>
      <c r="I24" s="491">
        <v>0</v>
      </c>
      <c r="J24" s="500">
        <v>0</v>
      </c>
    </row>
    <row r="25" spans="2:10" s="8" customFormat="1" ht="14.25" x14ac:dyDescent="0.2">
      <c r="B25" s="578" t="s">
        <v>75</v>
      </c>
      <c r="C25" s="579"/>
      <c r="D25" s="490">
        <v>22021871906.200001</v>
      </c>
      <c r="E25" s="491">
        <v>21255612159.16</v>
      </c>
      <c r="F25" s="457"/>
      <c r="G25" s="582" t="s">
        <v>76</v>
      </c>
      <c r="H25" s="582"/>
      <c r="I25" s="491">
        <v>1564372131.6300001</v>
      </c>
      <c r="J25" s="500">
        <v>1590964380.1300001</v>
      </c>
    </row>
    <row r="26" spans="2:10" s="8" customFormat="1" ht="14.25" x14ac:dyDescent="0.2">
      <c r="B26" s="578" t="s">
        <v>77</v>
      </c>
      <c r="C26" s="579"/>
      <c r="D26" s="490">
        <v>2680086221.3299999</v>
      </c>
      <c r="E26" s="491">
        <v>2536258791.75</v>
      </c>
      <c r="F26" s="457"/>
      <c r="G26" s="575" t="s">
        <v>78</v>
      </c>
      <c r="H26" s="575"/>
      <c r="I26" s="491">
        <v>0</v>
      </c>
      <c r="J26" s="500">
        <v>0</v>
      </c>
    </row>
    <row r="27" spans="2:10" s="8" customFormat="1" ht="14.25" x14ac:dyDescent="0.2">
      <c r="B27" s="578" t="s">
        <v>79</v>
      </c>
      <c r="C27" s="579"/>
      <c r="D27" s="490">
        <v>93910337.140000001</v>
      </c>
      <c r="E27" s="491">
        <v>81685131.939999998</v>
      </c>
      <c r="F27" s="457"/>
      <c r="G27" s="575" t="s">
        <v>80</v>
      </c>
      <c r="H27" s="575"/>
      <c r="I27" s="491">
        <v>7860583.6200000001</v>
      </c>
      <c r="J27" s="500">
        <v>7858529.71</v>
      </c>
    </row>
    <row r="28" spans="2:10" s="8" customFormat="1" ht="14.25" x14ac:dyDescent="0.2">
      <c r="B28" s="578" t="s">
        <v>81</v>
      </c>
      <c r="C28" s="579"/>
      <c r="D28" s="490">
        <v>-2092169494.45</v>
      </c>
      <c r="E28" s="491">
        <v>-1857763723.8499999</v>
      </c>
      <c r="F28" s="457"/>
      <c r="G28" s="575" t="s">
        <v>82</v>
      </c>
      <c r="H28" s="575"/>
      <c r="I28" s="491">
        <v>0</v>
      </c>
      <c r="J28" s="500">
        <v>0</v>
      </c>
    </row>
    <row r="29" spans="2:10" s="8" customFormat="1" ht="15" x14ac:dyDescent="0.2">
      <c r="B29" s="578" t="s">
        <v>83</v>
      </c>
      <c r="C29" s="579"/>
      <c r="D29" s="490">
        <v>191644535.53</v>
      </c>
      <c r="E29" s="491">
        <v>173759287.06</v>
      </c>
      <c r="F29" s="457"/>
      <c r="G29" s="574" t="s">
        <v>84</v>
      </c>
      <c r="H29" s="574"/>
      <c r="I29" s="493">
        <v>1572232715.25</v>
      </c>
      <c r="J29" s="501">
        <v>1598822909.8400002</v>
      </c>
    </row>
    <row r="30" spans="2:10" s="8" customFormat="1" ht="14.25" x14ac:dyDescent="0.2">
      <c r="B30" s="578" t="s">
        <v>85</v>
      </c>
      <c r="C30" s="579"/>
      <c r="D30" s="490">
        <v>0</v>
      </c>
      <c r="E30" s="491">
        <v>0</v>
      </c>
      <c r="F30" s="457"/>
      <c r="G30" s="462"/>
      <c r="H30" s="462"/>
      <c r="I30" s="502"/>
      <c r="J30" s="503"/>
    </row>
    <row r="31" spans="2:10" s="8" customFormat="1" ht="15" x14ac:dyDescent="0.2">
      <c r="B31" s="578" t="s">
        <v>86</v>
      </c>
      <c r="C31" s="579"/>
      <c r="D31" s="490">
        <v>4665882461.6000004</v>
      </c>
      <c r="E31" s="491">
        <v>4665872461.6000004</v>
      </c>
      <c r="F31" s="457"/>
      <c r="G31" s="574" t="s">
        <v>87</v>
      </c>
      <c r="H31" s="574"/>
      <c r="I31" s="493">
        <v>2043025892.5799999</v>
      </c>
      <c r="J31" s="501">
        <v>1908324366.3700001</v>
      </c>
    </row>
    <row r="32" spans="2:10" s="8" customFormat="1" ht="7.5" customHeight="1" x14ac:dyDescent="0.2">
      <c r="B32" s="355"/>
      <c r="C32" s="552"/>
      <c r="D32" s="496"/>
      <c r="E32" s="497"/>
      <c r="F32" s="457"/>
      <c r="G32" s="462"/>
      <c r="H32" s="462"/>
      <c r="I32" s="502"/>
      <c r="J32" s="503"/>
    </row>
    <row r="33" spans="2:10" s="8" customFormat="1" ht="15" x14ac:dyDescent="0.2">
      <c r="B33" s="580" t="s">
        <v>6547</v>
      </c>
      <c r="C33" s="581"/>
      <c r="D33" s="498">
        <v>27853161611.230003</v>
      </c>
      <c r="E33" s="499">
        <v>27000647726.800003</v>
      </c>
      <c r="F33" s="469"/>
      <c r="G33" s="574" t="s">
        <v>21</v>
      </c>
      <c r="H33" s="574"/>
      <c r="I33" s="493"/>
      <c r="J33" s="501"/>
    </row>
    <row r="34" spans="2:10" s="8" customFormat="1" ht="15" x14ac:dyDescent="0.2">
      <c r="B34" s="355"/>
      <c r="C34" s="356"/>
      <c r="D34" s="496"/>
      <c r="E34" s="497"/>
      <c r="F34" s="457"/>
      <c r="G34" s="574" t="s">
        <v>89</v>
      </c>
      <c r="H34" s="574"/>
      <c r="I34" s="505">
        <v>650000</v>
      </c>
      <c r="J34" s="501">
        <v>0</v>
      </c>
    </row>
    <row r="35" spans="2:10" s="8" customFormat="1" ht="15" x14ac:dyDescent="0.2">
      <c r="B35" s="576" t="s">
        <v>90</v>
      </c>
      <c r="C35" s="577"/>
      <c r="D35" s="498">
        <v>30166378344.670002</v>
      </c>
      <c r="E35" s="499">
        <v>28096576458.220001</v>
      </c>
      <c r="F35" s="457"/>
      <c r="G35" s="575" t="s">
        <v>91</v>
      </c>
      <c r="H35" s="575"/>
      <c r="I35" s="491">
        <v>0</v>
      </c>
      <c r="J35" s="500">
        <v>0</v>
      </c>
    </row>
    <row r="36" spans="2:10" s="8" customFormat="1" ht="14.25" x14ac:dyDescent="0.2">
      <c r="B36" s="352"/>
      <c r="C36" s="354"/>
      <c r="D36" s="353"/>
      <c r="E36" s="471"/>
      <c r="F36" s="457"/>
      <c r="G36" s="575" t="s">
        <v>92</v>
      </c>
      <c r="H36" s="575"/>
      <c r="I36" s="491">
        <v>650000</v>
      </c>
      <c r="J36" s="500">
        <v>0</v>
      </c>
    </row>
    <row r="37" spans="2:10" s="8" customFormat="1" ht="14.25" x14ac:dyDescent="0.2">
      <c r="B37" s="352"/>
      <c r="C37" s="354"/>
      <c r="D37" s="357"/>
      <c r="E37" s="472"/>
      <c r="F37" s="457"/>
      <c r="G37" s="575" t="s">
        <v>93</v>
      </c>
      <c r="H37" s="575"/>
      <c r="I37" s="491">
        <v>0</v>
      </c>
      <c r="J37" s="500">
        <v>0</v>
      </c>
    </row>
    <row r="38" spans="2:10" s="8" customFormat="1" ht="4.5" customHeight="1" x14ac:dyDescent="0.2">
      <c r="B38" s="352"/>
      <c r="C38" s="354"/>
      <c r="D38" s="357"/>
      <c r="E38" s="472"/>
      <c r="F38" s="457"/>
      <c r="G38" s="462"/>
      <c r="H38" s="462"/>
      <c r="I38" s="502"/>
      <c r="J38" s="500"/>
    </row>
    <row r="39" spans="2:10" s="8" customFormat="1" ht="15" x14ac:dyDescent="0.2">
      <c r="B39" s="352"/>
      <c r="C39" s="358"/>
      <c r="D39" s="358"/>
      <c r="E39" s="472"/>
      <c r="F39" s="457"/>
      <c r="G39" s="574" t="s">
        <v>94</v>
      </c>
      <c r="H39" s="574"/>
      <c r="I39" s="493">
        <v>28122702452.09</v>
      </c>
      <c r="J39" s="501">
        <v>26188252091.850002</v>
      </c>
    </row>
    <row r="40" spans="2:10" s="8" customFormat="1" ht="14.25" x14ac:dyDescent="0.2">
      <c r="B40" s="352"/>
      <c r="C40" s="358"/>
      <c r="D40" s="358"/>
      <c r="E40" s="472"/>
      <c r="F40" s="457"/>
      <c r="G40" s="575" t="s">
        <v>95</v>
      </c>
      <c r="H40" s="575"/>
      <c r="I40" s="491">
        <v>2192451920.0999994</v>
      </c>
      <c r="J40" s="500">
        <v>1823080545.9099998</v>
      </c>
    </row>
    <row r="41" spans="2:10" s="8" customFormat="1" ht="14.25" x14ac:dyDescent="0.2">
      <c r="B41" s="352"/>
      <c r="C41" s="358"/>
      <c r="D41" s="358"/>
      <c r="E41" s="472"/>
      <c r="F41" s="457"/>
      <c r="G41" s="575" t="s">
        <v>96</v>
      </c>
      <c r="H41" s="575"/>
      <c r="I41" s="491">
        <v>6292699863.8699999</v>
      </c>
      <c r="J41" s="500">
        <v>4765561761.3699999</v>
      </c>
    </row>
    <row r="42" spans="2:10" s="8" customFormat="1" ht="14.25" x14ac:dyDescent="0.2">
      <c r="B42" s="352"/>
      <c r="C42" s="358"/>
      <c r="D42" s="358"/>
      <c r="E42" s="472"/>
      <c r="F42" s="457"/>
      <c r="G42" s="575" t="s">
        <v>97</v>
      </c>
      <c r="H42" s="575"/>
      <c r="I42" s="491">
        <v>11164141474.6</v>
      </c>
      <c r="J42" s="500">
        <v>11164141474.6</v>
      </c>
    </row>
    <row r="43" spans="2:10" s="8" customFormat="1" ht="14.25" x14ac:dyDescent="0.2">
      <c r="B43" s="352"/>
      <c r="C43" s="358"/>
      <c r="D43" s="358"/>
      <c r="E43" s="472"/>
      <c r="F43" s="457"/>
      <c r="G43" s="551" t="s">
        <v>98</v>
      </c>
      <c r="H43" s="551"/>
      <c r="I43" s="491">
        <v>0</v>
      </c>
      <c r="J43" s="500">
        <v>0</v>
      </c>
    </row>
    <row r="44" spans="2:10" s="8" customFormat="1" ht="14.25" x14ac:dyDescent="0.2">
      <c r="B44" s="352"/>
      <c r="C44" s="358"/>
      <c r="D44" s="358"/>
      <c r="E44" s="472"/>
      <c r="F44" s="457"/>
      <c r="G44" s="575" t="s">
        <v>99</v>
      </c>
      <c r="H44" s="575"/>
      <c r="I44" s="491">
        <v>8473409193.5200005</v>
      </c>
      <c r="J44" s="500">
        <v>8435468309.9700003</v>
      </c>
    </row>
    <row r="45" spans="2:10" s="8" customFormat="1" ht="4.5" customHeight="1" x14ac:dyDescent="0.2">
      <c r="B45" s="352"/>
      <c r="C45" s="354"/>
      <c r="D45" s="357"/>
      <c r="E45" s="472"/>
      <c r="F45" s="457"/>
      <c r="G45" s="470"/>
      <c r="H45" s="473"/>
      <c r="I45" s="495"/>
      <c r="J45" s="500"/>
    </row>
    <row r="46" spans="2:10" s="8" customFormat="1" ht="15" x14ac:dyDescent="0.2">
      <c r="B46" s="352"/>
      <c r="C46" s="354"/>
      <c r="D46" s="357"/>
      <c r="E46" s="472"/>
      <c r="F46" s="457"/>
      <c r="G46" s="574" t="s">
        <v>100</v>
      </c>
      <c r="H46" s="574"/>
      <c r="I46" s="493">
        <v>0</v>
      </c>
      <c r="J46" s="501">
        <v>0</v>
      </c>
    </row>
    <row r="47" spans="2:10" s="8" customFormat="1" ht="4.5" customHeight="1" x14ac:dyDescent="0.2">
      <c r="B47" s="352"/>
      <c r="C47" s="354"/>
      <c r="D47" s="357"/>
      <c r="E47" s="472"/>
      <c r="F47" s="457"/>
      <c r="G47" s="470"/>
      <c r="H47" s="473"/>
      <c r="I47" s="491"/>
      <c r="J47" s="504"/>
    </row>
    <row r="48" spans="2:10" s="8" customFormat="1" ht="14.25" x14ac:dyDescent="0.2">
      <c r="B48" s="352"/>
      <c r="C48" s="354"/>
      <c r="D48" s="357"/>
      <c r="E48" s="472"/>
      <c r="F48" s="457"/>
      <c r="G48" s="575" t="s">
        <v>101</v>
      </c>
      <c r="H48" s="575"/>
      <c r="I48" s="491">
        <v>0</v>
      </c>
      <c r="J48" s="500">
        <v>0</v>
      </c>
    </row>
    <row r="49" spans="2:10" s="8" customFormat="1" ht="14.25" x14ac:dyDescent="0.2">
      <c r="B49" s="352"/>
      <c r="C49" s="354"/>
      <c r="D49" s="357"/>
      <c r="E49" s="472"/>
      <c r="F49" s="457"/>
      <c r="G49" s="575" t="s">
        <v>102</v>
      </c>
      <c r="H49" s="575"/>
      <c r="I49" s="491">
        <v>0</v>
      </c>
      <c r="J49" s="500">
        <v>0</v>
      </c>
    </row>
    <row r="50" spans="2:10" s="8" customFormat="1" ht="4.5" customHeight="1" x14ac:dyDescent="0.2">
      <c r="B50" s="352"/>
      <c r="C50" s="354"/>
      <c r="D50" s="357"/>
      <c r="E50" s="472"/>
      <c r="F50" s="457"/>
      <c r="G50" s="470"/>
      <c r="H50" s="474"/>
      <c r="I50" s="495"/>
      <c r="J50" s="504"/>
    </row>
    <row r="51" spans="2:10" s="8" customFormat="1" ht="15" x14ac:dyDescent="0.2">
      <c r="B51" s="352"/>
      <c r="C51" s="354"/>
      <c r="D51" s="357"/>
      <c r="E51" s="472"/>
      <c r="F51" s="457"/>
      <c r="G51" s="574" t="s">
        <v>103</v>
      </c>
      <c r="H51" s="574"/>
      <c r="I51" s="493">
        <v>28123352452.09</v>
      </c>
      <c r="J51" s="501">
        <v>26188252091.850002</v>
      </c>
    </row>
    <row r="52" spans="2:10" s="8" customFormat="1" ht="4.5" customHeight="1" x14ac:dyDescent="0.2">
      <c r="B52" s="352"/>
      <c r="C52" s="354"/>
      <c r="D52" s="357"/>
      <c r="E52" s="472"/>
      <c r="F52" s="457"/>
      <c r="G52" s="470"/>
      <c r="H52" s="473"/>
      <c r="I52" s="495"/>
      <c r="J52" s="504"/>
    </row>
    <row r="53" spans="2:10" s="8" customFormat="1" ht="15" x14ac:dyDescent="0.2">
      <c r="B53" s="352"/>
      <c r="C53" s="354"/>
      <c r="D53" s="357"/>
      <c r="E53" s="472"/>
      <c r="F53" s="457"/>
      <c r="G53" s="574" t="s">
        <v>104</v>
      </c>
      <c r="H53" s="574"/>
      <c r="I53" s="493">
        <v>30166378344.669998</v>
      </c>
      <c r="J53" s="501">
        <v>28096576458.220001</v>
      </c>
    </row>
    <row r="54" spans="2:10" s="8" customFormat="1" ht="4.5" customHeight="1" thickBot="1" x14ac:dyDescent="0.25">
      <c r="B54" s="359"/>
      <c r="C54" s="360"/>
      <c r="D54" s="360"/>
      <c r="E54" s="475"/>
      <c r="F54" s="476"/>
      <c r="G54" s="475"/>
      <c r="H54" s="475"/>
      <c r="I54" s="477"/>
      <c r="J54" s="478"/>
    </row>
    <row r="55" spans="2:10" ht="14.25" x14ac:dyDescent="0.2">
      <c r="B55" s="433" t="s">
        <v>6557</v>
      </c>
      <c r="C55" s="46"/>
      <c r="D55" s="47"/>
      <c r="E55" s="47"/>
      <c r="F55" s="10"/>
      <c r="G55" s="48"/>
      <c r="H55" s="46"/>
      <c r="I55" s="452"/>
      <c r="J55" s="452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5:C35"/>
    <mergeCell ref="G35:H35"/>
    <mergeCell ref="G36:H36"/>
    <mergeCell ref="G37:H37"/>
    <mergeCell ref="G39:H39"/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07" t="s">
        <v>47</v>
      </c>
      <c r="D2" s="608"/>
      <c r="E2" s="608"/>
      <c r="F2" s="608"/>
      <c r="G2" s="608"/>
      <c r="H2" s="608"/>
      <c r="I2" s="608"/>
      <c r="J2" s="608"/>
      <c r="K2" s="609"/>
      <c r="L2" s="2"/>
      <c r="M2" s="155"/>
    </row>
    <row r="3" spans="1:15" s="3" customFormat="1" ht="15" x14ac:dyDescent="0.2">
      <c r="A3" s="79"/>
      <c r="C3" s="610" t="s">
        <v>48</v>
      </c>
      <c r="D3" s="611"/>
      <c r="E3" s="611"/>
      <c r="F3" s="611"/>
      <c r="G3" s="611"/>
      <c r="H3" s="611"/>
      <c r="I3" s="611"/>
      <c r="J3" s="611"/>
      <c r="K3" s="612"/>
      <c r="L3" s="2"/>
      <c r="M3" s="155"/>
    </row>
    <row r="4" spans="1:15" s="3" customFormat="1" ht="15.75" thickBot="1" x14ac:dyDescent="0.25">
      <c r="A4" s="79"/>
      <c r="C4" s="613" t="s">
        <v>6544</v>
      </c>
      <c r="D4" s="614"/>
      <c r="E4" s="614"/>
      <c r="F4" s="614"/>
      <c r="G4" s="614"/>
      <c r="H4" s="614"/>
      <c r="I4" s="614"/>
      <c r="J4" s="614"/>
      <c r="K4" s="615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03" t="s">
        <v>49</v>
      </c>
      <c r="D6" s="600"/>
      <c r="E6" s="9" t="s">
        <v>302</v>
      </c>
      <c r="F6" s="9" t="s">
        <v>298</v>
      </c>
      <c r="G6" s="10"/>
      <c r="H6" s="600" t="s">
        <v>14</v>
      </c>
      <c r="I6" s="600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03" t="s">
        <v>50</v>
      </c>
      <c r="D8" s="600"/>
      <c r="E8" s="13"/>
      <c r="F8" s="13"/>
      <c r="G8" s="10"/>
      <c r="H8" s="600" t="s">
        <v>51</v>
      </c>
      <c r="I8" s="600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06" t="s">
        <v>52</v>
      </c>
      <c r="D10" s="599"/>
      <c r="E10" s="22">
        <v>1725304900.8900001</v>
      </c>
      <c r="F10" s="22" t="e">
        <f>VLOOKUP(A10,#REF!,6,FALSE)</f>
        <v>#REF!</v>
      </c>
      <c r="G10" s="10"/>
      <c r="H10" s="599" t="s">
        <v>53</v>
      </c>
      <c r="I10" s="599"/>
      <c r="J10" s="22"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06" t="s">
        <v>54</v>
      </c>
      <c r="D11" s="599"/>
      <c r="E11" s="22">
        <v>11433463.529999999</v>
      </c>
      <c r="F11" s="22" t="e">
        <f>VLOOKUP(A11,#REF!,6,FALSE)</f>
        <v>#REF!</v>
      </c>
      <c r="G11" s="10"/>
      <c r="H11" s="599" t="s">
        <v>55</v>
      </c>
      <c r="I11" s="599"/>
      <c r="J11" s="22"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06" t="s">
        <v>56</v>
      </c>
      <c r="D12" s="599"/>
      <c r="E12" s="22">
        <v>14409022.51</v>
      </c>
      <c r="F12" s="22" t="e">
        <f>VLOOKUP(A12,#REF!,6,FALSE)</f>
        <v>#REF!</v>
      </c>
      <c r="G12" s="10"/>
      <c r="H12" s="599" t="s">
        <v>57</v>
      </c>
      <c r="I12" s="599"/>
      <c r="J12" s="22"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06" t="s">
        <v>58</v>
      </c>
      <c r="D13" s="599"/>
      <c r="E13" s="22">
        <v>0</v>
      </c>
      <c r="F13" s="22" t="e">
        <f>VLOOKUP(A13,#REF!,6,FALSE)</f>
        <v>#REF!</v>
      </c>
      <c r="G13" s="10"/>
      <c r="H13" s="599" t="s">
        <v>59</v>
      </c>
      <c r="I13" s="599"/>
      <c r="J13" s="22"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06" t="s">
        <v>60</v>
      </c>
      <c r="D14" s="599"/>
      <c r="E14" s="22">
        <v>0</v>
      </c>
      <c r="F14" s="22" t="e">
        <f>VLOOKUP(A14,#REF!,6,FALSE)</f>
        <v>#REF!</v>
      </c>
      <c r="G14" s="10"/>
      <c r="H14" s="599" t="s">
        <v>61</v>
      </c>
      <c r="I14" s="599"/>
      <c r="J14" s="22"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01" t="s">
        <v>62</v>
      </c>
      <c r="D15" s="602"/>
      <c r="E15" s="22">
        <v>-2250582.27</v>
      </c>
      <c r="F15" s="22" t="e">
        <f>VLOOKUP(A15,#REF!,6,FALSE)</f>
        <v>#REF!</v>
      </c>
      <c r="G15" s="163"/>
      <c r="H15" s="602" t="s">
        <v>63</v>
      </c>
      <c r="I15" s="602"/>
      <c r="J15" s="22"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06" t="s">
        <v>64</v>
      </c>
      <c r="D16" s="599"/>
      <c r="E16" s="22">
        <v>0</v>
      </c>
      <c r="F16" s="22" t="e">
        <f>VLOOKUP(A16,#REF!,6,FALSE)</f>
        <v>#REF!</v>
      </c>
      <c r="G16" s="10"/>
      <c r="H16" s="599" t="s">
        <v>65</v>
      </c>
      <c r="I16" s="599"/>
      <c r="J16" s="22"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599" t="s">
        <v>66</v>
      </c>
      <c r="I17" s="599"/>
      <c r="J17" s="22"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03" t="s">
        <v>67</v>
      </c>
      <c r="D18" s="600"/>
      <c r="E18" s="16">
        <f>SUM(E10:E17)</f>
        <v>1748896804.6600001</v>
      </c>
      <c r="F18" s="16" t="e">
        <f>SUM(F10:F17)</f>
        <v>#REF!</v>
      </c>
      <c r="G18" s="26"/>
      <c r="H18" s="600" t="s">
        <v>68</v>
      </c>
      <c r="I18" s="600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03" t="s">
        <v>69</v>
      </c>
      <c r="D20" s="600"/>
      <c r="E20" s="29"/>
      <c r="F20" s="29"/>
      <c r="G20" s="10"/>
      <c r="H20" s="600" t="s">
        <v>70</v>
      </c>
      <c r="I20" s="600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01" t="s">
        <v>71</v>
      </c>
      <c r="D22" s="602"/>
      <c r="E22" s="22">
        <v>747989728.34000003</v>
      </c>
      <c r="F22" s="22" t="e">
        <f>VLOOKUP(A22,#REF!,6,FALSE)</f>
        <v>#REF!</v>
      </c>
      <c r="G22" s="10"/>
      <c r="H22" s="599" t="s">
        <v>72</v>
      </c>
      <c r="I22" s="599"/>
      <c r="J22" s="22"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01" t="s">
        <v>73</v>
      </c>
      <c r="D23" s="602"/>
      <c r="E23" s="22">
        <v>0</v>
      </c>
      <c r="F23" s="22" t="e">
        <f>VLOOKUP(A23,#REF!,6,FALSE)</f>
        <v>#REF!</v>
      </c>
      <c r="G23" s="10"/>
      <c r="H23" s="599" t="s">
        <v>74</v>
      </c>
      <c r="I23" s="599"/>
      <c r="J23" s="22"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01" t="s">
        <v>75</v>
      </c>
      <c r="D24" s="602"/>
      <c r="E24" s="22">
        <v>20249166337.169998</v>
      </c>
      <c r="F24" s="22" t="e">
        <f>VLOOKUP(A24,#REF!,6,FALSE)</f>
        <v>#REF!</v>
      </c>
      <c r="G24" s="10"/>
      <c r="H24" s="602" t="s">
        <v>76</v>
      </c>
      <c r="I24" s="602"/>
      <c r="J24" s="22"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01" t="s">
        <v>77</v>
      </c>
      <c r="D25" s="602"/>
      <c r="E25" s="22">
        <v>2271792509.5300002</v>
      </c>
      <c r="F25" s="22" t="e">
        <f>VLOOKUP(A25,#REF!,6,FALSE)</f>
        <v>#REF!</v>
      </c>
      <c r="G25" s="10"/>
      <c r="H25" s="599" t="s">
        <v>78</v>
      </c>
      <c r="I25" s="599"/>
      <c r="J25" s="22"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01" t="s">
        <v>79</v>
      </c>
      <c r="D26" s="602"/>
      <c r="E26" s="22">
        <v>77000412.280000001</v>
      </c>
      <c r="F26" s="22" t="e">
        <f>VLOOKUP(A26,#REF!,6,FALSE)</f>
        <v>#REF!</v>
      </c>
      <c r="G26" s="10"/>
      <c r="H26" s="599" t="s">
        <v>80</v>
      </c>
      <c r="I26" s="599"/>
      <c r="J26" s="22"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01" t="s">
        <v>81</v>
      </c>
      <c r="D27" s="602"/>
      <c r="E27" s="22">
        <v>-1580526818.8499999</v>
      </c>
      <c r="F27" s="22" t="e">
        <f>VLOOKUP(A27,#REF!,6,FALSE)</f>
        <v>#REF!</v>
      </c>
      <c r="G27" s="10"/>
      <c r="H27" s="599" t="s">
        <v>82</v>
      </c>
      <c r="I27" s="599"/>
      <c r="J27" s="22"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01" t="s">
        <v>83</v>
      </c>
      <c r="D28" s="602"/>
      <c r="E28" s="22">
        <v>149810295.00999999</v>
      </c>
      <c r="F28" s="22" t="e">
        <f>VLOOKUP(A28,#REF!,6,FALSE)</f>
        <v>#REF!</v>
      </c>
      <c r="G28" s="10"/>
      <c r="H28" s="600" t="s">
        <v>84</v>
      </c>
      <c r="I28" s="600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01" t="s">
        <v>85</v>
      </c>
      <c r="D29" s="602"/>
      <c r="E29" s="22"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01" t="s">
        <v>86</v>
      </c>
      <c r="D30" s="602"/>
      <c r="E30" s="22">
        <v>4665872461.6000004</v>
      </c>
      <c r="F30" s="22" t="e">
        <f>VLOOKUP(A30,#REF!,6,FALSE)</f>
        <v>#REF!</v>
      </c>
      <c r="G30" s="10"/>
      <c r="H30" s="600" t="s">
        <v>87</v>
      </c>
      <c r="I30" s="600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03" t="s">
        <v>6547</v>
      </c>
      <c r="D32" s="600"/>
      <c r="E32" s="35">
        <f>SUM(E22:E31)</f>
        <v>26581104925.079994</v>
      </c>
      <c r="F32" s="35" t="e">
        <f>SUM(F22:F31)</f>
        <v>#REF!</v>
      </c>
      <c r="G32" s="26"/>
      <c r="H32" s="600" t="s">
        <v>21</v>
      </c>
      <c r="I32" s="600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00" t="s">
        <v>89</v>
      </c>
      <c r="I33" s="600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04" t="s">
        <v>90</v>
      </c>
      <c r="D34" s="605"/>
      <c r="E34" s="35">
        <f>E18+E32</f>
        <v>28330001729.739994</v>
      </c>
      <c r="F34" s="35" t="e">
        <f>F18+F32</f>
        <v>#REF!</v>
      </c>
      <c r="G34" s="10"/>
      <c r="H34" s="599" t="s">
        <v>91</v>
      </c>
      <c r="I34" s="599"/>
      <c r="J34" s="22"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599" t="s">
        <v>92</v>
      </c>
      <c r="I35" s="599"/>
      <c r="J35" s="22"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599" t="s">
        <v>93</v>
      </c>
      <c r="I36" s="599"/>
      <c r="J36" s="22"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00" t="s">
        <v>94</v>
      </c>
      <c r="I38" s="600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599" t="s">
        <v>95</v>
      </c>
      <c r="I39" s="599"/>
      <c r="J39" s="22"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599" t="s">
        <v>96</v>
      </c>
      <c r="I41" s="599"/>
      <c r="J41" s="22"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599" t="s">
        <v>97</v>
      </c>
      <c r="I42" s="599"/>
      <c r="J42" s="22"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599" t="s">
        <v>99</v>
      </c>
      <c r="I44" s="599"/>
      <c r="J44" s="22"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00" t="s">
        <v>100</v>
      </c>
      <c r="I46" s="600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599" t="s">
        <v>101</v>
      </c>
      <c r="I48" s="599"/>
      <c r="J48" s="22"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599" t="s">
        <v>102</v>
      </c>
      <c r="I49" s="599"/>
      <c r="J49" s="22"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00" t="s">
        <v>103</v>
      </c>
      <c r="I51" s="600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00" t="s">
        <v>104</v>
      </c>
      <c r="I53" s="600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00"/>
      <c r="I56" s="600"/>
      <c r="J56" s="160">
        <f>E34-J53</f>
        <v>0</v>
      </c>
      <c r="K56" s="160" t="e">
        <f>F34-K53</f>
        <v>#REF!</v>
      </c>
    </row>
    <row r="57" spans="1:13" x14ac:dyDescent="0.2">
      <c r="H57" s="599"/>
      <c r="I57" s="599"/>
      <c r="J57" s="155"/>
    </row>
    <row r="58" spans="1:13" x14ac:dyDescent="0.2">
      <c r="H58" s="599"/>
      <c r="I58" s="599"/>
      <c r="J58" s="155"/>
    </row>
    <row r="59" spans="1:13" x14ac:dyDescent="0.2">
      <c r="H59" s="599"/>
      <c r="I59" s="599"/>
      <c r="J59" s="155"/>
    </row>
    <row r="60" spans="1:13" x14ac:dyDescent="0.2">
      <c r="H60" s="154"/>
      <c r="I60" s="154"/>
      <c r="J60" s="155"/>
    </row>
    <row r="61" spans="1:13" x14ac:dyDescent="0.2">
      <c r="H61" s="599"/>
      <c r="I61" s="599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27" t="s">
        <v>47</v>
      </c>
      <c r="D2" s="628"/>
      <c r="E2" s="628"/>
      <c r="F2" s="628"/>
      <c r="G2" s="628"/>
      <c r="H2" s="629"/>
    </row>
    <row r="3" spans="1:8" ht="14.25" customHeight="1" x14ac:dyDescent="0.2">
      <c r="C3" s="630" t="s">
        <v>156</v>
      </c>
      <c r="D3" s="631"/>
      <c r="E3" s="631"/>
      <c r="F3" s="631"/>
      <c r="G3" s="631"/>
      <c r="H3" s="632"/>
    </row>
    <row r="4" spans="1:8" ht="14.25" customHeight="1" thickBot="1" x14ac:dyDescent="0.25">
      <c r="C4" s="633" t="s">
        <v>6545</v>
      </c>
      <c r="D4" s="634"/>
      <c r="E4" s="634"/>
      <c r="F4" s="634"/>
      <c r="G4" s="634"/>
      <c r="H4" s="635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36" t="s">
        <v>25</v>
      </c>
      <c r="D6" s="637"/>
      <c r="E6" s="637"/>
      <c r="F6" s="637"/>
      <c r="G6" s="291"/>
      <c r="H6" s="203"/>
    </row>
    <row r="7" spans="1:8" s="58" customFormat="1" ht="28.35" customHeight="1" x14ac:dyDescent="0.2">
      <c r="A7" s="79"/>
      <c r="C7" s="636" t="s">
        <v>157</v>
      </c>
      <c r="D7" s="637"/>
      <c r="E7" s="637"/>
      <c r="F7" s="637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26" t="s">
        <v>158</v>
      </c>
      <c r="E8" s="626"/>
      <c r="F8" s="626"/>
      <c r="G8" s="150"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26" t="s">
        <v>159</v>
      </c>
      <c r="E9" s="626"/>
      <c r="F9" s="626"/>
      <c r="G9" s="150"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26" t="s">
        <v>160</v>
      </c>
      <c r="E10" s="626"/>
      <c r="F10" s="626"/>
      <c r="G10" s="150"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26" t="s">
        <v>161</v>
      </c>
      <c r="E11" s="626"/>
      <c r="F11" s="626"/>
      <c r="G11" s="150"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26" t="s">
        <v>314</v>
      </c>
      <c r="E12" s="626"/>
      <c r="F12" s="626"/>
      <c r="G12" s="150"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26" t="s">
        <v>320</v>
      </c>
      <c r="E13" s="626"/>
      <c r="F13" s="626"/>
      <c r="G13" s="150"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26" t="s">
        <v>164</v>
      </c>
      <c r="E14" s="626"/>
      <c r="F14" s="626"/>
      <c r="G14" s="150"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22" t="s">
        <v>165</v>
      </c>
      <c r="E15" s="622"/>
      <c r="F15" s="622"/>
      <c r="G15" s="150" t="e">
        <v>#N/A</v>
      </c>
      <c r="H15" s="206" t="e">
        <f>VLOOKUP(A15,#REF!,6,FALSE)</f>
        <v>#REF!</v>
      </c>
    </row>
    <row r="16" spans="1:8" x14ac:dyDescent="0.2">
      <c r="C16" s="620" t="s">
        <v>166</v>
      </c>
      <c r="D16" s="621"/>
      <c r="E16" s="621"/>
      <c r="F16" s="621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22" t="s">
        <v>167</v>
      </c>
      <c r="E17" s="622"/>
      <c r="F17" s="622"/>
      <c r="G17" s="150"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22" t="s">
        <v>168</v>
      </c>
      <c r="E18" s="622"/>
      <c r="F18" s="622"/>
      <c r="G18" s="150">
        <v>39093959.359999999</v>
      </c>
      <c r="H18" s="206" t="e">
        <f>VLOOKUP(A18,#REF!,6,FALSE)</f>
        <v>#REF!</v>
      </c>
    </row>
    <row r="19" spans="1:8" x14ac:dyDescent="0.2">
      <c r="C19" s="620" t="s">
        <v>169</v>
      </c>
      <c r="D19" s="621"/>
      <c r="E19" s="621"/>
      <c r="F19" s="621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22" t="s">
        <v>170</v>
      </c>
      <c r="E20" s="622"/>
      <c r="F20" s="622"/>
      <c r="G20" s="150"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22" t="s">
        <v>171</v>
      </c>
      <c r="E21" s="622"/>
      <c r="F21" s="622"/>
      <c r="G21" s="150"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22" t="s">
        <v>172</v>
      </c>
      <c r="E22" s="622"/>
      <c r="F22" s="622"/>
      <c r="G22" s="150"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22" t="s">
        <v>173</v>
      </c>
      <c r="E23" s="622"/>
      <c r="F23" s="622"/>
      <c r="G23" s="150"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22" t="s">
        <v>174</v>
      </c>
      <c r="E24" s="622"/>
      <c r="F24" s="622"/>
      <c r="G24" s="150"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24" t="s">
        <v>175</v>
      </c>
      <c r="D26" s="625"/>
      <c r="E26" s="625"/>
      <c r="F26" s="625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18" t="s">
        <v>176</v>
      </c>
      <c r="D28" s="619"/>
      <c r="E28" s="619"/>
      <c r="F28" s="619"/>
      <c r="G28" s="150"/>
      <c r="H28" s="209"/>
    </row>
    <row r="29" spans="1:8" x14ac:dyDescent="0.2">
      <c r="C29" s="620" t="s">
        <v>177</v>
      </c>
      <c r="D29" s="621"/>
      <c r="E29" s="621"/>
      <c r="F29" s="621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22" t="s">
        <v>178</v>
      </c>
      <c r="E30" s="622"/>
      <c r="F30" s="622"/>
      <c r="G30" s="150"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22" t="s">
        <v>179</v>
      </c>
      <c r="E31" s="622"/>
      <c r="F31" s="622"/>
      <c r="G31" s="150"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22" t="s">
        <v>180</v>
      </c>
      <c r="E32" s="622"/>
      <c r="F32" s="622"/>
      <c r="G32" s="150">
        <v>139777861.83000001</v>
      </c>
      <c r="H32" s="206" t="e">
        <f>VLOOKUP(A32,#REF!,6,FALSE)</f>
        <v>#REF!</v>
      </c>
    </row>
    <row r="33" spans="1:8" x14ac:dyDescent="0.2">
      <c r="C33" s="620" t="s">
        <v>168</v>
      </c>
      <c r="D33" s="621"/>
      <c r="E33" s="621"/>
      <c r="F33" s="621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22" t="s">
        <v>181</v>
      </c>
      <c r="E34" s="622"/>
      <c r="F34" s="622"/>
      <c r="G34" s="150"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22" t="s">
        <v>182</v>
      </c>
      <c r="E35" s="622"/>
      <c r="F35" s="622"/>
      <c r="G35" s="150"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22" t="s">
        <v>183</v>
      </c>
      <c r="E36" s="622"/>
      <c r="F36" s="622"/>
      <c r="G36" s="150"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22" t="s">
        <v>184</v>
      </c>
      <c r="E37" s="622"/>
      <c r="F37" s="622"/>
      <c r="G37" s="150"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22" t="s">
        <v>185</v>
      </c>
      <c r="E38" s="622"/>
      <c r="F38" s="622"/>
      <c r="G38" s="150"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22" t="s">
        <v>186</v>
      </c>
      <c r="E39" s="622"/>
      <c r="F39" s="622"/>
      <c r="G39" s="150"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22" t="s">
        <v>187</v>
      </c>
      <c r="E40" s="622"/>
      <c r="F40" s="622"/>
      <c r="G40" s="150"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22" t="s">
        <v>188</v>
      </c>
      <c r="E41" s="622"/>
      <c r="F41" s="622"/>
      <c r="G41" s="150"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22" t="s">
        <v>189</v>
      </c>
      <c r="E42" s="622"/>
      <c r="F42" s="622"/>
      <c r="G42" s="150"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20" t="s">
        <v>190</v>
      </c>
      <c r="D44" s="621"/>
      <c r="E44" s="621"/>
      <c r="F44" s="621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22" t="s">
        <v>191</v>
      </c>
      <c r="E45" s="622"/>
      <c r="F45" s="622"/>
      <c r="G45" s="150"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22" t="s">
        <v>91</v>
      </c>
      <c r="E46" s="622"/>
      <c r="F46" s="622"/>
      <c r="G46" s="150"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22" t="s">
        <v>192</v>
      </c>
      <c r="E47" s="622"/>
      <c r="F47" s="622"/>
      <c r="G47" s="150">
        <v>2663221.41</v>
      </c>
      <c r="H47" s="206" t="e">
        <f>VLOOKUP(A47,#REF!,6,FALSE)</f>
        <v>#REF!</v>
      </c>
    </row>
    <row r="48" spans="1:8" x14ac:dyDescent="0.2">
      <c r="C48" s="620" t="s">
        <v>193</v>
      </c>
      <c r="D48" s="621"/>
      <c r="E48" s="621"/>
      <c r="F48" s="621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22" t="s">
        <v>194</v>
      </c>
      <c r="E49" s="622"/>
      <c r="F49" s="622"/>
      <c r="G49" s="150"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22" t="s">
        <v>195</v>
      </c>
      <c r="E50" s="622"/>
      <c r="F50" s="622"/>
      <c r="G50" s="150"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22" t="s">
        <v>196</v>
      </c>
      <c r="E51" s="622"/>
      <c r="F51" s="622"/>
      <c r="G51" s="150"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22" t="s">
        <v>197</v>
      </c>
      <c r="E52" s="622"/>
      <c r="F52" s="622"/>
      <c r="G52" s="150"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22" t="s">
        <v>198</v>
      </c>
      <c r="E53" s="622"/>
      <c r="F53" s="622"/>
      <c r="G53" s="150">
        <v>0</v>
      </c>
      <c r="H53" s="206" t="e">
        <f>VLOOKUP(A53,#REF!,6,FALSE)</f>
        <v>#REF!</v>
      </c>
    </row>
    <row r="54" spans="1:8" x14ac:dyDescent="0.2">
      <c r="C54" s="620" t="s">
        <v>199</v>
      </c>
      <c r="D54" s="621"/>
      <c r="E54" s="621"/>
      <c r="F54" s="621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22" t="s">
        <v>200</v>
      </c>
      <c r="E55" s="622"/>
      <c r="F55" s="622"/>
      <c r="G55" s="150"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22" t="s">
        <v>201</v>
      </c>
      <c r="E56" s="622"/>
      <c r="F56" s="622"/>
      <c r="G56" s="150"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22" t="s">
        <v>202</v>
      </c>
      <c r="E57" s="622"/>
      <c r="F57" s="622"/>
      <c r="G57" s="150"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22" t="s">
        <v>203</v>
      </c>
      <c r="E58" s="622"/>
      <c r="F58" s="622"/>
      <c r="G58" s="150"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22" t="s">
        <v>204</v>
      </c>
      <c r="E59" s="622"/>
      <c r="F59" s="622"/>
      <c r="G59" s="150"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22" t="s">
        <v>205</v>
      </c>
      <c r="E60" s="622"/>
      <c r="F60" s="622"/>
      <c r="G60" s="150">
        <v>617786.66</v>
      </c>
      <c r="H60" s="206" t="e">
        <f>VLOOKUP(A60,#REF!,6,FALSE)</f>
        <v>#REF!</v>
      </c>
    </row>
    <row r="61" spans="1:8" x14ac:dyDescent="0.2">
      <c r="C61" s="620" t="s">
        <v>206</v>
      </c>
      <c r="D61" s="621"/>
      <c r="E61" s="621"/>
      <c r="F61" s="621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22" t="s">
        <v>207</v>
      </c>
      <c r="E62" s="622"/>
      <c r="F62" s="622"/>
      <c r="G62" s="150">
        <v>0</v>
      </c>
      <c r="H62" s="206" t="e">
        <f>VLOOKUP(A62,#REF!,6,FALSE)</f>
        <v>#REF!</v>
      </c>
    </row>
    <row r="63" spans="1:8" x14ac:dyDescent="0.2">
      <c r="C63" s="623"/>
      <c r="D63" s="622"/>
      <c r="E63" s="622"/>
      <c r="F63" s="622"/>
      <c r="G63" s="150"/>
      <c r="H63" s="209"/>
    </row>
    <row r="64" spans="1:8" x14ac:dyDescent="0.2">
      <c r="C64" s="618" t="s">
        <v>208</v>
      </c>
      <c r="D64" s="619"/>
      <c r="E64" s="619"/>
      <c r="F64" s="619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18" t="s">
        <v>209</v>
      </c>
      <c r="D66" s="619"/>
      <c r="E66" s="619"/>
      <c r="F66" s="619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16"/>
      <c r="D68" s="617"/>
      <c r="E68" s="617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42" t="s">
        <v>47</v>
      </c>
      <c r="C2" s="643"/>
      <c r="D2" s="643"/>
      <c r="E2" s="643"/>
      <c r="F2" s="644"/>
    </row>
    <row r="3" spans="1:17" x14ac:dyDescent="0.2">
      <c r="B3" s="645" t="s">
        <v>211</v>
      </c>
      <c r="C3" s="646"/>
      <c r="D3" s="646"/>
      <c r="E3" s="646"/>
      <c r="F3" s="647"/>
    </row>
    <row r="4" spans="1:17" x14ac:dyDescent="0.2">
      <c r="B4" s="648" t="s">
        <v>6549</v>
      </c>
      <c r="C4" s="649"/>
      <c r="D4" s="649"/>
      <c r="E4" s="649"/>
      <c r="F4" s="650"/>
    </row>
    <row r="5" spans="1:17" ht="12" thickBot="1" x14ac:dyDescent="0.25">
      <c r="B5" s="651" t="s">
        <v>212</v>
      </c>
      <c r="C5" s="652"/>
      <c r="D5" s="652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41" t="s">
        <v>213</v>
      </c>
      <c r="C7" s="638"/>
      <c r="D7" s="638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38" t="s">
        <v>214</v>
      </c>
      <c r="D8" s="638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v>0</v>
      </c>
      <c r="F15" s="193">
        <v>0</v>
      </c>
      <c r="G15" s="227"/>
      <c r="H15" s="321" t="s">
        <v>2</v>
      </c>
      <c r="I15" s="282" t="s">
        <v>54</v>
      </c>
      <c r="J15" s="329" t="e">
        <f>VLOOKUP($H15,Cambios!$A:$D,3,FALSE)</f>
        <v>#N/A</v>
      </c>
      <c r="K15" s="283" t="e">
        <f>VLOOKUP(H15,Cambios!A:D,4,FALSE)</f>
        <v>#N/A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v>#N/A</v>
      </c>
      <c r="F16" s="193">
        <v>0</v>
      </c>
      <c r="G16" s="227"/>
      <c r="H16" s="322" t="s">
        <v>3</v>
      </c>
      <c r="I16" s="236" t="s">
        <v>56</v>
      </c>
      <c r="J16" s="330" t="e">
        <f>VLOOKUP($H16,Cambios!$A:$D,3,FALSE)</f>
        <v>#N/A</v>
      </c>
      <c r="K16" s="279" t="e">
        <f>VLOOKUP(H16,Cambios!A:D,4,FALSE)</f>
        <v>#N/A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#N/A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38" t="s">
        <v>218</v>
      </c>
      <c r="D20" s="638"/>
      <c r="E20" s="273" t="e">
        <f>SUM(E21:E36)</f>
        <v>#N/A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 t="e">
        <f>VLOOKUP($H21,Cambios!$A:$D,3,FALSE)</f>
        <v>#N/A</v>
      </c>
      <c r="K21" s="279" t="e">
        <f>VLOOKUP(H21,Cambios!A:D,4,FALSE)</f>
        <v>#N/A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 t="e">
        <f>VLOOKUP($H25,Cambios!$A:$D,3,FALSE)</f>
        <v>#N/A</v>
      </c>
      <c r="K25" s="279" t="e">
        <f>VLOOKUP(H25,Cambios!A:D,4,FALSE)</f>
        <v>#N/A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v>0</v>
      </c>
      <c r="F26" s="193">
        <v>0</v>
      </c>
      <c r="G26" s="227"/>
      <c r="H26" s="322" t="s">
        <v>115</v>
      </c>
      <c r="I26" s="318" t="s">
        <v>65</v>
      </c>
      <c r="J26" s="330" t="e">
        <f>VLOOKUP($H26,Cambios!$A:$D,3,FALSE)</f>
        <v>#N/A</v>
      </c>
      <c r="K26" s="279" t="e">
        <f>VLOOKUP(H26,Cambios!A:D,4,FALSE)</f>
        <v>#N/A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v>975000</v>
      </c>
      <c r="F29" s="193">
        <v>120000000</v>
      </c>
      <c r="G29" s="227"/>
      <c r="H29" s="322" t="s">
        <v>18</v>
      </c>
      <c r="I29" s="285" t="s">
        <v>66</v>
      </c>
      <c r="J29" s="330" t="e">
        <f>VLOOKUP($H29,Cambios!$A:$D,3,FALSE)</f>
        <v>#N/A</v>
      </c>
      <c r="K29" s="279" t="e">
        <f>VLOOKUP(H29,Cambios!A:D,4,FALSE)</f>
        <v>#N/A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v>0</v>
      </c>
      <c r="F30" s="193">
        <v>0</v>
      </c>
      <c r="G30" s="227"/>
      <c r="H30" s="323" t="s">
        <v>23</v>
      </c>
      <c r="I30" s="239" t="s">
        <v>310</v>
      </c>
      <c r="J30" s="330" t="e">
        <f>VLOOKUP($H30,Cambios!$A:$D,3,FALSE)</f>
        <v>#N/A</v>
      </c>
      <c r="K30" s="279" t="e">
        <f>VLOOKUP(H30,Cambios!A:D,4,FALSE)</f>
        <v>#N/A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v>0</v>
      </c>
      <c r="F32" s="193">
        <v>0</v>
      </c>
      <c r="G32" s="227"/>
      <c r="H32" s="324" t="s">
        <v>24</v>
      </c>
      <c r="I32" s="287" t="s">
        <v>311</v>
      </c>
      <c r="J32" s="288" t="e">
        <f>VLOOKUP($H32,Cambios!$A:$D,3,FALSE)</f>
        <v>#N/A</v>
      </c>
      <c r="K32" s="288" t="e">
        <f>VLOOKUP(H32,Cambios!A:D,4,FALSE)</f>
        <v>#N/A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v>2663221.41</v>
      </c>
      <c r="F35" s="193">
        <v>27501776.199999999</v>
      </c>
      <c r="G35" s="227"/>
      <c r="H35" s="79"/>
      <c r="I35" s="245"/>
      <c r="J35" s="246" t="e">
        <f>SUM(J15:J34)</f>
        <v>#N/A</v>
      </c>
      <c r="K35" s="246" t="e">
        <f>SUM(K15:K34)</f>
        <v>#N/A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 t="e">
        <f>+K35</f>
        <v>#N/A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39" t="s">
        <v>223</v>
      </c>
      <c r="C37" s="640"/>
      <c r="D37" s="640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41" t="s">
        <v>224</v>
      </c>
      <c r="C39" s="638"/>
      <c r="D39" s="638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38" t="s">
        <v>214</v>
      </c>
      <c r="D40" s="638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38" t="s">
        <v>218</v>
      </c>
      <c r="D44" s="638"/>
      <c r="E44" s="273">
        <f>SUM(E45:E47)</f>
        <v>1550764124.6200008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766259747.04000092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143827429.57999992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53" t="s">
        <v>306</v>
      </c>
      <c r="I47" s="654"/>
      <c r="J47" s="654"/>
      <c r="K47" s="654"/>
      <c r="L47" s="655"/>
      <c r="N47" s="311"/>
      <c r="P47" s="227"/>
      <c r="Q47" s="297"/>
    </row>
    <row r="48" spans="1:17" s="226" customFormat="1" ht="15" x14ac:dyDescent="0.25">
      <c r="A48" s="225"/>
      <c r="B48" s="639" t="s">
        <v>227</v>
      </c>
      <c r="C48" s="640"/>
      <c r="D48" s="640"/>
      <c r="E48" s="275">
        <f>E40-E44</f>
        <v>-1550764124.6200008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41" t="s">
        <v>228</v>
      </c>
      <c r="C50" s="638"/>
      <c r="D50" s="638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38" t="s">
        <v>214</v>
      </c>
      <c r="D51" s="638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v>109300583.08</v>
      </c>
      <c r="K52" s="265"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v>77000412.280000001</v>
      </c>
      <c r="K53" s="240"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v>7858529.71</v>
      </c>
      <c r="K54" s="240"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v>147822492.27000001</v>
      </c>
      <c r="K55" s="243"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38" t="s">
        <v>218</v>
      </c>
      <c r="D56" s="638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39" t="s">
        <v>6548</v>
      </c>
      <c r="C61" s="640"/>
      <c r="D61" s="640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56" t="s">
        <v>235</v>
      </c>
      <c r="C63" s="657"/>
      <c r="D63" s="657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39" t="s">
        <v>236</v>
      </c>
      <c r="C65" s="640"/>
      <c r="D65" s="640"/>
      <c r="E65" s="216"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56" t="s">
        <v>237</v>
      </c>
      <c r="C66" s="657"/>
      <c r="D66" s="657"/>
      <c r="E66" s="216">
        <v>1725304900.8900001</v>
      </c>
      <c r="F66" s="193">
        <v>1149890000.5199966</v>
      </c>
      <c r="G66" s="227"/>
      <c r="H66" s="653" t="s">
        <v>312</v>
      </c>
      <c r="I66" s="654"/>
      <c r="J66" s="654"/>
      <c r="K66" s="654"/>
      <c r="L66" s="655"/>
      <c r="N66" s="312"/>
      <c r="O66" s="222"/>
      <c r="P66" s="224"/>
      <c r="Q66" s="223"/>
    </row>
    <row r="67" spans="1:17" s="226" customFormat="1" ht="12" thickBot="1" x14ac:dyDescent="0.25">
      <c r="A67" s="225"/>
      <c r="B67" s="658"/>
      <c r="C67" s="659"/>
      <c r="D67" s="659"/>
      <c r="E67" s="659"/>
      <c r="F67" s="660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v>0</v>
      </c>
      <c r="K71" s="256"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v>0</v>
      </c>
      <c r="K72" s="257"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v>0</v>
      </c>
      <c r="K73" s="257"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v>0</v>
      </c>
      <c r="K74" s="257"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v>0</v>
      </c>
      <c r="K75" s="257"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v>0</v>
      </c>
      <c r="K76" s="258"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B3" sqref="B3:D3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669" t="s">
        <v>47</v>
      </c>
      <c r="C2" s="670"/>
      <c r="D2" s="670"/>
      <c r="E2" s="670"/>
      <c r="F2" s="670"/>
      <c r="G2" s="671"/>
    </row>
    <row r="3" spans="2:7" ht="18" x14ac:dyDescent="0.25">
      <c r="B3" s="672" t="s">
        <v>156</v>
      </c>
      <c r="C3" s="673"/>
      <c r="D3" s="673"/>
      <c r="E3" s="673"/>
      <c r="F3" s="673"/>
      <c r="G3" s="674"/>
    </row>
    <row r="4" spans="2:7" ht="18" x14ac:dyDescent="0.25">
      <c r="B4" s="672" t="s">
        <v>6570</v>
      </c>
      <c r="C4" s="673"/>
      <c r="D4" s="673"/>
      <c r="E4" s="673"/>
      <c r="F4" s="673"/>
      <c r="G4" s="674"/>
    </row>
    <row r="5" spans="2:7" ht="15.75" thickBot="1" x14ac:dyDescent="0.3">
      <c r="B5" s="675" t="s">
        <v>6560</v>
      </c>
      <c r="C5" s="676"/>
      <c r="D5" s="676"/>
      <c r="E5" s="676"/>
      <c r="F5" s="676"/>
      <c r="G5" s="677"/>
    </row>
    <row r="6" spans="2:7" s="434" customFormat="1" ht="13.5" thickBot="1" x14ac:dyDescent="0.25">
      <c r="B6" s="678" t="s">
        <v>212</v>
      </c>
      <c r="C6" s="679"/>
      <c r="D6" s="679"/>
      <c r="E6" s="395"/>
      <c r="F6" s="443">
        <v>2023</v>
      </c>
      <c r="G6" s="397">
        <v>2022</v>
      </c>
    </row>
    <row r="7" spans="2:7" s="434" customFormat="1" ht="12.75" x14ac:dyDescent="0.2">
      <c r="B7" s="555"/>
      <c r="C7" s="556"/>
      <c r="D7" s="556"/>
      <c r="E7" s="557"/>
      <c r="F7" s="556"/>
      <c r="G7" s="558"/>
    </row>
    <row r="8" spans="2:7" ht="15" x14ac:dyDescent="0.2">
      <c r="B8" s="663" t="s">
        <v>25</v>
      </c>
      <c r="C8" s="664"/>
      <c r="D8" s="664"/>
      <c r="E8" s="664"/>
      <c r="F8" s="383"/>
      <c r="G8" s="454"/>
    </row>
    <row r="9" spans="2:7" s="435" customFormat="1" ht="28.35" customHeight="1" x14ac:dyDescent="0.25">
      <c r="B9" s="663" t="s">
        <v>157</v>
      </c>
      <c r="C9" s="664"/>
      <c r="D9" s="664"/>
      <c r="E9" s="664"/>
      <c r="F9" s="506">
        <v>2852140393.4400005</v>
      </c>
      <c r="G9" s="564">
        <v>2569135524.1199999</v>
      </c>
    </row>
    <row r="10" spans="2:7" ht="14.25" x14ac:dyDescent="0.2">
      <c r="B10" s="362"/>
      <c r="C10" s="668" t="s">
        <v>158</v>
      </c>
      <c r="D10" s="668"/>
      <c r="E10" s="668"/>
      <c r="F10" s="508">
        <v>1973194833.3599999</v>
      </c>
      <c r="G10" s="509">
        <v>1952304123.8900001</v>
      </c>
    </row>
    <row r="11" spans="2:7" ht="14.25" x14ac:dyDescent="0.2">
      <c r="B11" s="362"/>
      <c r="C11" s="668" t="s">
        <v>159</v>
      </c>
      <c r="D11" s="668"/>
      <c r="E11" s="668"/>
      <c r="F11" s="510">
        <v>0</v>
      </c>
      <c r="G11" s="509">
        <v>0</v>
      </c>
    </row>
    <row r="12" spans="2:7" ht="14.25" x14ac:dyDescent="0.2">
      <c r="B12" s="362"/>
      <c r="C12" s="668" t="s">
        <v>160</v>
      </c>
      <c r="D12" s="668"/>
      <c r="E12" s="668"/>
      <c r="F12" s="510">
        <v>0</v>
      </c>
      <c r="G12" s="509">
        <v>0</v>
      </c>
    </row>
    <row r="13" spans="2:7" ht="14.25" x14ac:dyDescent="0.2">
      <c r="B13" s="362"/>
      <c r="C13" s="668" t="s">
        <v>161</v>
      </c>
      <c r="D13" s="668"/>
      <c r="E13" s="668"/>
      <c r="F13" s="510">
        <v>255658514.83000001</v>
      </c>
      <c r="G13" s="509">
        <v>241282144.68000001</v>
      </c>
    </row>
    <row r="14" spans="2:7" ht="14.25" x14ac:dyDescent="0.2">
      <c r="B14" s="362"/>
      <c r="C14" s="668" t="s">
        <v>314</v>
      </c>
      <c r="D14" s="668"/>
      <c r="E14" s="668"/>
      <c r="F14" s="510">
        <v>230309720.99000001</v>
      </c>
      <c r="G14" s="509">
        <v>192922917.59999999</v>
      </c>
    </row>
    <row r="15" spans="2:7" ht="14.25" x14ac:dyDescent="0.2">
      <c r="B15" s="362"/>
      <c r="C15" s="668" t="s">
        <v>320</v>
      </c>
      <c r="D15" s="668"/>
      <c r="E15" s="668"/>
      <c r="F15" s="510">
        <v>392977324.25999999</v>
      </c>
      <c r="G15" s="509">
        <v>182626337.94999999</v>
      </c>
    </row>
    <row r="16" spans="2:7" ht="14.25" x14ac:dyDescent="0.2">
      <c r="B16" s="362"/>
      <c r="C16" s="668" t="s">
        <v>6550</v>
      </c>
      <c r="D16" s="668"/>
      <c r="E16" s="668"/>
      <c r="F16" s="510">
        <v>0</v>
      </c>
      <c r="G16" s="509">
        <v>0</v>
      </c>
    </row>
    <row r="17" spans="1:7" ht="14.25" x14ac:dyDescent="0.2">
      <c r="B17" s="571"/>
      <c r="C17" s="662"/>
      <c r="D17" s="662"/>
      <c r="E17" s="662"/>
      <c r="F17" s="510"/>
      <c r="G17" s="509"/>
    </row>
    <row r="18" spans="1:7" ht="42.95" customHeight="1" x14ac:dyDescent="0.2">
      <c r="B18" s="663" t="s">
        <v>6551</v>
      </c>
      <c r="C18" s="664"/>
      <c r="D18" s="664"/>
      <c r="E18" s="664"/>
      <c r="F18" s="511">
        <v>3991078603.6599998</v>
      </c>
      <c r="G18" s="565">
        <v>3241943413.96</v>
      </c>
    </row>
    <row r="19" spans="1:7" ht="33" customHeight="1" x14ac:dyDescent="0.2">
      <c r="B19" s="571"/>
      <c r="C19" s="662" t="s">
        <v>6552</v>
      </c>
      <c r="D19" s="662"/>
      <c r="E19" s="662"/>
      <c r="F19" s="510">
        <v>3481453367.4899998</v>
      </c>
      <c r="G19" s="513">
        <v>2830741282.9899998</v>
      </c>
    </row>
    <row r="20" spans="1:7" ht="27" customHeight="1" x14ac:dyDescent="0.2">
      <c r="B20" s="571"/>
      <c r="C20" s="662" t="s">
        <v>6553</v>
      </c>
      <c r="D20" s="662"/>
      <c r="E20" s="662"/>
      <c r="F20" s="510">
        <v>509625236.17000002</v>
      </c>
      <c r="G20" s="513">
        <v>411202130.97000003</v>
      </c>
    </row>
    <row r="21" spans="1:7" s="435" customFormat="1" ht="28.35" customHeight="1" x14ac:dyDescent="0.25">
      <c r="B21" s="663" t="s">
        <v>169</v>
      </c>
      <c r="C21" s="664"/>
      <c r="D21" s="664"/>
      <c r="E21" s="664"/>
      <c r="F21" s="506">
        <v>52480.3</v>
      </c>
      <c r="G21" s="564">
        <v>49991825.369999997</v>
      </c>
    </row>
    <row r="22" spans="1:7" ht="12.75" customHeight="1" x14ac:dyDescent="0.2">
      <c r="A22" s="427"/>
      <c r="B22" s="571"/>
      <c r="C22" s="662" t="s">
        <v>170</v>
      </c>
      <c r="D22" s="662"/>
      <c r="E22" s="662"/>
      <c r="F22" s="510">
        <v>0</v>
      </c>
      <c r="G22" s="509">
        <v>0</v>
      </c>
    </row>
    <row r="23" spans="1:7" ht="14.25" x14ac:dyDescent="0.2">
      <c r="B23" s="571"/>
      <c r="C23" s="662" t="s">
        <v>171</v>
      </c>
      <c r="D23" s="662"/>
      <c r="E23" s="662"/>
      <c r="F23" s="510">
        <v>0</v>
      </c>
      <c r="G23" s="509">
        <v>0</v>
      </c>
    </row>
    <row r="24" spans="1:7" ht="28.5" customHeight="1" x14ac:dyDescent="0.2">
      <c r="B24" s="571"/>
      <c r="C24" s="662" t="s">
        <v>172</v>
      </c>
      <c r="D24" s="662"/>
      <c r="E24" s="662"/>
      <c r="F24" s="510">
        <v>0</v>
      </c>
      <c r="G24" s="509">
        <v>0</v>
      </c>
    </row>
    <row r="25" spans="1:7" ht="14.25" x14ac:dyDescent="0.2">
      <c r="B25" s="571"/>
      <c r="C25" s="662" t="s">
        <v>173</v>
      </c>
      <c r="D25" s="662"/>
      <c r="E25" s="662"/>
      <c r="F25" s="510">
        <v>0</v>
      </c>
      <c r="G25" s="509">
        <v>49969384.18</v>
      </c>
    </row>
    <row r="26" spans="1:7" ht="14.25" x14ac:dyDescent="0.2">
      <c r="B26" s="571"/>
      <c r="C26" s="662" t="s">
        <v>174</v>
      </c>
      <c r="D26" s="662"/>
      <c r="E26" s="662"/>
      <c r="F26" s="510">
        <v>52480.3</v>
      </c>
      <c r="G26" s="509">
        <v>22441.19</v>
      </c>
    </row>
    <row r="27" spans="1:7" ht="14.25" x14ac:dyDescent="0.2">
      <c r="B27" s="571"/>
      <c r="C27" s="570"/>
      <c r="D27" s="570"/>
      <c r="E27" s="570"/>
      <c r="F27" s="510"/>
      <c r="G27" s="509"/>
    </row>
    <row r="28" spans="1:7" s="435" customFormat="1" ht="28.35" customHeight="1" x14ac:dyDescent="0.25">
      <c r="B28" s="663" t="s">
        <v>175</v>
      </c>
      <c r="C28" s="664"/>
      <c r="D28" s="664"/>
      <c r="E28" s="664"/>
      <c r="F28" s="506">
        <v>6843271477.4000006</v>
      </c>
      <c r="G28" s="564">
        <v>5861070763.4499998</v>
      </c>
    </row>
    <row r="29" spans="1:7" s="418" customFormat="1" ht="14.25" x14ac:dyDescent="0.2">
      <c r="B29" s="414"/>
      <c r="C29" s="415"/>
      <c r="D29" s="415"/>
      <c r="E29" s="415"/>
      <c r="F29" s="514"/>
      <c r="G29" s="515"/>
    </row>
    <row r="30" spans="1:7" ht="15" x14ac:dyDescent="0.2">
      <c r="B30" s="666" t="s">
        <v>176</v>
      </c>
      <c r="C30" s="667"/>
      <c r="D30" s="667"/>
      <c r="E30" s="667"/>
      <c r="F30" s="510"/>
      <c r="G30" s="516"/>
    </row>
    <row r="31" spans="1:7" s="435" customFormat="1" ht="28.35" customHeight="1" x14ac:dyDescent="0.25">
      <c r="B31" s="663" t="s">
        <v>177</v>
      </c>
      <c r="C31" s="664"/>
      <c r="D31" s="664"/>
      <c r="E31" s="664"/>
      <c r="F31" s="506">
        <v>3662510014.0100002</v>
      </c>
      <c r="G31" s="564">
        <v>2946310103.7399998</v>
      </c>
    </row>
    <row r="32" spans="1:7" ht="14.25" x14ac:dyDescent="0.2">
      <c r="B32" s="571"/>
      <c r="C32" s="662" t="s">
        <v>178</v>
      </c>
      <c r="D32" s="662"/>
      <c r="E32" s="662"/>
      <c r="F32" s="510">
        <v>1409689157.47</v>
      </c>
      <c r="G32" s="517">
        <v>1252000523.52</v>
      </c>
    </row>
    <row r="33" spans="2:7" ht="14.25" x14ac:dyDescent="0.2">
      <c r="B33" s="571"/>
      <c r="C33" s="662" t="s">
        <v>179</v>
      </c>
      <c r="D33" s="662"/>
      <c r="E33" s="662"/>
      <c r="F33" s="510">
        <v>598895659.19000006</v>
      </c>
      <c r="G33" s="517">
        <v>455468154.44</v>
      </c>
    </row>
    <row r="34" spans="2:7" ht="14.25" x14ac:dyDescent="0.2">
      <c r="B34" s="571"/>
      <c r="C34" s="662" t="s">
        <v>180</v>
      </c>
      <c r="D34" s="662"/>
      <c r="E34" s="662"/>
      <c r="F34" s="510">
        <v>1653925197.3499999</v>
      </c>
      <c r="G34" s="517">
        <v>1238841425.78</v>
      </c>
    </row>
    <row r="35" spans="2:7" s="435" customFormat="1" ht="28.35" customHeight="1" x14ac:dyDescent="0.25">
      <c r="B35" s="663" t="s">
        <v>168</v>
      </c>
      <c r="C35" s="664"/>
      <c r="D35" s="664"/>
      <c r="E35" s="664"/>
      <c r="F35" s="506">
        <v>481021991.83000004</v>
      </c>
      <c r="G35" s="564">
        <v>401609025.94</v>
      </c>
    </row>
    <row r="36" spans="2:7" ht="14.25" x14ac:dyDescent="0.2">
      <c r="B36" s="571"/>
      <c r="C36" s="662" t="s">
        <v>181</v>
      </c>
      <c r="D36" s="662"/>
      <c r="E36" s="662"/>
      <c r="F36" s="510">
        <v>0</v>
      </c>
      <c r="G36" s="516">
        <v>0</v>
      </c>
    </row>
    <row r="37" spans="2:7" ht="14.25" x14ac:dyDescent="0.2">
      <c r="B37" s="571"/>
      <c r="C37" s="662" t="s">
        <v>182</v>
      </c>
      <c r="D37" s="662"/>
      <c r="E37" s="662"/>
      <c r="F37" s="510">
        <v>59868944.399999999</v>
      </c>
      <c r="G37" s="516">
        <v>45699048.979999997</v>
      </c>
    </row>
    <row r="38" spans="2:7" ht="14.25" x14ac:dyDescent="0.2">
      <c r="B38" s="571"/>
      <c r="C38" s="662" t="s">
        <v>183</v>
      </c>
      <c r="D38" s="662"/>
      <c r="E38" s="662"/>
      <c r="F38" s="510">
        <v>13000000</v>
      </c>
      <c r="G38" s="516">
        <v>3000000</v>
      </c>
    </row>
    <row r="39" spans="2:7" ht="14.25" x14ac:dyDescent="0.2">
      <c r="B39" s="571"/>
      <c r="C39" s="662" t="s">
        <v>184</v>
      </c>
      <c r="D39" s="662"/>
      <c r="E39" s="662"/>
      <c r="F39" s="510">
        <v>74952675.909999996</v>
      </c>
      <c r="G39" s="516">
        <v>17667933.280000001</v>
      </c>
    </row>
    <row r="40" spans="2:7" ht="14.25" x14ac:dyDescent="0.2">
      <c r="B40" s="571"/>
      <c r="C40" s="662" t="s">
        <v>185</v>
      </c>
      <c r="D40" s="662"/>
      <c r="E40" s="662"/>
      <c r="F40" s="510">
        <v>321323667.05000001</v>
      </c>
      <c r="G40" s="516">
        <v>313802300.07999998</v>
      </c>
    </row>
    <row r="41" spans="2:7" ht="14.25" x14ac:dyDescent="0.2">
      <c r="B41" s="571"/>
      <c r="C41" s="662" t="s">
        <v>186</v>
      </c>
      <c r="D41" s="662"/>
      <c r="E41" s="662"/>
      <c r="F41" s="510">
        <v>11876704.470000001</v>
      </c>
      <c r="G41" s="516">
        <v>21439743.600000001</v>
      </c>
    </row>
    <row r="42" spans="2:7" ht="14.25" x14ac:dyDescent="0.2">
      <c r="B42" s="571"/>
      <c r="C42" s="662" t="s">
        <v>187</v>
      </c>
      <c r="D42" s="662"/>
      <c r="E42" s="662"/>
      <c r="F42" s="510">
        <v>0</v>
      </c>
      <c r="G42" s="516">
        <v>0</v>
      </c>
    </row>
    <row r="43" spans="2:7" ht="14.25" x14ac:dyDescent="0.2">
      <c r="B43" s="571"/>
      <c r="C43" s="662" t="s">
        <v>188</v>
      </c>
      <c r="D43" s="662"/>
      <c r="E43" s="662"/>
      <c r="F43" s="510">
        <v>0</v>
      </c>
      <c r="G43" s="516">
        <v>0</v>
      </c>
    </row>
    <row r="44" spans="2:7" ht="14.25" x14ac:dyDescent="0.2">
      <c r="B44" s="571"/>
      <c r="C44" s="662" t="s">
        <v>189</v>
      </c>
      <c r="D44" s="662"/>
      <c r="E44" s="662"/>
      <c r="F44" s="510">
        <v>0</v>
      </c>
      <c r="G44" s="516">
        <v>0</v>
      </c>
    </row>
    <row r="45" spans="2:7" ht="14.25" x14ac:dyDescent="0.2">
      <c r="B45" s="381"/>
      <c r="C45" s="570"/>
      <c r="D45" s="570"/>
      <c r="E45" s="570"/>
      <c r="F45" s="518"/>
      <c r="G45" s="516"/>
    </row>
    <row r="46" spans="2:7" s="435" customFormat="1" ht="28.35" customHeight="1" x14ac:dyDescent="0.25">
      <c r="B46" s="663" t="s">
        <v>190</v>
      </c>
      <c r="C46" s="664"/>
      <c r="D46" s="664"/>
      <c r="E46" s="664"/>
      <c r="F46" s="506">
        <v>48912659.57</v>
      </c>
      <c r="G46" s="564">
        <v>2663221.41</v>
      </c>
    </row>
    <row r="47" spans="2:7" ht="14.25" x14ac:dyDescent="0.2">
      <c r="B47" s="571"/>
      <c r="C47" s="662" t="s">
        <v>191</v>
      </c>
      <c r="D47" s="662"/>
      <c r="E47" s="662"/>
      <c r="F47" s="510">
        <v>0</v>
      </c>
      <c r="G47" s="516">
        <v>0</v>
      </c>
    </row>
    <row r="48" spans="2:7" ht="14.25" x14ac:dyDescent="0.2">
      <c r="B48" s="571"/>
      <c r="C48" s="662" t="s">
        <v>91</v>
      </c>
      <c r="D48" s="662"/>
      <c r="E48" s="662"/>
      <c r="F48" s="510">
        <v>0</v>
      </c>
      <c r="G48" s="516">
        <v>0</v>
      </c>
    </row>
    <row r="49" spans="2:7" ht="14.25" x14ac:dyDescent="0.2">
      <c r="B49" s="571"/>
      <c r="C49" s="662" t="s">
        <v>192</v>
      </c>
      <c r="D49" s="662"/>
      <c r="E49" s="662"/>
      <c r="F49" s="510">
        <v>48912659.57</v>
      </c>
      <c r="G49" s="516">
        <v>2663221.41</v>
      </c>
    </row>
    <row r="50" spans="2:7" ht="14.25" x14ac:dyDescent="0.2">
      <c r="B50" s="363"/>
      <c r="C50" s="570"/>
      <c r="D50" s="570"/>
      <c r="E50" s="570"/>
      <c r="F50" s="510"/>
      <c r="G50" s="516"/>
    </row>
    <row r="51" spans="2:7" s="442" customFormat="1" ht="28.35" customHeight="1" x14ac:dyDescent="0.25">
      <c r="B51" s="663" t="s">
        <v>193</v>
      </c>
      <c r="C51" s="664"/>
      <c r="D51" s="664"/>
      <c r="E51" s="664"/>
      <c r="F51" s="506">
        <v>128795075.83</v>
      </c>
      <c r="G51" s="564">
        <v>130613478.76000001</v>
      </c>
    </row>
    <row r="52" spans="2:7" ht="14.25" x14ac:dyDescent="0.2">
      <c r="B52" s="571"/>
      <c r="C52" s="662" t="s">
        <v>194</v>
      </c>
      <c r="D52" s="662"/>
      <c r="E52" s="662"/>
      <c r="F52" s="510">
        <v>128795075.83</v>
      </c>
      <c r="G52" s="516">
        <v>130613478.76000001</v>
      </c>
    </row>
    <row r="53" spans="2:7" ht="14.25" x14ac:dyDescent="0.2">
      <c r="B53" s="571"/>
      <c r="C53" s="662" t="s">
        <v>195</v>
      </c>
      <c r="D53" s="662"/>
      <c r="E53" s="662"/>
      <c r="F53" s="510">
        <v>0</v>
      </c>
      <c r="G53" s="516">
        <v>0</v>
      </c>
    </row>
    <row r="54" spans="2:7" ht="14.25" x14ac:dyDescent="0.2">
      <c r="B54" s="571"/>
      <c r="C54" s="662" t="s">
        <v>196</v>
      </c>
      <c r="D54" s="662"/>
      <c r="E54" s="662"/>
      <c r="F54" s="510">
        <v>0</v>
      </c>
      <c r="G54" s="516">
        <v>0</v>
      </c>
    </row>
    <row r="55" spans="2:7" ht="14.25" x14ac:dyDescent="0.2">
      <c r="B55" s="571"/>
      <c r="C55" s="662" t="s">
        <v>197</v>
      </c>
      <c r="D55" s="662"/>
      <c r="E55" s="662"/>
      <c r="F55" s="510">
        <v>0</v>
      </c>
      <c r="G55" s="516">
        <v>0</v>
      </c>
    </row>
    <row r="56" spans="2:7" ht="14.25" x14ac:dyDescent="0.2">
      <c r="B56" s="571"/>
      <c r="C56" s="662" t="s">
        <v>198</v>
      </c>
      <c r="D56" s="662"/>
      <c r="E56" s="662"/>
      <c r="F56" s="510">
        <v>0</v>
      </c>
      <c r="G56" s="516">
        <v>0</v>
      </c>
    </row>
    <row r="57" spans="2:7" s="442" customFormat="1" ht="28.35" customHeight="1" x14ac:dyDescent="0.25">
      <c r="B57" s="663" t="s">
        <v>199</v>
      </c>
      <c r="C57" s="664"/>
      <c r="D57" s="664"/>
      <c r="E57" s="664"/>
      <c r="F57" s="506">
        <v>286662445.41000003</v>
      </c>
      <c r="G57" s="564">
        <v>228630952.48999998</v>
      </c>
    </row>
    <row r="58" spans="2:7" ht="28.5" customHeight="1" x14ac:dyDescent="0.2">
      <c r="B58" s="571"/>
      <c r="C58" s="662" t="s">
        <v>200</v>
      </c>
      <c r="D58" s="662"/>
      <c r="E58" s="662"/>
      <c r="F58" s="510">
        <v>274881632.17000002</v>
      </c>
      <c r="G58" s="516">
        <v>228013160.81999999</v>
      </c>
    </row>
    <row r="59" spans="2:7" ht="14.25" x14ac:dyDescent="0.2">
      <c r="B59" s="571"/>
      <c r="C59" s="662" t="s">
        <v>201</v>
      </c>
      <c r="D59" s="662"/>
      <c r="E59" s="662"/>
      <c r="F59" s="510">
        <v>11780792.16</v>
      </c>
      <c r="G59" s="516">
        <v>0</v>
      </c>
    </row>
    <row r="60" spans="2:7" ht="14.25" x14ac:dyDescent="0.2">
      <c r="B60" s="571"/>
      <c r="C60" s="662" t="s">
        <v>202</v>
      </c>
      <c r="D60" s="662"/>
      <c r="E60" s="662"/>
      <c r="F60" s="510">
        <v>0</v>
      </c>
      <c r="G60" s="516">
        <v>0</v>
      </c>
    </row>
    <row r="61" spans="2:7" ht="14.25" x14ac:dyDescent="0.2">
      <c r="B61" s="571"/>
      <c r="C61" s="662" t="s">
        <v>205</v>
      </c>
      <c r="D61" s="662"/>
      <c r="E61" s="662"/>
      <c r="F61" s="510">
        <v>21.08</v>
      </c>
      <c r="G61" s="509">
        <v>617791.67000000004</v>
      </c>
    </row>
    <row r="62" spans="2:7" s="442" customFormat="1" ht="28.35" customHeight="1" x14ac:dyDescent="0.25">
      <c r="B62" s="663" t="s">
        <v>206</v>
      </c>
      <c r="C62" s="664"/>
      <c r="D62" s="664"/>
      <c r="E62" s="664"/>
      <c r="F62" s="506">
        <v>42917370.649999999</v>
      </c>
      <c r="G62" s="564">
        <v>13574418.439999999</v>
      </c>
    </row>
    <row r="63" spans="2:7" ht="14.25" x14ac:dyDescent="0.2">
      <c r="B63" s="571"/>
      <c r="C63" s="662" t="s">
        <v>207</v>
      </c>
      <c r="D63" s="662"/>
      <c r="E63" s="662"/>
      <c r="F63" s="510">
        <v>42917370.649999999</v>
      </c>
      <c r="G63" s="509">
        <v>13574418.439999999</v>
      </c>
    </row>
    <row r="64" spans="2:7" ht="14.25" x14ac:dyDescent="0.2">
      <c r="B64" s="665"/>
      <c r="C64" s="662"/>
      <c r="D64" s="662"/>
      <c r="E64" s="662"/>
      <c r="F64" s="510"/>
      <c r="G64" s="516"/>
    </row>
    <row r="65" spans="1:7" ht="15" x14ac:dyDescent="0.2">
      <c r="B65" s="666" t="s">
        <v>208</v>
      </c>
      <c r="C65" s="667"/>
      <c r="D65" s="667"/>
      <c r="E65" s="667"/>
      <c r="F65" s="519">
        <v>4650819557.3000002</v>
      </c>
      <c r="G65" s="520">
        <v>3723401200.7799997</v>
      </c>
    </row>
    <row r="66" spans="1:7" ht="14.25" x14ac:dyDescent="0.2">
      <c r="B66" s="571"/>
      <c r="C66" s="570"/>
      <c r="D66" s="570"/>
      <c r="E66" s="570"/>
      <c r="F66" s="510"/>
      <c r="G66" s="516"/>
    </row>
    <row r="67" spans="1:7" ht="15" x14ac:dyDescent="0.2">
      <c r="B67" s="666" t="s">
        <v>209</v>
      </c>
      <c r="C67" s="667"/>
      <c r="D67" s="667"/>
      <c r="E67" s="667"/>
      <c r="F67" s="519">
        <v>2192451920.1000004</v>
      </c>
      <c r="G67" s="520">
        <v>2137669562.6700001</v>
      </c>
    </row>
    <row r="68" spans="1:7" s="438" customFormat="1" ht="17.25" thickBot="1" x14ac:dyDescent="0.25">
      <c r="B68" s="419"/>
      <c r="C68" s="420"/>
      <c r="D68" s="420"/>
      <c r="E68" s="439"/>
      <c r="F68" s="449"/>
      <c r="G68" s="455"/>
    </row>
    <row r="69" spans="1:7" ht="15" x14ac:dyDescent="0.2">
      <c r="A69" s="440"/>
      <c r="B69" s="661" t="s">
        <v>6557</v>
      </c>
      <c r="C69" s="661"/>
      <c r="D69" s="661"/>
      <c r="E69" s="661"/>
      <c r="F69" s="661"/>
      <c r="G69" s="661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B69:G69"/>
    <mergeCell ref="C61:E61"/>
    <mergeCell ref="B62:E62"/>
    <mergeCell ref="C63:E63"/>
    <mergeCell ref="B64:E64"/>
    <mergeCell ref="B65:E65"/>
    <mergeCell ref="B67:E67"/>
  </mergeCells>
  <pageMargins left="1.2204724409448819" right="0.31496062992125984" top="0.35433070866141736" bottom="0.35433070866141736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69"/>
  <sheetViews>
    <sheetView showGridLines="0" topLeftCell="B64" zoomScaleNormal="100" zoomScalePageLayoutView="115" workbookViewId="0">
      <selection activeCell="C2" sqref="C2:H69"/>
    </sheetView>
  </sheetViews>
  <sheetFormatPr baseColWidth="10" defaultColWidth="11.42578125" defaultRowHeight="12" x14ac:dyDescent="0.2"/>
  <cols>
    <col min="1" max="1" width="11.7109375" style="416" bestFit="1" customWidth="1"/>
    <col min="2" max="2" width="1.7109375" style="341" customWidth="1"/>
    <col min="3" max="3" width="13.42578125" style="341" customWidth="1"/>
    <col min="4" max="4" width="49.42578125" style="341" customWidth="1"/>
    <col min="5" max="5" width="13.42578125" style="341" customWidth="1"/>
    <col min="6" max="6" width="5.140625" style="341" customWidth="1"/>
    <col min="7" max="8" width="20" style="341" bestFit="1" customWidth="1"/>
    <col min="9" max="9" width="1.7109375" style="341" customWidth="1"/>
    <col min="10" max="16384" width="11.42578125" style="341"/>
  </cols>
  <sheetData>
    <row r="1" spans="1:8" ht="12.75" thickBot="1" x14ac:dyDescent="0.25"/>
    <row r="2" spans="1:8" ht="18" x14ac:dyDescent="0.25">
      <c r="C2" s="669" t="s">
        <v>47</v>
      </c>
      <c r="D2" s="670"/>
      <c r="E2" s="670"/>
      <c r="F2" s="670"/>
      <c r="G2" s="670"/>
      <c r="H2" s="671"/>
    </row>
    <row r="3" spans="1:8" ht="18" x14ac:dyDescent="0.25">
      <c r="C3" s="672" t="s">
        <v>156</v>
      </c>
      <c r="D3" s="673"/>
      <c r="E3" s="673"/>
      <c r="F3" s="673"/>
      <c r="G3" s="673"/>
      <c r="H3" s="674"/>
    </row>
    <row r="4" spans="1:8" ht="18" x14ac:dyDescent="0.25">
      <c r="C4" s="672" t="s">
        <v>6571</v>
      </c>
      <c r="D4" s="673"/>
      <c r="E4" s="673"/>
      <c r="F4" s="673"/>
      <c r="G4" s="673"/>
      <c r="H4" s="674"/>
    </row>
    <row r="5" spans="1:8" ht="15.75" thickBot="1" x14ac:dyDescent="0.3">
      <c r="C5" s="675" t="s">
        <v>6560</v>
      </c>
      <c r="D5" s="676"/>
      <c r="E5" s="676"/>
      <c r="F5" s="676"/>
      <c r="G5" s="676"/>
      <c r="H5" s="677"/>
    </row>
    <row r="6" spans="1:8" s="434" customFormat="1" ht="13.5" thickBot="1" x14ac:dyDescent="0.25">
      <c r="A6" s="416"/>
      <c r="C6" s="678" t="s">
        <v>212</v>
      </c>
      <c r="D6" s="679"/>
      <c r="E6" s="679"/>
      <c r="F6" s="395"/>
      <c r="G6" s="396">
        <v>2023</v>
      </c>
      <c r="H6" s="397">
        <v>2022</v>
      </c>
    </row>
    <row r="7" spans="1:8" s="434" customFormat="1" ht="12.75" x14ac:dyDescent="0.2">
      <c r="A7" s="432"/>
      <c r="C7" s="388"/>
      <c r="D7" s="389"/>
      <c r="E7" s="389"/>
      <c r="F7" s="390"/>
      <c r="G7" s="389"/>
      <c r="H7" s="453"/>
    </row>
    <row r="8" spans="1:8" ht="15" x14ac:dyDescent="0.2">
      <c r="C8" s="663" t="s">
        <v>25</v>
      </c>
      <c r="D8" s="664"/>
      <c r="E8" s="664"/>
      <c r="F8" s="664"/>
      <c r="G8" s="383"/>
      <c r="H8" s="454"/>
    </row>
    <row r="9" spans="1:8" s="435" customFormat="1" ht="28.35" customHeight="1" x14ac:dyDescent="0.2">
      <c r="A9" s="416"/>
      <c r="C9" s="663" t="s">
        <v>157</v>
      </c>
      <c r="D9" s="664"/>
      <c r="E9" s="664"/>
      <c r="F9" s="664"/>
      <c r="G9" s="506">
        <v>2852140393.4400005</v>
      </c>
      <c r="H9" s="507">
        <v>3540135702.8099999</v>
      </c>
    </row>
    <row r="10" spans="1:8" ht="14.25" x14ac:dyDescent="0.2">
      <c r="A10" s="416" t="s">
        <v>26</v>
      </c>
      <c r="C10" s="362"/>
      <c r="D10" s="668" t="s">
        <v>158</v>
      </c>
      <c r="E10" s="668"/>
      <c r="F10" s="668"/>
      <c r="G10" s="508">
        <v>1973194833.3599999</v>
      </c>
      <c r="H10" s="509">
        <v>2493114584.5300002</v>
      </c>
    </row>
    <row r="11" spans="1:8" ht="14.25" x14ac:dyDescent="0.2">
      <c r="A11" s="416" t="s">
        <v>127</v>
      </c>
      <c r="C11" s="362"/>
      <c r="D11" s="668" t="s">
        <v>159</v>
      </c>
      <c r="E11" s="668"/>
      <c r="F11" s="668"/>
      <c r="G11" s="510">
        <v>0</v>
      </c>
      <c r="H11" s="509">
        <v>0</v>
      </c>
    </row>
    <row r="12" spans="1:8" ht="14.25" x14ac:dyDescent="0.2">
      <c r="A12" s="416" t="s">
        <v>128</v>
      </c>
      <c r="C12" s="362"/>
      <c r="D12" s="668" t="s">
        <v>160</v>
      </c>
      <c r="E12" s="668"/>
      <c r="F12" s="668"/>
      <c r="G12" s="510">
        <v>0</v>
      </c>
      <c r="H12" s="509">
        <v>0</v>
      </c>
    </row>
    <row r="13" spans="1:8" ht="14.25" x14ac:dyDescent="0.2">
      <c r="A13" s="416" t="s">
        <v>27</v>
      </c>
      <c r="C13" s="362"/>
      <c r="D13" s="668" t="s">
        <v>161</v>
      </c>
      <c r="E13" s="668"/>
      <c r="F13" s="668"/>
      <c r="G13" s="510">
        <v>255658514.83000001</v>
      </c>
      <c r="H13" s="509">
        <v>327228706.14999998</v>
      </c>
    </row>
    <row r="14" spans="1:8" ht="14.25" x14ac:dyDescent="0.2">
      <c r="A14" s="416" t="s">
        <v>28</v>
      </c>
      <c r="C14" s="362"/>
      <c r="D14" s="668" t="s">
        <v>314</v>
      </c>
      <c r="E14" s="668"/>
      <c r="F14" s="668"/>
      <c r="G14" s="510">
        <v>230309720.99000001</v>
      </c>
      <c r="H14" s="509">
        <v>283190139.74000001</v>
      </c>
    </row>
    <row r="15" spans="1:8" ht="14.25" x14ac:dyDescent="0.2">
      <c r="A15" s="416" t="s">
        <v>29</v>
      </c>
      <c r="C15" s="362"/>
      <c r="D15" s="668" t="s">
        <v>320</v>
      </c>
      <c r="E15" s="668"/>
      <c r="F15" s="668"/>
      <c r="G15" s="510">
        <v>392977324.25999999</v>
      </c>
      <c r="H15" s="509">
        <v>436602272.38999999</v>
      </c>
    </row>
    <row r="16" spans="1:8" ht="14.25" x14ac:dyDescent="0.2">
      <c r="A16" s="416" t="s">
        <v>129</v>
      </c>
      <c r="C16" s="362"/>
      <c r="D16" s="668" t="s">
        <v>6550</v>
      </c>
      <c r="E16" s="668"/>
      <c r="F16" s="668"/>
      <c r="G16" s="510">
        <v>0</v>
      </c>
      <c r="H16" s="509">
        <v>0</v>
      </c>
    </row>
    <row r="17" spans="1:8" ht="14.25" x14ac:dyDescent="0.2">
      <c r="A17" s="416" t="s">
        <v>130</v>
      </c>
      <c r="C17" s="385"/>
      <c r="D17" s="662"/>
      <c r="E17" s="662"/>
      <c r="F17" s="662"/>
      <c r="G17" s="510"/>
      <c r="H17" s="509"/>
    </row>
    <row r="18" spans="1:8" ht="42.95" customHeight="1" x14ac:dyDescent="0.2">
      <c r="C18" s="663" t="s">
        <v>6551</v>
      </c>
      <c r="D18" s="664"/>
      <c r="E18" s="664"/>
      <c r="F18" s="664"/>
      <c r="G18" s="511">
        <v>3991078603.6599998</v>
      </c>
      <c r="H18" s="512">
        <v>4633564462.4700003</v>
      </c>
    </row>
    <row r="19" spans="1:8" ht="33" customHeight="1" x14ac:dyDescent="0.2">
      <c r="A19" s="436" t="s">
        <v>30</v>
      </c>
      <c r="C19" s="385"/>
      <c r="D19" s="662" t="s">
        <v>6552</v>
      </c>
      <c r="E19" s="662"/>
      <c r="F19" s="662"/>
      <c r="G19" s="510">
        <v>3481453367.4899998</v>
      </c>
      <c r="H19" s="513">
        <v>4059192055.73</v>
      </c>
    </row>
    <row r="20" spans="1:8" ht="27" customHeight="1" x14ac:dyDescent="0.2">
      <c r="A20" s="436" t="s">
        <v>31</v>
      </c>
      <c r="C20" s="385"/>
      <c r="D20" s="662" t="s">
        <v>6553</v>
      </c>
      <c r="E20" s="662"/>
      <c r="F20" s="662"/>
      <c r="G20" s="510">
        <v>509625236.17000002</v>
      </c>
      <c r="H20" s="513">
        <v>574372406.74000001</v>
      </c>
    </row>
    <row r="21" spans="1:8" s="435" customFormat="1" ht="28.35" customHeight="1" x14ac:dyDescent="0.2">
      <c r="A21" s="416"/>
      <c r="C21" s="663" t="s">
        <v>169</v>
      </c>
      <c r="D21" s="664"/>
      <c r="E21" s="664"/>
      <c r="F21" s="664"/>
      <c r="G21" s="506">
        <v>52480.3</v>
      </c>
      <c r="H21" s="507">
        <v>50089769.719999999</v>
      </c>
    </row>
    <row r="22" spans="1:8" ht="12.75" customHeight="1" x14ac:dyDescent="0.2">
      <c r="A22" s="436" t="s">
        <v>131</v>
      </c>
      <c r="B22" s="427"/>
      <c r="C22" s="385"/>
      <c r="D22" s="662" t="s">
        <v>170</v>
      </c>
      <c r="E22" s="662"/>
      <c r="F22" s="662"/>
      <c r="G22" s="510">
        <v>0</v>
      </c>
      <c r="H22" s="509">
        <v>0</v>
      </c>
    </row>
    <row r="23" spans="1:8" ht="14.25" x14ac:dyDescent="0.2">
      <c r="A23" s="436" t="s">
        <v>132</v>
      </c>
      <c r="C23" s="385"/>
      <c r="D23" s="662" t="s">
        <v>171</v>
      </c>
      <c r="E23" s="662"/>
      <c r="F23" s="662"/>
      <c r="G23" s="510">
        <v>0</v>
      </c>
      <c r="H23" s="509">
        <v>0</v>
      </c>
    </row>
    <row r="24" spans="1:8" ht="28.5" customHeight="1" x14ac:dyDescent="0.2">
      <c r="A24" s="436" t="s">
        <v>133</v>
      </c>
      <c r="C24" s="385"/>
      <c r="D24" s="662" t="s">
        <v>172</v>
      </c>
      <c r="E24" s="662"/>
      <c r="F24" s="662"/>
      <c r="G24" s="510">
        <v>0</v>
      </c>
      <c r="H24" s="509">
        <v>0</v>
      </c>
    </row>
    <row r="25" spans="1:8" ht="14.25" x14ac:dyDescent="0.2">
      <c r="A25" s="436" t="s">
        <v>134</v>
      </c>
      <c r="C25" s="385"/>
      <c r="D25" s="662" t="s">
        <v>173</v>
      </c>
      <c r="E25" s="662"/>
      <c r="F25" s="662"/>
      <c r="G25" s="510">
        <v>0</v>
      </c>
      <c r="H25" s="509">
        <v>49220918.780000001</v>
      </c>
    </row>
    <row r="26" spans="1:8" ht="14.25" x14ac:dyDescent="0.2">
      <c r="A26" s="436" t="s">
        <v>33</v>
      </c>
      <c r="C26" s="385"/>
      <c r="D26" s="662" t="s">
        <v>174</v>
      </c>
      <c r="E26" s="662"/>
      <c r="F26" s="662"/>
      <c r="G26" s="510">
        <v>52480.3</v>
      </c>
      <c r="H26" s="509">
        <v>868850.94</v>
      </c>
    </row>
    <row r="27" spans="1:8" ht="14.25" x14ac:dyDescent="0.2">
      <c r="C27" s="385"/>
      <c r="D27" s="384"/>
      <c r="E27" s="384"/>
      <c r="F27" s="384"/>
      <c r="G27" s="510"/>
      <c r="H27" s="509"/>
    </row>
    <row r="28" spans="1:8" s="435" customFormat="1" ht="28.35" customHeight="1" x14ac:dyDescent="0.2">
      <c r="A28" s="416"/>
      <c r="C28" s="663" t="s">
        <v>175</v>
      </c>
      <c r="D28" s="664"/>
      <c r="E28" s="664"/>
      <c r="F28" s="664"/>
      <c r="G28" s="506">
        <v>6843271477.4000006</v>
      </c>
      <c r="H28" s="507">
        <v>8223789935</v>
      </c>
    </row>
    <row r="29" spans="1:8" s="418" customFormat="1" ht="14.25" x14ac:dyDescent="0.2">
      <c r="A29" s="417"/>
      <c r="C29" s="414"/>
      <c r="D29" s="415"/>
      <c r="E29" s="415"/>
      <c r="F29" s="415"/>
      <c r="G29" s="514"/>
      <c r="H29" s="515"/>
    </row>
    <row r="30" spans="1:8" ht="15" x14ac:dyDescent="0.2">
      <c r="C30" s="666" t="s">
        <v>176</v>
      </c>
      <c r="D30" s="667"/>
      <c r="E30" s="667"/>
      <c r="F30" s="667"/>
      <c r="G30" s="510"/>
      <c r="H30" s="516"/>
    </row>
    <row r="31" spans="1:8" s="435" customFormat="1" ht="28.35" customHeight="1" x14ac:dyDescent="0.2">
      <c r="A31" s="416"/>
      <c r="C31" s="663" t="s">
        <v>177</v>
      </c>
      <c r="D31" s="664"/>
      <c r="E31" s="664"/>
      <c r="F31" s="664"/>
      <c r="G31" s="506">
        <v>3662510014.0100002</v>
      </c>
      <c r="H31" s="507">
        <v>4905491590.0599995</v>
      </c>
    </row>
    <row r="32" spans="1:8" ht="14.25" x14ac:dyDescent="0.2">
      <c r="A32" s="416" t="s">
        <v>34</v>
      </c>
      <c r="C32" s="385"/>
      <c r="D32" s="662" t="s">
        <v>178</v>
      </c>
      <c r="E32" s="662"/>
      <c r="F32" s="662"/>
      <c r="G32" s="510">
        <v>1409689157.47</v>
      </c>
      <c r="H32" s="517">
        <v>2029035920.5899999</v>
      </c>
    </row>
    <row r="33" spans="1:8" ht="14.25" x14ac:dyDescent="0.2">
      <c r="A33" s="416" t="s">
        <v>35</v>
      </c>
      <c r="C33" s="385"/>
      <c r="D33" s="662" t="s">
        <v>179</v>
      </c>
      <c r="E33" s="662"/>
      <c r="F33" s="662"/>
      <c r="G33" s="510">
        <v>598895659.19000006</v>
      </c>
      <c r="H33" s="517">
        <v>796722081.94000006</v>
      </c>
    </row>
    <row r="34" spans="1:8" ht="14.25" x14ac:dyDescent="0.2">
      <c r="A34" s="416" t="s">
        <v>36</v>
      </c>
      <c r="C34" s="385"/>
      <c r="D34" s="662" t="s">
        <v>180</v>
      </c>
      <c r="E34" s="662"/>
      <c r="F34" s="662"/>
      <c r="G34" s="510">
        <v>1653925197.3499999</v>
      </c>
      <c r="H34" s="517">
        <v>2079733587.53</v>
      </c>
    </row>
    <row r="35" spans="1:8" s="435" customFormat="1" ht="28.35" customHeight="1" x14ac:dyDescent="0.2">
      <c r="A35" s="416"/>
      <c r="C35" s="663" t="s">
        <v>168</v>
      </c>
      <c r="D35" s="664"/>
      <c r="E35" s="664"/>
      <c r="F35" s="664"/>
      <c r="G35" s="506">
        <v>481021991.83000004</v>
      </c>
      <c r="H35" s="507">
        <v>672086675.48000002</v>
      </c>
    </row>
    <row r="36" spans="1:8" ht="14.25" x14ac:dyDescent="0.2">
      <c r="A36" s="416" t="s">
        <v>135</v>
      </c>
      <c r="C36" s="385"/>
      <c r="D36" s="662" t="s">
        <v>181</v>
      </c>
      <c r="E36" s="662"/>
      <c r="F36" s="662"/>
      <c r="G36" s="510">
        <v>0</v>
      </c>
      <c r="H36" s="516">
        <v>0</v>
      </c>
    </row>
    <row r="37" spans="1:8" ht="14.25" x14ac:dyDescent="0.2">
      <c r="A37" s="416" t="s">
        <v>37</v>
      </c>
      <c r="C37" s="385"/>
      <c r="D37" s="662" t="s">
        <v>182</v>
      </c>
      <c r="E37" s="662"/>
      <c r="F37" s="662"/>
      <c r="G37" s="510">
        <v>59868944.399999999</v>
      </c>
      <c r="H37" s="516">
        <v>79646068.150000006</v>
      </c>
    </row>
    <row r="38" spans="1:8" ht="14.25" x14ac:dyDescent="0.2">
      <c r="A38" s="416" t="s">
        <v>136</v>
      </c>
      <c r="C38" s="385"/>
      <c r="D38" s="662" t="s">
        <v>183</v>
      </c>
      <c r="E38" s="662"/>
      <c r="F38" s="662"/>
      <c r="G38" s="510">
        <v>13000000</v>
      </c>
      <c r="H38" s="516">
        <v>3000000</v>
      </c>
    </row>
    <row r="39" spans="1:8" ht="14.25" x14ac:dyDescent="0.2">
      <c r="A39" s="416" t="s">
        <v>38</v>
      </c>
      <c r="C39" s="385"/>
      <c r="D39" s="662" t="s">
        <v>184</v>
      </c>
      <c r="E39" s="662"/>
      <c r="F39" s="662"/>
      <c r="G39" s="510">
        <v>74952675.909999996</v>
      </c>
      <c r="H39" s="516">
        <v>80301179.329999998</v>
      </c>
    </row>
    <row r="40" spans="1:8" ht="14.25" x14ac:dyDescent="0.2">
      <c r="A40" s="416" t="s">
        <v>39</v>
      </c>
      <c r="C40" s="385"/>
      <c r="D40" s="662" t="s">
        <v>185</v>
      </c>
      <c r="E40" s="662"/>
      <c r="F40" s="662"/>
      <c r="G40" s="510">
        <v>321323667.05000001</v>
      </c>
      <c r="H40" s="516">
        <v>485799684.39999998</v>
      </c>
    </row>
    <row r="41" spans="1:8" ht="14.25" x14ac:dyDescent="0.2">
      <c r="A41" s="416" t="s">
        <v>137</v>
      </c>
      <c r="C41" s="385"/>
      <c r="D41" s="662" t="s">
        <v>186</v>
      </c>
      <c r="E41" s="662"/>
      <c r="F41" s="662"/>
      <c r="G41" s="510">
        <v>11876704.470000001</v>
      </c>
      <c r="H41" s="516">
        <v>23339743.600000001</v>
      </c>
    </row>
    <row r="42" spans="1:8" ht="14.25" x14ac:dyDescent="0.2">
      <c r="A42" s="416" t="s">
        <v>138</v>
      </c>
      <c r="C42" s="385"/>
      <c r="D42" s="662" t="s">
        <v>187</v>
      </c>
      <c r="E42" s="662"/>
      <c r="F42" s="662"/>
      <c r="G42" s="510">
        <v>0</v>
      </c>
      <c r="H42" s="516">
        <v>0</v>
      </c>
    </row>
    <row r="43" spans="1:8" ht="14.25" x14ac:dyDescent="0.2">
      <c r="A43" s="416" t="s">
        <v>139</v>
      </c>
      <c r="C43" s="385"/>
      <c r="D43" s="662" t="s">
        <v>188</v>
      </c>
      <c r="E43" s="662"/>
      <c r="F43" s="662"/>
      <c r="G43" s="510">
        <v>0</v>
      </c>
      <c r="H43" s="516">
        <v>0</v>
      </c>
    </row>
    <row r="44" spans="1:8" ht="14.25" x14ac:dyDescent="0.2">
      <c r="A44" s="416" t="s">
        <v>140</v>
      </c>
      <c r="C44" s="385"/>
      <c r="D44" s="662" t="s">
        <v>189</v>
      </c>
      <c r="E44" s="662"/>
      <c r="F44" s="662"/>
      <c r="G44" s="510">
        <v>0</v>
      </c>
      <c r="H44" s="516">
        <v>0</v>
      </c>
    </row>
    <row r="45" spans="1:8" ht="14.25" x14ac:dyDescent="0.2">
      <c r="C45" s="381"/>
      <c r="D45" s="384"/>
      <c r="E45" s="384"/>
      <c r="F45" s="384"/>
      <c r="G45" s="518"/>
      <c r="H45" s="516"/>
    </row>
    <row r="46" spans="1:8" s="435" customFormat="1" ht="28.35" customHeight="1" x14ac:dyDescent="0.2">
      <c r="A46" s="416"/>
      <c r="C46" s="663" t="s">
        <v>190</v>
      </c>
      <c r="D46" s="664"/>
      <c r="E46" s="664"/>
      <c r="F46" s="664"/>
      <c r="G46" s="506">
        <v>48912659.57</v>
      </c>
      <c r="H46" s="507">
        <v>74165379.409999996</v>
      </c>
    </row>
    <row r="47" spans="1:8" ht="14.25" x14ac:dyDescent="0.2">
      <c r="A47" s="416" t="s">
        <v>141</v>
      </c>
      <c r="C47" s="385"/>
      <c r="D47" s="662" t="s">
        <v>191</v>
      </c>
      <c r="E47" s="662"/>
      <c r="F47" s="662"/>
      <c r="G47" s="510">
        <v>0</v>
      </c>
      <c r="H47" s="516">
        <v>0</v>
      </c>
    </row>
    <row r="48" spans="1:8" ht="14.25" x14ac:dyDescent="0.2">
      <c r="A48" s="416" t="s">
        <v>142</v>
      </c>
      <c r="C48" s="385"/>
      <c r="D48" s="662" t="s">
        <v>91</v>
      </c>
      <c r="E48" s="662"/>
      <c r="F48" s="662"/>
      <c r="G48" s="510">
        <v>0</v>
      </c>
      <c r="H48" s="516">
        <v>0</v>
      </c>
    </row>
    <row r="49" spans="1:8" ht="14.25" x14ac:dyDescent="0.2">
      <c r="A49" s="416" t="s">
        <v>143</v>
      </c>
      <c r="C49" s="385"/>
      <c r="D49" s="662" t="s">
        <v>192</v>
      </c>
      <c r="E49" s="662"/>
      <c r="F49" s="662"/>
      <c r="G49" s="510">
        <v>48912659.57</v>
      </c>
      <c r="H49" s="516">
        <v>74165379.409999996</v>
      </c>
    </row>
    <row r="50" spans="1:8" ht="14.25" x14ac:dyDescent="0.2">
      <c r="C50" s="363"/>
      <c r="D50" s="384"/>
      <c r="E50" s="384"/>
      <c r="F50" s="384"/>
      <c r="G50" s="510"/>
      <c r="H50" s="516"/>
    </row>
    <row r="51" spans="1:8" s="442" customFormat="1" ht="28.35" customHeight="1" x14ac:dyDescent="0.2">
      <c r="A51" s="441"/>
      <c r="C51" s="663" t="s">
        <v>193</v>
      </c>
      <c r="D51" s="664"/>
      <c r="E51" s="664"/>
      <c r="F51" s="664"/>
      <c r="G51" s="506">
        <v>128795075.83</v>
      </c>
      <c r="H51" s="507">
        <v>195724189.5</v>
      </c>
    </row>
    <row r="52" spans="1:8" ht="14.25" x14ac:dyDescent="0.2">
      <c r="A52" s="416" t="s">
        <v>42</v>
      </c>
      <c r="C52" s="385"/>
      <c r="D52" s="662" t="s">
        <v>194</v>
      </c>
      <c r="E52" s="662"/>
      <c r="F52" s="662"/>
      <c r="G52" s="510">
        <v>128795075.83</v>
      </c>
      <c r="H52" s="516">
        <v>195724189.5</v>
      </c>
    </row>
    <row r="53" spans="1:8" ht="14.25" x14ac:dyDescent="0.2">
      <c r="A53" s="416" t="s">
        <v>44</v>
      </c>
      <c r="C53" s="385"/>
      <c r="D53" s="662" t="s">
        <v>195</v>
      </c>
      <c r="E53" s="662"/>
      <c r="F53" s="662"/>
      <c r="G53" s="510">
        <v>0</v>
      </c>
      <c r="H53" s="516">
        <v>0</v>
      </c>
    </row>
    <row r="54" spans="1:8" ht="14.25" x14ac:dyDescent="0.2">
      <c r="A54" s="416" t="s">
        <v>144</v>
      </c>
      <c r="C54" s="385"/>
      <c r="D54" s="662" t="s">
        <v>196</v>
      </c>
      <c r="E54" s="662"/>
      <c r="F54" s="662"/>
      <c r="G54" s="510">
        <v>0</v>
      </c>
      <c r="H54" s="516">
        <v>0</v>
      </c>
    </row>
    <row r="55" spans="1:8" ht="14.25" x14ac:dyDescent="0.2">
      <c r="A55" s="416" t="s">
        <v>146</v>
      </c>
      <c r="C55" s="385"/>
      <c r="D55" s="662" t="s">
        <v>197</v>
      </c>
      <c r="E55" s="662"/>
      <c r="F55" s="662"/>
      <c r="G55" s="510">
        <v>0</v>
      </c>
      <c r="H55" s="516">
        <v>0</v>
      </c>
    </row>
    <row r="56" spans="1:8" ht="14.25" x14ac:dyDescent="0.2">
      <c r="A56" s="416" t="s">
        <v>148</v>
      </c>
      <c r="C56" s="385"/>
      <c r="D56" s="662" t="s">
        <v>198</v>
      </c>
      <c r="E56" s="662"/>
      <c r="F56" s="662"/>
      <c r="G56" s="510">
        <v>0</v>
      </c>
      <c r="H56" s="516">
        <v>0</v>
      </c>
    </row>
    <row r="57" spans="1:8" s="442" customFormat="1" ht="28.35" customHeight="1" x14ac:dyDescent="0.2">
      <c r="A57" s="441"/>
      <c r="C57" s="663" t="s">
        <v>199</v>
      </c>
      <c r="D57" s="664"/>
      <c r="E57" s="664"/>
      <c r="F57" s="664"/>
      <c r="G57" s="506">
        <v>286662445.41000003</v>
      </c>
      <c r="H57" s="507">
        <v>345958231.32999998</v>
      </c>
    </row>
    <row r="58" spans="1:8" ht="28.5" customHeight="1" x14ac:dyDescent="0.2">
      <c r="A58" s="416" t="s">
        <v>46</v>
      </c>
      <c r="C58" s="385"/>
      <c r="D58" s="662" t="s">
        <v>200</v>
      </c>
      <c r="E58" s="662"/>
      <c r="F58" s="662"/>
      <c r="G58" s="510">
        <v>274881632.17000002</v>
      </c>
      <c r="H58" s="516">
        <v>345958167.38</v>
      </c>
    </row>
    <row r="59" spans="1:8" ht="14.25" x14ac:dyDescent="0.2">
      <c r="A59" s="416" t="s">
        <v>150</v>
      </c>
      <c r="C59" s="385"/>
      <c r="D59" s="662" t="s">
        <v>201</v>
      </c>
      <c r="E59" s="662"/>
      <c r="F59" s="662"/>
      <c r="G59" s="510">
        <v>11780792.16</v>
      </c>
      <c r="H59" s="516">
        <v>0</v>
      </c>
    </row>
    <row r="60" spans="1:8" ht="14.25" x14ac:dyDescent="0.2">
      <c r="A60" s="416" t="s">
        <v>151</v>
      </c>
      <c r="C60" s="385"/>
      <c r="D60" s="662" t="s">
        <v>202</v>
      </c>
      <c r="E60" s="662"/>
      <c r="F60" s="662"/>
      <c r="G60" s="510">
        <v>0</v>
      </c>
      <c r="H60" s="516">
        <v>0</v>
      </c>
    </row>
    <row r="61" spans="1:8" ht="14.25" x14ac:dyDescent="0.2">
      <c r="A61" s="416" t="s">
        <v>154</v>
      </c>
      <c r="C61" s="385"/>
      <c r="D61" s="662" t="s">
        <v>205</v>
      </c>
      <c r="E61" s="662"/>
      <c r="F61" s="662"/>
      <c r="G61" s="510">
        <v>21.08</v>
      </c>
      <c r="H61" s="509">
        <v>63.95</v>
      </c>
    </row>
    <row r="62" spans="1:8" s="442" customFormat="1" ht="28.35" customHeight="1" x14ac:dyDescent="0.2">
      <c r="A62" s="441"/>
      <c r="C62" s="663" t="s">
        <v>206</v>
      </c>
      <c r="D62" s="664"/>
      <c r="E62" s="664"/>
      <c r="F62" s="664"/>
      <c r="G62" s="506">
        <v>42917370.649999999</v>
      </c>
      <c r="H62" s="507">
        <v>207283323.31</v>
      </c>
    </row>
    <row r="63" spans="1:8" ht="14.25" x14ac:dyDescent="0.2">
      <c r="A63" s="416" t="s">
        <v>155</v>
      </c>
      <c r="C63" s="385"/>
      <c r="D63" s="662" t="s">
        <v>207</v>
      </c>
      <c r="E63" s="662"/>
      <c r="F63" s="662"/>
      <c r="G63" s="510">
        <v>42917370.649999999</v>
      </c>
      <c r="H63" s="509">
        <v>207283323.31</v>
      </c>
    </row>
    <row r="64" spans="1:8" ht="14.25" x14ac:dyDescent="0.2">
      <c r="C64" s="665"/>
      <c r="D64" s="662"/>
      <c r="E64" s="662"/>
      <c r="F64" s="662"/>
      <c r="G64" s="510"/>
      <c r="H64" s="516"/>
    </row>
    <row r="65" spans="1:8" ht="15" x14ac:dyDescent="0.2">
      <c r="C65" s="666" t="s">
        <v>208</v>
      </c>
      <c r="D65" s="667"/>
      <c r="E65" s="667"/>
      <c r="F65" s="667"/>
      <c r="G65" s="519">
        <v>4650819557.3000002</v>
      </c>
      <c r="H65" s="520">
        <v>6400709389.0899992</v>
      </c>
    </row>
    <row r="66" spans="1:8" ht="15" x14ac:dyDescent="0.2">
      <c r="C66" s="385"/>
      <c r="D66" s="384"/>
      <c r="E66" s="384"/>
      <c r="F66" s="384"/>
      <c r="G66" s="510"/>
      <c r="H66" s="520"/>
    </row>
    <row r="67" spans="1:8" ht="15" x14ac:dyDescent="0.2">
      <c r="C67" s="666" t="s">
        <v>209</v>
      </c>
      <c r="D67" s="667"/>
      <c r="E67" s="667"/>
      <c r="F67" s="667"/>
      <c r="G67" s="519">
        <v>2192451920.1000004</v>
      </c>
      <c r="H67" s="520">
        <v>1823080545.9100008</v>
      </c>
    </row>
    <row r="68" spans="1:8" s="438" customFormat="1" ht="17.25" thickBot="1" x14ac:dyDescent="0.25">
      <c r="A68" s="437"/>
      <c r="C68" s="419"/>
      <c r="D68" s="420"/>
      <c r="E68" s="420"/>
      <c r="F68" s="439"/>
      <c r="G68" s="449"/>
      <c r="H68" s="455"/>
    </row>
    <row r="69" spans="1:8" ht="15" x14ac:dyDescent="0.2">
      <c r="B69" s="440"/>
      <c r="C69" s="661" t="s">
        <v>6557</v>
      </c>
      <c r="D69" s="661"/>
      <c r="E69" s="661"/>
      <c r="F69" s="661"/>
      <c r="G69" s="661"/>
      <c r="H69" s="661"/>
    </row>
  </sheetData>
  <mergeCells count="61">
    <mergeCell ref="D10:F10"/>
    <mergeCell ref="C2:H2"/>
    <mergeCell ref="C3:H3"/>
    <mergeCell ref="C4:H4"/>
    <mergeCell ref="C8:F8"/>
    <mergeCell ref="C9:F9"/>
    <mergeCell ref="C6:E6"/>
    <mergeCell ref="C5:H5"/>
    <mergeCell ref="D37:F37"/>
    <mergeCell ref="D38:F38"/>
    <mergeCell ref="D22:F22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20:F20"/>
    <mergeCell ref="C21:F21"/>
    <mergeCell ref="D36:F36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34:F34"/>
    <mergeCell ref="C35:F35"/>
    <mergeCell ref="D39:F39"/>
    <mergeCell ref="D40:F40"/>
    <mergeCell ref="D41:F41"/>
    <mergeCell ref="D42:F42"/>
    <mergeCell ref="D43:F43"/>
    <mergeCell ref="D44:F44"/>
    <mergeCell ref="C46:F46"/>
    <mergeCell ref="D47:F47"/>
    <mergeCell ref="D48:F48"/>
    <mergeCell ref="C67:F67"/>
    <mergeCell ref="D52:F52"/>
    <mergeCell ref="D53:F53"/>
    <mergeCell ref="D54:F54"/>
    <mergeCell ref="D55:F55"/>
    <mergeCell ref="D56:F56"/>
    <mergeCell ref="C57:F57"/>
    <mergeCell ref="D58:F58"/>
    <mergeCell ref="D59:F59"/>
    <mergeCell ref="D60:F60"/>
    <mergeCell ref="C51:F51"/>
    <mergeCell ref="D49:F49"/>
    <mergeCell ref="C69:H69"/>
    <mergeCell ref="D61:F61"/>
    <mergeCell ref="C62:F62"/>
    <mergeCell ref="D63:F63"/>
    <mergeCell ref="C64:F64"/>
    <mergeCell ref="C65:F65"/>
  </mergeCells>
  <pageMargins left="1.2204724409448819" right="0.31496062992125984" top="0.35433070866141736" bottom="0.35433070866141736" header="0.31496062992125984" footer="0.31496062992125984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A1:D64"/>
  <sheetViews>
    <sheetView showGridLines="0" zoomScaleNormal="100" workbookViewId="0">
      <selection activeCell="B3" sqref="B3:D3"/>
    </sheetView>
  </sheetViews>
  <sheetFormatPr baseColWidth="10" defaultColWidth="11.42578125" defaultRowHeight="14.25" customHeight="1" x14ac:dyDescent="0.2"/>
  <cols>
    <col min="1" max="1" width="1.7109375" style="425" customWidth="1"/>
    <col min="2" max="2" width="78.28515625" style="426" customWidth="1"/>
    <col min="3" max="4" width="20.5703125" style="426" bestFit="1" customWidth="1"/>
    <col min="5" max="5" width="1.7109375" style="426" customWidth="1"/>
    <col min="6" max="16384" width="11.42578125" style="426"/>
  </cols>
  <sheetData>
    <row r="1" spans="1:4" s="424" customFormat="1" ht="14.25" customHeight="1" thickBot="1" x14ac:dyDescent="0.25">
      <c r="A1" s="421"/>
      <c r="B1" s="422"/>
      <c r="C1" s="423"/>
      <c r="D1" s="422"/>
    </row>
    <row r="2" spans="1:4" s="424" customFormat="1" ht="18" x14ac:dyDescent="0.2">
      <c r="A2" s="421"/>
      <c r="B2" s="585" t="s">
        <v>47</v>
      </c>
      <c r="C2" s="586"/>
      <c r="D2" s="587"/>
    </row>
    <row r="3" spans="1:4" s="424" customFormat="1" ht="18" x14ac:dyDescent="0.2">
      <c r="A3" s="421"/>
      <c r="B3" s="680" t="s">
        <v>238</v>
      </c>
      <c r="C3" s="681"/>
      <c r="D3" s="682"/>
    </row>
    <row r="4" spans="1:4" s="424" customFormat="1" ht="18" x14ac:dyDescent="0.2">
      <c r="A4" s="421"/>
      <c r="B4" s="680" t="s">
        <v>6572</v>
      </c>
      <c r="C4" s="681"/>
      <c r="D4" s="682"/>
    </row>
    <row r="5" spans="1:4" s="424" customFormat="1" ht="15.75" thickBot="1" x14ac:dyDescent="0.25">
      <c r="A5" s="421"/>
      <c r="B5" s="683" t="s">
        <v>6560</v>
      </c>
      <c r="C5" s="684"/>
      <c r="D5" s="685"/>
    </row>
    <row r="6" spans="1:4" s="424" customFormat="1" ht="14.25" customHeight="1" thickBot="1" x14ac:dyDescent="0.25">
      <c r="A6" s="421"/>
      <c r="B6" s="399" t="s">
        <v>6559</v>
      </c>
      <c r="C6" s="398" t="s">
        <v>214</v>
      </c>
      <c r="D6" s="400" t="s">
        <v>218</v>
      </c>
    </row>
    <row r="7" spans="1:4" s="424" customFormat="1" ht="15" x14ac:dyDescent="0.2">
      <c r="A7" s="421"/>
      <c r="B7" s="372" t="s">
        <v>0</v>
      </c>
      <c r="C7" s="521">
        <v>234405770.60000014</v>
      </c>
      <c r="D7" s="522">
        <v>2304207657.0500011</v>
      </c>
    </row>
    <row r="8" spans="1:4" s="424" customFormat="1" ht="15.75" x14ac:dyDescent="0.25">
      <c r="A8" s="421"/>
      <c r="B8" s="373" t="s">
        <v>50</v>
      </c>
      <c r="C8" s="523">
        <v>0</v>
      </c>
      <c r="D8" s="524">
        <v>1217288002.02</v>
      </c>
    </row>
    <row r="9" spans="1:4" s="424" customFormat="1" ht="15" x14ac:dyDescent="0.2">
      <c r="A9" s="421"/>
      <c r="B9" s="374" t="s">
        <v>52</v>
      </c>
      <c r="C9" s="525">
        <v>0</v>
      </c>
      <c r="D9" s="526">
        <v>1198620824.78</v>
      </c>
    </row>
    <row r="10" spans="1:4" s="424" customFormat="1" ht="15" x14ac:dyDescent="0.2">
      <c r="A10" s="421"/>
      <c r="B10" s="374" t="s">
        <v>54</v>
      </c>
      <c r="C10" s="525">
        <v>0</v>
      </c>
      <c r="D10" s="527">
        <v>18667177.239999998</v>
      </c>
    </row>
    <row r="11" spans="1:4" s="424" customFormat="1" ht="14.25" customHeight="1" x14ac:dyDescent="0.2">
      <c r="A11" s="421"/>
      <c r="B11" s="374" t="s">
        <v>56</v>
      </c>
      <c r="C11" s="525">
        <v>0</v>
      </c>
      <c r="D11" s="527">
        <v>0</v>
      </c>
    </row>
    <row r="12" spans="1:4" s="424" customFormat="1" ht="14.25" customHeight="1" x14ac:dyDescent="0.2">
      <c r="A12" s="421"/>
      <c r="B12" s="374" t="s">
        <v>239</v>
      </c>
      <c r="C12" s="525">
        <v>0</v>
      </c>
      <c r="D12" s="526">
        <v>0</v>
      </c>
    </row>
    <row r="13" spans="1:4" s="424" customFormat="1" ht="14.25" customHeight="1" x14ac:dyDescent="0.2">
      <c r="A13" s="421"/>
      <c r="B13" s="374" t="s">
        <v>60</v>
      </c>
      <c r="C13" s="525">
        <v>0</v>
      </c>
      <c r="D13" s="526">
        <v>0</v>
      </c>
    </row>
    <row r="14" spans="1:4" s="424" customFormat="1" ht="14.25" customHeight="1" x14ac:dyDescent="0.2">
      <c r="A14" s="421"/>
      <c r="B14" s="374" t="s">
        <v>62</v>
      </c>
      <c r="C14" s="525">
        <v>0</v>
      </c>
      <c r="D14" s="526">
        <v>0</v>
      </c>
    </row>
    <row r="15" spans="1:4" s="424" customFormat="1" ht="15" x14ac:dyDescent="0.2">
      <c r="A15" s="421"/>
      <c r="B15" s="374" t="s">
        <v>240</v>
      </c>
      <c r="C15" s="525">
        <v>0</v>
      </c>
      <c r="D15" s="526">
        <v>0</v>
      </c>
    </row>
    <row r="16" spans="1:4" ht="13.5" customHeight="1" x14ac:dyDescent="0.2">
      <c r="B16" s="375"/>
      <c r="C16" s="528"/>
      <c r="D16" s="529"/>
    </row>
    <row r="17" spans="2:4" ht="15" x14ac:dyDescent="0.2">
      <c r="B17" s="376" t="s">
        <v>69</v>
      </c>
      <c r="C17" s="530">
        <v>234405770.60000014</v>
      </c>
      <c r="D17" s="531">
        <v>1086919655.0300009</v>
      </c>
    </row>
    <row r="18" spans="2:4" ht="14.25" customHeight="1" x14ac:dyDescent="0.2">
      <c r="B18" s="374" t="s">
        <v>71</v>
      </c>
      <c r="C18" s="525">
        <v>0</v>
      </c>
      <c r="D18" s="526">
        <v>146712024.74000001</v>
      </c>
    </row>
    <row r="19" spans="2:4" ht="14.25" customHeight="1" x14ac:dyDescent="0.2">
      <c r="B19" s="374" t="s">
        <v>73</v>
      </c>
      <c r="C19" s="525">
        <v>0</v>
      </c>
      <c r="D19" s="526">
        <v>0</v>
      </c>
    </row>
    <row r="20" spans="2:4" ht="14.25" customHeight="1" x14ac:dyDescent="0.2">
      <c r="B20" s="374" t="s">
        <v>75</v>
      </c>
      <c r="C20" s="525">
        <v>0</v>
      </c>
      <c r="D20" s="526">
        <v>766259747.04000092</v>
      </c>
    </row>
    <row r="21" spans="2:4" ht="14.25" customHeight="1" x14ac:dyDescent="0.2">
      <c r="B21" s="374" t="s">
        <v>77</v>
      </c>
      <c r="C21" s="525">
        <v>0</v>
      </c>
      <c r="D21" s="526">
        <v>143827429.57999992</v>
      </c>
    </row>
    <row r="22" spans="2:4" ht="14.25" customHeight="1" x14ac:dyDescent="0.2">
      <c r="B22" s="374" t="s">
        <v>79</v>
      </c>
      <c r="C22" s="525">
        <v>0</v>
      </c>
      <c r="D22" s="526">
        <v>12225205.200000003</v>
      </c>
    </row>
    <row r="23" spans="2:4" ht="14.25" customHeight="1" x14ac:dyDescent="0.2">
      <c r="B23" s="374" t="s">
        <v>81</v>
      </c>
      <c r="C23" s="525">
        <v>234405770.60000014</v>
      </c>
      <c r="D23" s="526">
        <v>0</v>
      </c>
    </row>
    <row r="24" spans="2:4" ht="14.25" customHeight="1" x14ac:dyDescent="0.2">
      <c r="B24" s="374" t="s">
        <v>83</v>
      </c>
      <c r="C24" s="525">
        <v>0</v>
      </c>
      <c r="D24" s="526">
        <v>17885248.469999999</v>
      </c>
    </row>
    <row r="25" spans="2:4" ht="14.25" customHeight="1" x14ac:dyDescent="0.2">
      <c r="B25" s="374" t="s">
        <v>85</v>
      </c>
      <c r="C25" s="525">
        <v>0</v>
      </c>
      <c r="D25" s="526">
        <v>0</v>
      </c>
    </row>
    <row r="26" spans="2:4" ht="14.25" customHeight="1" x14ac:dyDescent="0.2">
      <c r="B26" s="374" t="s">
        <v>86</v>
      </c>
      <c r="C26" s="525">
        <v>0</v>
      </c>
      <c r="D26" s="526">
        <v>10000</v>
      </c>
    </row>
    <row r="27" spans="2:4" ht="8.25" customHeight="1" x14ac:dyDescent="0.2">
      <c r="B27" s="375"/>
      <c r="C27" s="528"/>
      <c r="D27" s="529"/>
    </row>
    <row r="28" spans="2:4" ht="14.25" customHeight="1" x14ac:dyDescent="0.2">
      <c r="B28" s="376" t="s">
        <v>14</v>
      </c>
      <c r="C28" s="530">
        <v>161293774.71000001</v>
      </c>
      <c r="D28" s="531">
        <v>26592248.5</v>
      </c>
    </row>
    <row r="29" spans="2:4" ht="14.25" customHeight="1" x14ac:dyDescent="0.2">
      <c r="B29" s="376" t="s">
        <v>51</v>
      </c>
      <c r="C29" s="530">
        <v>161291720.80000001</v>
      </c>
      <c r="D29" s="531">
        <v>0</v>
      </c>
    </row>
    <row r="30" spans="2:4" ht="14.25" customHeight="1" x14ac:dyDescent="0.2">
      <c r="B30" s="374" t="s">
        <v>53</v>
      </c>
      <c r="C30" s="525">
        <v>141297948</v>
      </c>
      <c r="D30" s="526">
        <v>0</v>
      </c>
    </row>
    <row r="31" spans="2:4" ht="14.25" customHeight="1" x14ac:dyDescent="0.2">
      <c r="B31" s="374" t="s">
        <v>55</v>
      </c>
      <c r="C31" s="525">
        <v>0</v>
      </c>
      <c r="D31" s="526">
        <v>0</v>
      </c>
    </row>
    <row r="32" spans="2:4" ht="14.25" customHeight="1" x14ac:dyDescent="0.2">
      <c r="B32" s="374" t="s">
        <v>57</v>
      </c>
      <c r="C32" s="525">
        <v>3817130.9200000018</v>
      </c>
      <c r="D32" s="526">
        <v>0</v>
      </c>
    </row>
    <row r="33" spans="2:4" ht="14.25" customHeight="1" x14ac:dyDescent="0.2">
      <c r="B33" s="374" t="s">
        <v>59</v>
      </c>
      <c r="C33" s="525">
        <v>0</v>
      </c>
      <c r="D33" s="526">
        <v>0</v>
      </c>
    </row>
    <row r="34" spans="2:4" ht="14.25" customHeight="1" x14ac:dyDescent="0.2">
      <c r="B34" s="374" t="s">
        <v>61</v>
      </c>
      <c r="C34" s="525">
        <v>0</v>
      </c>
      <c r="D34" s="526">
        <v>0</v>
      </c>
    </row>
    <row r="35" spans="2:4" ht="14.25" customHeight="1" x14ac:dyDescent="0.2">
      <c r="B35" s="374" t="s">
        <v>63</v>
      </c>
      <c r="C35" s="525">
        <v>2438259.41</v>
      </c>
      <c r="D35" s="526">
        <v>0</v>
      </c>
    </row>
    <row r="36" spans="2:4" ht="14.25" customHeight="1" x14ac:dyDescent="0.2">
      <c r="B36" s="374" t="s">
        <v>65</v>
      </c>
      <c r="C36" s="525">
        <v>1097158.6400000006</v>
      </c>
      <c r="D36" s="526">
        <v>0</v>
      </c>
    </row>
    <row r="37" spans="2:4" ht="14.25" customHeight="1" x14ac:dyDescent="0.2">
      <c r="B37" s="374" t="s">
        <v>66</v>
      </c>
      <c r="C37" s="525">
        <v>12641223.829999998</v>
      </c>
      <c r="D37" s="526">
        <v>0</v>
      </c>
    </row>
    <row r="38" spans="2:4" ht="15" x14ac:dyDescent="0.2">
      <c r="B38" s="381"/>
      <c r="C38" s="528"/>
      <c r="D38" s="529"/>
    </row>
    <row r="39" spans="2:4" ht="15" x14ac:dyDescent="0.2">
      <c r="B39" s="376" t="s">
        <v>70</v>
      </c>
      <c r="C39" s="530">
        <v>2053.910000000149</v>
      </c>
      <c r="D39" s="531">
        <v>26592248.5</v>
      </c>
    </row>
    <row r="40" spans="2:4" ht="14.25" customHeight="1" x14ac:dyDescent="0.2">
      <c r="B40" s="374" t="s">
        <v>72</v>
      </c>
      <c r="C40" s="525">
        <v>0</v>
      </c>
      <c r="D40" s="526">
        <v>0</v>
      </c>
    </row>
    <row r="41" spans="2:4" ht="14.25" customHeight="1" x14ac:dyDescent="0.2">
      <c r="B41" s="374" t="s">
        <v>74</v>
      </c>
      <c r="C41" s="525">
        <v>0</v>
      </c>
      <c r="D41" s="526">
        <v>0</v>
      </c>
    </row>
    <row r="42" spans="2:4" ht="14.25" customHeight="1" x14ac:dyDescent="0.2">
      <c r="B42" s="374" t="s">
        <v>76</v>
      </c>
      <c r="C42" s="525">
        <v>0</v>
      </c>
      <c r="D42" s="526">
        <v>26592248.5</v>
      </c>
    </row>
    <row r="43" spans="2:4" ht="14.25" customHeight="1" x14ac:dyDescent="0.2">
      <c r="B43" s="374" t="s">
        <v>78</v>
      </c>
      <c r="C43" s="525">
        <v>0</v>
      </c>
      <c r="D43" s="526">
        <v>0</v>
      </c>
    </row>
    <row r="44" spans="2:4" ht="14.25" customHeight="1" x14ac:dyDescent="0.2">
      <c r="B44" s="374" t="s">
        <v>80</v>
      </c>
      <c r="C44" s="525">
        <v>2053.910000000149</v>
      </c>
      <c r="D44" s="526">
        <v>0</v>
      </c>
    </row>
    <row r="45" spans="2:4" ht="14.25" customHeight="1" x14ac:dyDescent="0.2">
      <c r="B45" s="374" t="s">
        <v>82</v>
      </c>
      <c r="C45" s="525">
        <v>0</v>
      </c>
      <c r="D45" s="526">
        <v>0</v>
      </c>
    </row>
    <row r="46" spans="2:4" ht="14.25" customHeight="1" x14ac:dyDescent="0.2">
      <c r="B46" s="363"/>
      <c r="C46" s="528"/>
      <c r="D46" s="529"/>
    </row>
    <row r="47" spans="2:4" ht="14.25" customHeight="1" x14ac:dyDescent="0.2">
      <c r="B47" s="376" t="s">
        <v>241</v>
      </c>
      <c r="C47" s="530">
        <v>2231042803.6500006</v>
      </c>
      <c r="D47" s="531">
        <v>295942443.40999985</v>
      </c>
    </row>
    <row r="48" spans="2:4" ht="14.25" customHeight="1" x14ac:dyDescent="0.2">
      <c r="B48" s="377" t="s">
        <v>89</v>
      </c>
      <c r="C48" s="521">
        <v>650000</v>
      </c>
      <c r="D48" s="522">
        <v>0</v>
      </c>
    </row>
    <row r="49" spans="2:4" ht="14.25" customHeight="1" x14ac:dyDescent="0.2">
      <c r="B49" s="374" t="s">
        <v>91</v>
      </c>
      <c r="C49" s="525">
        <v>0</v>
      </c>
      <c r="D49" s="526">
        <v>0</v>
      </c>
    </row>
    <row r="50" spans="2:4" ht="14.25" customHeight="1" x14ac:dyDescent="0.2">
      <c r="B50" s="374" t="s">
        <v>92</v>
      </c>
      <c r="C50" s="525">
        <v>650000</v>
      </c>
      <c r="D50" s="526">
        <v>0</v>
      </c>
    </row>
    <row r="51" spans="2:4" ht="14.25" customHeight="1" x14ac:dyDescent="0.2">
      <c r="B51" s="374" t="s">
        <v>242</v>
      </c>
      <c r="C51" s="525">
        <v>0</v>
      </c>
      <c r="D51" s="526">
        <v>0</v>
      </c>
    </row>
    <row r="52" spans="2:4" ht="14.25" customHeight="1" x14ac:dyDescent="0.2">
      <c r="B52" s="375"/>
      <c r="C52" s="528"/>
      <c r="D52" s="529"/>
    </row>
    <row r="53" spans="2:4" ht="14.25" customHeight="1" x14ac:dyDescent="0.2">
      <c r="B53" s="376" t="s">
        <v>94</v>
      </c>
      <c r="C53" s="530">
        <v>2230392803.6500006</v>
      </c>
      <c r="D53" s="531">
        <v>295942443.40999985</v>
      </c>
    </row>
    <row r="54" spans="2:4" ht="14.25" customHeight="1" x14ac:dyDescent="0.2">
      <c r="B54" s="374" t="s">
        <v>243</v>
      </c>
      <c r="C54" s="525">
        <v>2192451920.1000004</v>
      </c>
      <c r="D54" s="526">
        <v>0</v>
      </c>
    </row>
    <row r="55" spans="2:4" ht="14.25" customHeight="1" x14ac:dyDescent="0.2">
      <c r="B55" s="374" t="s">
        <v>96</v>
      </c>
      <c r="C55" s="525">
        <v>0</v>
      </c>
      <c r="D55" s="526">
        <v>295942443.40999985</v>
      </c>
    </row>
    <row r="56" spans="2:4" ht="14.25" customHeight="1" x14ac:dyDescent="0.2">
      <c r="B56" s="374" t="s">
        <v>97</v>
      </c>
      <c r="C56" s="525">
        <v>0</v>
      </c>
      <c r="D56" s="526">
        <v>0</v>
      </c>
    </row>
    <row r="57" spans="2:4" ht="14.25" customHeight="1" x14ac:dyDescent="0.2">
      <c r="B57" s="374" t="s">
        <v>98</v>
      </c>
      <c r="C57" s="525">
        <v>0</v>
      </c>
      <c r="D57" s="526">
        <v>0</v>
      </c>
    </row>
    <row r="58" spans="2:4" ht="14.25" customHeight="1" x14ac:dyDescent="0.2">
      <c r="B58" s="374" t="s">
        <v>99</v>
      </c>
      <c r="C58" s="525">
        <v>37940883.550000191</v>
      </c>
      <c r="D58" s="526">
        <v>0</v>
      </c>
    </row>
    <row r="59" spans="2:4" ht="6" customHeight="1" x14ac:dyDescent="0.2">
      <c r="B59" s="375"/>
      <c r="C59" s="528"/>
      <c r="D59" s="529"/>
    </row>
    <row r="60" spans="2:4" ht="14.25" customHeight="1" x14ac:dyDescent="0.2">
      <c r="B60" s="376" t="s">
        <v>244</v>
      </c>
      <c r="C60" s="525">
        <v>0</v>
      </c>
      <c r="D60" s="526">
        <v>0</v>
      </c>
    </row>
    <row r="61" spans="2:4" ht="14.25" customHeight="1" x14ac:dyDescent="0.2">
      <c r="B61" s="374" t="s">
        <v>101</v>
      </c>
      <c r="C61" s="525">
        <v>0</v>
      </c>
      <c r="D61" s="526">
        <v>0</v>
      </c>
    </row>
    <row r="62" spans="2:4" ht="14.25" customHeight="1" x14ac:dyDescent="0.2">
      <c r="B62" s="374" t="s">
        <v>102</v>
      </c>
      <c r="C62" s="525">
        <v>0</v>
      </c>
      <c r="D62" s="526">
        <v>0</v>
      </c>
    </row>
    <row r="63" spans="2:4" ht="7.5" customHeight="1" thickBot="1" x14ac:dyDescent="0.25">
      <c r="B63" s="413"/>
      <c r="C63" s="568"/>
      <c r="D63" s="569"/>
    </row>
    <row r="64" spans="2:4" ht="14.25" customHeight="1" x14ac:dyDescent="0.2">
      <c r="B64" s="342" t="s">
        <v>6557</v>
      </c>
      <c r="C64" s="448"/>
      <c r="D64" s="532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F67"/>
  <sheetViews>
    <sheetView showGridLines="0" workbookViewId="0">
      <selection activeCell="B2" sqref="B2:F2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3" customWidth="1"/>
    <col min="4" max="4" width="75.7109375" style="344" customWidth="1"/>
    <col min="5" max="5" width="18.42578125" style="299" bestFit="1" customWidth="1"/>
    <col min="6" max="6" width="18.42578125" style="343" bestFit="1" customWidth="1"/>
    <col min="7" max="7" width="1.7109375" style="343" customWidth="1"/>
    <col min="8" max="16384" width="16.42578125" style="343"/>
  </cols>
  <sheetData>
    <row r="1" spans="2:6" ht="12" thickBot="1" x14ac:dyDescent="0.25"/>
    <row r="2" spans="2:6" ht="18" x14ac:dyDescent="0.2">
      <c r="B2" s="695" t="s">
        <v>47</v>
      </c>
      <c r="C2" s="696"/>
      <c r="D2" s="696"/>
      <c r="E2" s="696"/>
      <c r="F2" s="697"/>
    </row>
    <row r="3" spans="2:6" ht="18" x14ac:dyDescent="0.2">
      <c r="B3" s="698" t="s">
        <v>211</v>
      </c>
      <c r="C3" s="699"/>
      <c r="D3" s="699"/>
      <c r="E3" s="699"/>
      <c r="F3" s="700"/>
    </row>
    <row r="4" spans="2:6" ht="18" x14ac:dyDescent="0.2">
      <c r="B4" s="701" t="s">
        <v>6573</v>
      </c>
      <c r="C4" s="702"/>
      <c r="D4" s="702"/>
      <c r="E4" s="702"/>
      <c r="F4" s="703"/>
    </row>
    <row r="5" spans="2:6" ht="13.5" thickBot="1" x14ac:dyDescent="0.25">
      <c r="B5" s="704" t="s">
        <v>212</v>
      </c>
      <c r="C5" s="705"/>
      <c r="D5" s="705"/>
      <c r="E5" s="444">
        <v>2023</v>
      </c>
      <c r="F5" s="445">
        <v>2022</v>
      </c>
    </row>
    <row r="6" spans="2:6" s="317" customFormat="1" ht="7.5" customHeight="1" x14ac:dyDescent="0.2">
      <c r="B6" s="364"/>
      <c r="C6" s="365"/>
      <c r="D6" s="365"/>
      <c r="E6" s="378"/>
      <c r="F6" s="479"/>
    </row>
    <row r="7" spans="2:6" s="317" customFormat="1" ht="15" x14ac:dyDescent="0.2">
      <c r="B7" s="691" t="s">
        <v>213</v>
      </c>
      <c r="C7" s="692"/>
      <c r="D7" s="692"/>
      <c r="E7" s="379"/>
      <c r="F7" s="480"/>
    </row>
    <row r="8" spans="2:6" s="317" customFormat="1" ht="15" x14ac:dyDescent="0.2">
      <c r="B8" s="366"/>
      <c r="C8" s="692" t="s">
        <v>214</v>
      </c>
      <c r="D8" s="692"/>
      <c r="E8" s="481">
        <v>6872066667.0600004</v>
      </c>
      <c r="F8" s="482">
        <v>8226172304.9800005</v>
      </c>
    </row>
    <row r="9" spans="2:6" s="317" customFormat="1" ht="15" x14ac:dyDescent="0.2">
      <c r="B9" s="366"/>
      <c r="C9" s="572"/>
      <c r="D9" s="367" t="s">
        <v>158</v>
      </c>
      <c r="E9" s="483">
        <v>1973194833.3599999</v>
      </c>
      <c r="F9" s="484">
        <v>2493114584.5300002</v>
      </c>
    </row>
    <row r="10" spans="2:6" s="317" customFormat="1" ht="15" x14ac:dyDescent="0.2">
      <c r="B10" s="366"/>
      <c r="C10" s="572"/>
      <c r="D10" s="367" t="s">
        <v>159</v>
      </c>
      <c r="E10" s="483">
        <v>0</v>
      </c>
      <c r="F10" s="484">
        <v>0</v>
      </c>
    </row>
    <row r="11" spans="2:6" s="317" customFormat="1" ht="14.25" x14ac:dyDescent="0.2">
      <c r="B11" s="366"/>
      <c r="C11" s="367"/>
      <c r="D11" s="367" t="s">
        <v>215</v>
      </c>
      <c r="E11" s="483">
        <v>0</v>
      </c>
      <c r="F11" s="484">
        <v>0</v>
      </c>
    </row>
    <row r="12" spans="2:6" s="317" customFormat="1" ht="14.25" x14ac:dyDescent="0.2">
      <c r="B12" s="366"/>
      <c r="C12" s="367"/>
      <c r="D12" s="367" t="s">
        <v>161</v>
      </c>
      <c r="E12" s="483">
        <v>255658514.83000001</v>
      </c>
      <c r="F12" s="484">
        <v>327228706.14999998</v>
      </c>
    </row>
    <row r="13" spans="2:6" s="317" customFormat="1" ht="14.25" x14ac:dyDescent="0.2">
      <c r="B13" s="366"/>
      <c r="C13" s="367"/>
      <c r="D13" s="367" t="s">
        <v>314</v>
      </c>
      <c r="E13" s="483">
        <v>230309720.99000001</v>
      </c>
      <c r="F13" s="484">
        <v>283190139.74000001</v>
      </c>
    </row>
    <row r="14" spans="2:6" s="317" customFormat="1" ht="14.25" x14ac:dyDescent="0.2">
      <c r="B14" s="366"/>
      <c r="C14" s="367"/>
      <c r="D14" s="367" t="s">
        <v>321</v>
      </c>
      <c r="E14" s="483">
        <v>392977324.25999999</v>
      </c>
      <c r="F14" s="484">
        <v>436602272.38999999</v>
      </c>
    </row>
    <row r="15" spans="2:6" s="317" customFormat="1" ht="14.25" x14ac:dyDescent="0.2">
      <c r="B15" s="366"/>
      <c r="C15" s="367"/>
      <c r="D15" s="367" t="s">
        <v>6550</v>
      </c>
      <c r="E15" s="483">
        <v>0</v>
      </c>
      <c r="F15" s="484">
        <v>0</v>
      </c>
    </row>
    <row r="16" spans="2:6" s="317" customFormat="1" ht="28.5" x14ac:dyDescent="0.2">
      <c r="B16" s="366"/>
      <c r="C16" s="367"/>
      <c r="D16" s="380" t="s">
        <v>6552</v>
      </c>
      <c r="E16" s="483">
        <v>3481453367.4899998</v>
      </c>
      <c r="F16" s="559">
        <v>4059192055.73</v>
      </c>
    </row>
    <row r="17" spans="2:6" s="317" customFormat="1" ht="28.5" x14ac:dyDescent="0.2">
      <c r="B17" s="366"/>
      <c r="C17" s="367"/>
      <c r="D17" s="380" t="s">
        <v>6553</v>
      </c>
      <c r="E17" s="483">
        <v>509625236.17000002</v>
      </c>
      <c r="F17" s="559">
        <v>574372406.74000001</v>
      </c>
    </row>
    <row r="18" spans="2:6" s="317" customFormat="1" ht="14.25" x14ac:dyDescent="0.2">
      <c r="B18" s="366"/>
      <c r="C18" s="367"/>
      <c r="D18" s="367" t="s">
        <v>217</v>
      </c>
      <c r="E18" s="483">
        <v>28847669.960000314</v>
      </c>
      <c r="F18" s="484">
        <v>52472139.700001046</v>
      </c>
    </row>
    <row r="19" spans="2:6" s="317" customFormat="1" ht="15" x14ac:dyDescent="0.2">
      <c r="B19" s="366"/>
      <c r="C19" s="692" t="s">
        <v>218</v>
      </c>
      <c r="D19" s="692"/>
      <c r="E19" s="566">
        <v>4129802564.73</v>
      </c>
      <c r="F19" s="486">
        <v>5757878654.21</v>
      </c>
    </row>
    <row r="20" spans="2:6" s="317" customFormat="1" ht="15" x14ac:dyDescent="0.2">
      <c r="B20" s="366"/>
      <c r="C20" s="572"/>
      <c r="D20" s="367" t="s">
        <v>178</v>
      </c>
      <c r="E20" s="483">
        <v>1406202254.1000018</v>
      </c>
      <c r="F20" s="487">
        <v>2029035920.589998</v>
      </c>
    </row>
    <row r="21" spans="2:6" s="317" customFormat="1" ht="15" x14ac:dyDescent="0.2">
      <c r="B21" s="366"/>
      <c r="C21" s="572"/>
      <c r="D21" s="367" t="s">
        <v>179</v>
      </c>
      <c r="E21" s="483">
        <v>511179198.04000008</v>
      </c>
      <c r="F21" s="487">
        <v>796598077.25000095</v>
      </c>
    </row>
    <row r="22" spans="2:6" s="317" customFormat="1" ht="15" x14ac:dyDescent="0.2">
      <c r="B22" s="366"/>
      <c r="C22" s="572"/>
      <c r="D22" s="367" t="s">
        <v>180</v>
      </c>
      <c r="E22" s="483">
        <v>1566244718.2300022</v>
      </c>
      <c r="F22" s="487">
        <v>2074240876.3499994</v>
      </c>
    </row>
    <row r="23" spans="2:6" s="317" customFormat="1" ht="15" x14ac:dyDescent="0.2">
      <c r="B23" s="366"/>
      <c r="C23" s="572"/>
      <c r="D23" s="367" t="s">
        <v>181</v>
      </c>
      <c r="E23" s="483">
        <v>0</v>
      </c>
      <c r="F23" s="487">
        <v>0</v>
      </c>
    </row>
    <row r="24" spans="2:6" s="317" customFormat="1" ht="15" x14ac:dyDescent="0.2">
      <c r="B24" s="366"/>
      <c r="C24" s="572"/>
      <c r="D24" s="367" t="s">
        <v>219</v>
      </c>
      <c r="E24" s="483">
        <v>59868944.399999999</v>
      </c>
      <c r="F24" s="487">
        <v>79646068.150000006</v>
      </c>
    </row>
    <row r="25" spans="2:6" s="317" customFormat="1" ht="15" x14ac:dyDescent="0.2">
      <c r="B25" s="366"/>
      <c r="C25" s="572"/>
      <c r="D25" s="367" t="s">
        <v>220</v>
      </c>
      <c r="E25" s="483">
        <v>13000000</v>
      </c>
      <c r="F25" s="487">
        <v>3000000</v>
      </c>
    </row>
    <row r="26" spans="2:6" s="317" customFormat="1" ht="15" x14ac:dyDescent="0.2">
      <c r="B26" s="366"/>
      <c r="C26" s="572"/>
      <c r="D26" s="367" t="s">
        <v>184</v>
      </c>
      <c r="E26" s="483">
        <v>47190430.519999996</v>
      </c>
      <c r="F26" s="487">
        <v>80032832.74000001</v>
      </c>
    </row>
    <row r="27" spans="2:6" s="317" customFormat="1" ht="15" x14ac:dyDescent="0.2">
      <c r="B27" s="366"/>
      <c r="C27" s="572"/>
      <c r="D27" s="367" t="s">
        <v>185</v>
      </c>
      <c r="E27" s="483">
        <v>320699649.97000003</v>
      </c>
      <c r="F27" s="487">
        <v>485799684.39999998</v>
      </c>
    </row>
    <row r="28" spans="2:6" s="317" customFormat="1" ht="15" x14ac:dyDescent="0.2">
      <c r="B28" s="366"/>
      <c r="C28" s="572"/>
      <c r="D28" s="367" t="s">
        <v>186</v>
      </c>
      <c r="E28" s="483">
        <v>11876704.470000001</v>
      </c>
      <c r="F28" s="487">
        <v>23339743.600000001</v>
      </c>
    </row>
    <row r="29" spans="2:6" s="317" customFormat="1" ht="15" x14ac:dyDescent="0.2">
      <c r="B29" s="366"/>
      <c r="C29" s="572"/>
      <c r="D29" s="367" t="s">
        <v>187</v>
      </c>
      <c r="E29" s="483">
        <v>0</v>
      </c>
      <c r="F29" s="487">
        <v>0</v>
      </c>
    </row>
    <row r="30" spans="2:6" s="317" customFormat="1" ht="15" x14ac:dyDescent="0.2">
      <c r="B30" s="366"/>
      <c r="C30" s="572"/>
      <c r="D30" s="367" t="s">
        <v>188</v>
      </c>
      <c r="E30" s="483">
        <v>0</v>
      </c>
      <c r="F30" s="487">
        <v>0</v>
      </c>
    </row>
    <row r="31" spans="2:6" s="317" customFormat="1" ht="15" x14ac:dyDescent="0.2">
      <c r="B31" s="366"/>
      <c r="C31" s="572"/>
      <c r="D31" s="367" t="s">
        <v>189</v>
      </c>
      <c r="E31" s="483">
        <v>0</v>
      </c>
      <c r="F31" s="487">
        <v>0</v>
      </c>
    </row>
    <row r="32" spans="2:6" s="317" customFormat="1" ht="15" x14ac:dyDescent="0.2">
      <c r="B32" s="366"/>
      <c r="C32" s="572"/>
      <c r="D32" s="367" t="s">
        <v>221</v>
      </c>
      <c r="E32" s="483">
        <v>0</v>
      </c>
      <c r="F32" s="487">
        <v>0</v>
      </c>
    </row>
    <row r="33" spans="2:6" s="317" customFormat="1" ht="15" x14ac:dyDescent="0.2">
      <c r="B33" s="366"/>
      <c r="C33" s="572"/>
      <c r="D33" s="367" t="s">
        <v>91</v>
      </c>
      <c r="E33" s="483">
        <v>0</v>
      </c>
      <c r="F33" s="487">
        <v>0</v>
      </c>
    </row>
    <row r="34" spans="2:6" s="317" customFormat="1" ht="15" x14ac:dyDescent="0.2">
      <c r="B34" s="366"/>
      <c r="C34" s="572"/>
      <c r="D34" s="367" t="s">
        <v>192</v>
      </c>
      <c r="E34" s="483">
        <v>48912659.57</v>
      </c>
      <c r="F34" s="487">
        <v>74165379.409999996</v>
      </c>
    </row>
    <row r="35" spans="2:6" s="317" customFormat="1" ht="15" x14ac:dyDescent="0.2">
      <c r="B35" s="366"/>
      <c r="C35" s="572"/>
      <c r="D35" s="367" t="s">
        <v>222</v>
      </c>
      <c r="E35" s="483">
        <v>144628005.42999595</v>
      </c>
      <c r="F35" s="487">
        <v>112020071.72000228</v>
      </c>
    </row>
    <row r="36" spans="2:6" s="317" customFormat="1" ht="15" x14ac:dyDescent="0.2">
      <c r="B36" s="693" t="s">
        <v>223</v>
      </c>
      <c r="C36" s="694"/>
      <c r="D36" s="694"/>
      <c r="E36" s="566">
        <v>2742264102.3300004</v>
      </c>
      <c r="F36" s="486">
        <v>2468293650.7700005</v>
      </c>
    </row>
    <row r="37" spans="2:6" s="317" customFormat="1" ht="14.25" x14ac:dyDescent="0.2">
      <c r="B37" s="381"/>
      <c r="C37" s="368"/>
      <c r="D37" s="368"/>
      <c r="E37" s="483"/>
      <c r="F37" s="484"/>
    </row>
    <row r="38" spans="2:6" s="317" customFormat="1" ht="15" x14ac:dyDescent="0.2">
      <c r="B38" s="691" t="s">
        <v>224</v>
      </c>
      <c r="C38" s="692"/>
      <c r="D38" s="692"/>
      <c r="E38" s="483"/>
      <c r="F38" s="484"/>
    </row>
    <row r="39" spans="2:6" s="345" customFormat="1" ht="15" x14ac:dyDescent="0.25">
      <c r="B39" s="366"/>
      <c r="C39" s="692" t="s">
        <v>214</v>
      </c>
      <c r="D39" s="692"/>
      <c r="E39" s="567">
        <v>7525510.1500000004</v>
      </c>
      <c r="F39" s="489">
        <v>4199824.4300000006</v>
      </c>
    </row>
    <row r="40" spans="2:6" s="317" customFormat="1" ht="14.25" x14ac:dyDescent="0.2">
      <c r="B40" s="366"/>
      <c r="C40" s="367"/>
      <c r="D40" s="367" t="s">
        <v>75</v>
      </c>
      <c r="E40" s="483">
        <v>0</v>
      </c>
      <c r="F40" s="487">
        <v>7322.11</v>
      </c>
    </row>
    <row r="41" spans="2:6" s="317" customFormat="1" ht="14.25" x14ac:dyDescent="0.2">
      <c r="B41" s="366"/>
      <c r="C41" s="367"/>
      <c r="D41" s="367" t="s">
        <v>77</v>
      </c>
      <c r="E41" s="483">
        <v>7525510.1500000004</v>
      </c>
      <c r="F41" s="487">
        <v>4192502.3200000003</v>
      </c>
    </row>
    <row r="42" spans="2:6" s="317" customFormat="1" ht="14.25" x14ac:dyDescent="0.2">
      <c r="B42" s="366"/>
      <c r="C42" s="367"/>
      <c r="D42" s="367" t="s">
        <v>225</v>
      </c>
      <c r="E42" s="483">
        <v>0</v>
      </c>
      <c r="F42" s="487">
        <v>0</v>
      </c>
    </row>
    <row r="43" spans="2:6" s="317" customFormat="1" ht="15" x14ac:dyDescent="0.25">
      <c r="B43" s="366"/>
      <c r="C43" s="692" t="s">
        <v>218</v>
      </c>
      <c r="D43" s="692"/>
      <c r="E43" s="567">
        <v>1399598594.29</v>
      </c>
      <c r="F43" s="489">
        <v>1598180470.2199996</v>
      </c>
    </row>
    <row r="44" spans="2:6" s="317" customFormat="1" ht="14.25" x14ac:dyDescent="0.2">
      <c r="B44" s="366"/>
      <c r="C44" s="367"/>
      <c r="D44" s="367" t="s">
        <v>75</v>
      </c>
      <c r="E44" s="483">
        <v>1056729492.7699999</v>
      </c>
      <c r="F44" s="487">
        <v>1306155482.5599997</v>
      </c>
    </row>
    <row r="45" spans="2:6" s="317" customFormat="1" ht="15" x14ac:dyDescent="0.2">
      <c r="B45" s="366"/>
      <c r="C45" s="572"/>
      <c r="D45" s="367" t="s">
        <v>77</v>
      </c>
      <c r="E45" s="483">
        <v>166036623.10999998</v>
      </c>
      <c r="F45" s="487">
        <v>230165156.81</v>
      </c>
    </row>
    <row r="46" spans="2:6" s="317" customFormat="1" ht="14.25" x14ac:dyDescent="0.2">
      <c r="B46" s="366"/>
      <c r="C46" s="367"/>
      <c r="D46" s="367" t="s">
        <v>226</v>
      </c>
      <c r="E46" s="483">
        <v>176832478.41000003</v>
      </c>
      <c r="F46" s="487">
        <v>61859830.849999979</v>
      </c>
    </row>
    <row r="47" spans="2:6" s="317" customFormat="1" ht="15" x14ac:dyDescent="0.25">
      <c r="B47" s="693" t="s">
        <v>227</v>
      </c>
      <c r="C47" s="694"/>
      <c r="D47" s="694"/>
      <c r="E47" s="567">
        <v>-1392073084.1399999</v>
      </c>
      <c r="F47" s="489">
        <v>-1593980645.7899995</v>
      </c>
    </row>
    <row r="48" spans="2:6" s="317" customFormat="1" ht="14.25" x14ac:dyDescent="0.2">
      <c r="B48" s="369"/>
      <c r="C48" s="368"/>
      <c r="D48" s="368"/>
      <c r="E48" s="483"/>
      <c r="F48" s="484"/>
    </row>
    <row r="49" spans="2:6" s="317" customFormat="1" ht="15" x14ac:dyDescent="0.25">
      <c r="B49" s="691" t="s">
        <v>228</v>
      </c>
      <c r="C49" s="692"/>
      <c r="D49" s="692"/>
      <c r="E49" s="488">
        <v>0</v>
      </c>
      <c r="F49" s="486">
        <v>0</v>
      </c>
    </row>
    <row r="50" spans="2:6" s="317" customFormat="1" ht="15" x14ac:dyDescent="0.2">
      <c r="B50" s="366"/>
      <c r="C50" s="692" t="s">
        <v>214</v>
      </c>
      <c r="D50" s="692"/>
      <c r="E50" s="483"/>
      <c r="F50" s="486"/>
    </row>
    <row r="51" spans="2:6" s="317" customFormat="1" ht="14.25" x14ac:dyDescent="0.2">
      <c r="B51" s="366"/>
      <c r="C51" s="367"/>
      <c r="D51" s="367" t="s">
        <v>229</v>
      </c>
      <c r="E51" s="483">
        <v>0</v>
      </c>
      <c r="F51" s="484">
        <v>0</v>
      </c>
    </row>
    <row r="52" spans="2:6" s="317" customFormat="1" ht="15" x14ac:dyDescent="0.2">
      <c r="B52" s="366"/>
      <c r="C52" s="572"/>
      <c r="D52" s="367" t="s">
        <v>230</v>
      </c>
      <c r="E52" s="483">
        <v>0</v>
      </c>
      <c r="F52" s="484">
        <v>0</v>
      </c>
    </row>
    <row r="53" spans="2:6" s="317" customFormat="1" ht="15" x14ac:dyDescent="0.2">
      <c r="B53" s="366"/>
      <c r="C53" s="572"/>
      <c r="D53" s="367" t="s">
        <v>231</v>
      </c>
      <c r="E53" s="483">
        <v>0</v>
      </c>
      <c r="F53" s="484">
        <v>0</v>
      </c>
    </row>
    <row r="54" spans="2:6" s="317" customFormat="1" ht="15" x14ac:dyDescent="0.2">
      <c r="B54" s="366"/>
      <c r="C54" s="572"/>
      <c r="D54" s="367" t="s">
        <v>6556</v>
      </c>
      <c r="E54" s="483">
        <v>0</v>
      </c>
      <c r="F54" s="484">
        <v>0</v>
      </c>
    </row>
    <row r="55" spans="2:6" s="317" customFormat="1" ht="15" x14ac:dyDescent="0.2">
      <c r="B55" s="366"/>
      <c r="C55" s="692" t="s">
        <v>218</v>
      </c>
      <c r="D55" s="692"/>
      <c r="E55" s="566">
        <v>151570193.41</v>
      </c>
      <c r="F55" s="486">
        <v>500372533.1699999</v>
      </c>
    </row>
    <row r="56" spans="2:6" s="317" customFormat="1" ht="14.25" x14ac:dyDescent="0.2">
      <c r="B56" s="366"/>
      <c r="C56" s="367"/>
      <c r="D56" s="367" t="s">
        <v>233</v>
      </c>
      <c r="E56" s="483">
        <v>0</v>
      </c>
      <c r="F56" s="487">
        <v>0</v>
      </c>
    </row>
    <row r="57" spans="2:6" s="317" customFormat="1" ht="15" x14ac:dyDescent="0.2">
      <c r="B57" s="366"/>
      <c r="C57" s="572"/>
      <c r="D57" s="367" t="s">
        <v>230</v>
      </c>
      <c r="E57" s="483">
        <v>22775117.579999998</v>
      </c>
      <c r="F57" s="487">
        <v>304648343.6699999</v>
      </c>
    </row>
    <row r="58" spans="2:6" s="317" customFormat="1" ht="15" x14ac:dyDescent="0.2">
      <c r="B58" s="366"/>
      <c r="C58" s="572"/>
      <c r="D58" s="367" t="s">
        <v>231</v>
      </c>
      <c r="E58" s="483">
        <v>0</v>
      </c>
      <c r="F58" s="487">
        <v>0</v>
      </c>
    </row>
    <row r="59" spans="2:6" s="317" customFormat="1" ht="15" x14ac:dyDescent="0.2">
      <c r="B59" s="366"/>
      <c r="C59" s="572"/>
      <c r="D59" s="367" t="s">
        <v>234</v>
      </c>
      <c r="E59" s="483">
        <v>128795075.83</v>
      </c>
      <c r="F59" s="487">
        <v>195724189.5</v>
      </c>
    </row>
    <row r="60" spans="2:6" s="317" customFormat="1" ht="15" x14ac:dyDescent="0.2">
      <c r="B60" s="693" t="s">
        <v>6548</v>
      </c>
      <c r="C60" s="694"/>
      <c r="D60" s="694"/>
      <c r="E60" s="485">
        <v>-151570193.41</v>
      </c>
      <c r="F60" s="486">
        <v>-500372533.1699999</v>
      </c>
    </row>
    <row r="61" spans="2:6" s="317" customFormat="1" ht="14.25" x14ac:dyDescent="0.2">
      <c r="B61" s="369"/>
      <c r="C61" s="368"/>
      <c r="D61" s="368"/>
      <c r="E61" s="483"/>
      <c r="F61" s="484"/>
    </row>
    <row r="62" spans="2:6" s="317" customFormat="1" ht="15" x14ac:dyDescent="0.25">
      <c r="B62" s="686" t="s">
        <v>235</v>
      </c>
      <c r="C62" s="687"/>
      <c r="D62" s="687"/>
      <c r="E62" s="488">
        <v>1198620824.7800004</v>
      </c>
      <c r="F62" s="489">
        <v>373940471.81000108</v>
      </c>
    </row>
    <row r="63" spans="2:6" s="317" customFormat="1" ht="14.25" x14ac:dyDescent="0.2">
      <c r="B63" s="369"/>
      <c r="C63" s="368"/>
      <c r="D63" s="368"/>
      <c r="E63" s="483"/>
      <c r="F63" s="484"/>
    </row>
    <row r="64" spans="2:6" s="317" customFormat="1" ht="14.25" x14ac:dyDescent="0.2">
      <c r="B64" s="693" t="s">
        <v>236</v>
      </c>
      <c r="C64" s="694"/>
      <c r="D64" s="694"/>
      <c r="E64" s="483">
        <v>1083028003.3</v>
      </c>
      <c r="F64" s="487">
        <v>709087531.49000001</v>
      </c>
    </row>
    <row r="65" spans="2:6" s="317" customFormat="1" ht="14.25" x14ac:dyDescent="0.2">
      <c r="B65" s="686" t="s">
        <v>237</v>
      </c>
      <c r="C65" s="687"/>
      <c r="D65" s="687"/>
      <c r="E65" s="483">
        <v>2281648828.0799999</v>
      </c>
      <c r="F65" s="487">
        <v>1083028003.3</v>
      </c>
    </row>
    <row r="66" spans="2:6" s="317" customFormat="1" ht="6" customHeight="1" thickBot="1" x14ac:dyDescent="0.25">
      <c r="B66" s="688"/>
      <c r="C66" s="689"/>
      <c r="D66" s="689"/>
      <c r="E66" s="689"/>
      <c r="F66" s="690"/>
    </row>
    <row r="67" spans="2:6" s="317" customFormat="1" x14ac:dyDescent="0.2">
      <c r="B67" s="342" t="s">
        <v>6557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9055118110236221" right="0.70866141732283472" top="0.74803149606299213" bottom="0.74803149606299213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A1:H44"/>
  <sheetViews>
    <sheetView showGridLines="0" tabSelected="1" zoomScale="85" zoomScaleNormal="85" zoomScalePageLayoutView="80" workbookViewId="0">
      <selection activeCell="E21" sqref="E21"/>
    </sheetView>
  </sheetViews>
  <sheetFormatPr baseColWidth="10" defaultColWidth="11.42578125" defaultRowHeight="14.25" x14ac:dyDescent="0.2"/>
  <cols>
    <col min="1" max="1" width="1.7109375" style="429" customWidth="1"/>
    <col min="2" max="2" width="11.42578125" style="428" customWidth="1"/>
    <col min="3" max="3" width="76" style="428" customWidth="1"/>
    <col min="4" max="4" width="22" style="428" customWidth="1"/>
    <col min="5" max="5" width="24.7109375" style="428" customWidth="1"/>
    <col min="6" max="6" width="22.28515625" style="428" customWidth="1"/>
    <col min="7" max="7" width="23.7109375" style="428" customWidth="1"/>
    <col min="8" max="8" width="22.85546875" style="428" customWidth="1"/>
    <col min="9" max="9" width="1.7109375" style="428" customWidth="1"/>
    <col min="10" max="16384" width="11.42578125" style="428"/>
  </cols>
  <sheetData>
    <row r="1" spans="1:8" ht="15" thickBot="1" x14ac:dyDescent="0.25"/>
    <row r="2" spans="1:8" ht="18" x14ac:dyDescent="0.2">
      <c r="B2" s="708" t="s">
        <v>47</v>
      </c>
      <c r="C2" s="709"/>
      <c r="D2" s="709"/>
      <c r="E2" s="709"/>
      <c r="F2" s="709"/>
      <c r="G2" s="709"/>
      <c r="H2" s="710"/>
    </row>
    <row r="3" spans="1:8" ht="18" x14ac:dyDescent="0.2">
      <c r="B3" s="711" t="s">
        <v>322</v>
      </c>
      <c r="C3" s="712"/>
      <c r="D3" s="712"/>
      <c r="E3" s="712"/>
      <c r="F3" s="712"/>
      <c r="G3" s="712"/>
      <c r="H3" s="713"/>
    </row>
    <row r="4" spans="1:8" ht="18" x14ac:dyDescent="0.2">
      <c r="A4" s="430"/>
      <c r="B4" s="711" t="s">
        <v>6572</v>
      </c>
      <c r="C4" s="712"/>
      <c r="D4" s="712"/>
      <c r="E4" s="712"/>
      <c r="F4" s="712"/>
      <c r="G4" s="712"/>
      <c r="H4" s="713"/>
    </row>
    <row r="5" spans="1:8" ht="15.75" thickBot="1" x14ac:dyDescent="0.25">
      <c r="A5" s="430"/>
      <c r="B5" s="717" t="s">
        <v>6560</v>
      </c>
      <c r="C5" s="718"/>
      <c r="D5" s="718"/>
      <c r="E5" s="718"/>
      <c r="F5" s="718"/>
      <c r="G5" s="718"/>
      <c r="H5" s="719"/>
    </row>
    <row r="6" spans="1:8" ht="51.75" thickBot="1" x14ac:dyDescent="0.25">
      <c r="A6" s="430"/>
      <c r="B6" s="714" t="s">
        <v>212</v>
      </c>
      <c r="C6" s="714"/>
      <c r="D6" s="412" t="s">
        <v>89</v>
      </c>
      <c r="E6" s="412" t="s">
        <v>323</v>
      </c>
      <c r="F6" s="412" t="s">
        <v>324</v>
      </c>
      <c r="G6" s="412" t="s">
        <v>6554</v>
      </c>
      <c r="H6" s="412" t="s">
        <v>325</v>
      </c>
    </row>
    <row r="7" spans="1:8" ht="4.5" customHeight="1" x14ac:dyDescent="0.2">
      <c r="A7" s="430"/>
      <c r="B7" s="405"/>
      <c r="C7" s="406"/>
      <c r="D7" s="407"/>
      <c r="E7" s="408"/>
      <c r="F7" s="409"/>
      <c r="G7" s="410"/>
      <c r="H7" s="411"/>
    </row>
    <row r="8" spans="1:8" ht="15.75" x14ac:dyDescent="0.25">
      <c r="A8" s="573"/>
      <c r="B8" s="715" t="s">
        <v>6561</v>
      </c>
      <c r="C8" s="716"/>
      <c r="D8" s="533">
        <v>0</v>
      </c>
      <c r="E8" s="533">
        <v>0</v>
      </c>
      <c r="F8" s="533">
        <v>0</v>
      </c>
      <c r="G8" s="533">
        <v>0</v>
      </c>
      <c r="H8" s="534">
        <v>0</v>
      </c>
    </row>
    <row r="9" spans="1:8" x14ac:dyDescent="0.2">
      <c r="A9" s="431"/>
      <c r="B9" s="706" t="s">
        <v>326</v>
      </c>
      <c r="C9" s="707"/>
      <c r="D9" s="535">
        <v>0</v>
      </c>
      <c r="E9" s="535">
        <v>0</v>
      </c>
      <c r="F9" s="535">
        <v>0</v>
      </c>
      <c r="G9" s="535">
        <v>0</v>
      </c>
      <c r="H9" s="447">
        <v>0</v>
      </c>
    </row>
    <row r="10" spans="1:8" x14ac:dyDescent="0.2">
      <c r="A10" s="431"/>
      <c r="B10" s="706" t="s">
        <v>92</v>
      </c>
      <c r="C10" s="707"/>
      <c r="D10" s="535">
        <v>0</v>
      </c>
      <c r="E10" s="535">
        <v>0</v>
      </c>
      <c r="F10" s="535">
        <v>0</v>
      </c>
      <c r="G10" s="535">
        <v>0</v>
      </c>
      <c r="H10" s="447">
        <v>0</v>
      </c>
    </row>
    <row r="11" spans="1:8" x14ac:dyDescent="0.2">
      <c r="A11" s="431"/>
      <c r="B11" s="706" t="s">
        <v>242</v>
      </c>
      <c r="C11" s="707"/>
      <c r="D11" s="535">
        <v>0</v>
      </c>
      <c r="E11" s="535">
        <v>0</v>
      </c>
      <c r="F11" s="535">
        <v>0</v>
      </c>
      <c r="G11" s="535">
        <v>0</v>
      </c>
      <c r="H11" s="447">
        <v>0</v>
      </c>
    </row>
    <row r="12" spans="1:8" ht="4.5" customHeight="1" x14ac:dyDescent="0.2">
      <c r="A12" s="430"/>
      <c r="B12" s="401"/>
      <c r="C12" s="370"/>
      <c r="D12" s="446"/>
      <c r="E12" s="446"/>
      <c r="F12" s="446"/>
      <c r="G12" s="536"/>
      <c r="H12" s="447"/>
    </row>
    <row r="13" spans="1:8" ht="15" x14ac:dyDescent="0.2">
      <c r="A13" s="430"/>
      <c r="B13" s="715" t="s">
        <v>6562</v>
      </c>
      <c r="C13" s="716"/>
      <c r="D13" s="533">
        <v>0</v>
      </c>
      <c r="E13" s="533">
        <v>24365171545.940002</v>
      </c>
      <c r="F13" s="533">
        <v>1823080545.9099998</v>
      </c>
      <c r="G13" s="533">
        <v>0</v>
      </c>
      <c r="H13" s="534">
        <v>26188252091.850002</v>
      </c>
    </row>
    <row r="14" spans="1:8" x14ac:dyDescent="0.2">
      <c r="A14" s="431"/>
      <c r="B14" s="706" t="s">
        <v>209</v>
      </c>
      <c r="C14" s="707"/>
      <c r="D14" s="446">
        <v>0</v>
      </c>
      <c r="E14" s="446">
        <v>0</v>
      </c>
      <c r="F14" s="446">
        <v>1823080545.9099998</v>
      </c>
      <c r="G14" s="535">
        <v>0</v>
      </c>
      <c r="H14" s="447">
        <v>1823080545.9099998</v>
      </c>
    </row>
    <row r="15" spans="1:8" x14ac:dyDescent="0.2">
      <c r="A15" s="431"/>
      <c r="B15" s="706" t="s">
        <v>96</v>
      </c>
      <c r="C15" s="707"/>
      <c r="D15" s="446">
        <v>0</v>
      </c>
      <c r="E15" s="446">
        <v>4765561761.3699999</v>
      </c>
      <c r="F15" s="446">
        <v>0</v>
      </c>
      <c r="G15" s="535">
        <v>0</v>
      </c>
      <c r="H15" s="447">
        <v>4765561761.3699999</v>
      </c>
    </row>
    <row r="16" spans="1:8" x14ac:dyDescent="0.2">
      <c r="A16" s="431"/>
      <c r="B16" s="706" t="s">
        <v>327</v>
      </c>
      <c r="C16" s="707"/>
      <c r="D16" s="446">
        <v>0</v>
      </c>
      <c r="E16" s="446">
        <v>11164141474.6</v>
      </c>
      <c r="F16" s="446">
        <v>0</v>
      </c>
      <c r="G16" s="535">
        <v>0</v>
      </c>
      <c r="H16" s="447">
        <v>11164141474.6</v>
      </c>
    </row>
    <row r="17" spans="1:8" x14ac:dyDescent="0.2">
      <c r="A17" s="431"/>
      <c r="B17" s="706" t="s">
        <v>98</v>
      </c>
      <c r="C17" s="707"/>
      <c r="D17" s="446">
        <v>0</v>
      </c>
      <c r="E17" s="446">
        <v>0</v>
      </c>
      <c r="F17" s="446">
        <v>0</v>
      </c>
      <c r="G17" s="535">
        <v>0</v>
      </c>
      <c r="H17" s="447">
        <v>0</v>
      </c>
    </row>
    <row r="18" spans="1:8" x14ac:dyDescent="0.2">
      <c r="A18" s="431"/>
      <c r="B18" s="706" t="s">
        <v>99</v>
      </c>
      <c r="C18" s="707"/>
      <c r="D18" s="446">
        <v>0</v>
      </c>
      <c r="E18" s="446">
        <v>8435468309.9700003</v>
      </c>
      <c r="F18" s="446">
        <v>0</v>
      </c>
      <c r="G18" s="535">
        <v>0</v>
      </c>
      <c r="H18" s="447">
        <v>8435468309.9700003</v>
      </c>
    </row>
    <row r="19" spans="1:8" ht="4.5" customHeight="1" x14ac:dyDescent="0.2">
      <c r="A19" s="430"/>
      <c r="B19" s="401"/>
      <c r="C19" s="370"/>
      <c r="D19" s="446"/>
      <c r="E19" s="536"/>
      <c r="F19" s="446"/>
      <c r="G19" s="446"/>
      <c r="H19" s="537"/>
    </row>
    <row r="20" spans="1:8" ht="15" x14ac:dyDescent="0.2">
      <c r="A20" s="430"/>
      <c r="B20" s="722" t="s">
        <v>6563</v>
      </c>
      <c r="C20" s="723"/>
      <c r="D20" s="538">
        <v>0</v>
      </c>
      <c r="E20" s="538">
        <v>0</v>
      </c>
      <c r="F20" s="538">
        <v>0</v>
      </c>
      <c r="G20" s="538">
        <v>0</v>
      </c>
      <c r="H20" s="539">
        <v>0</v>
      </c>
    </row>
    <row r="21" spans="1:8" x14ac:dyDescent="0.2">
      <c r="A21" s="431"/>
      <c r="B21" s="706" t="s">
        <v>6555</v>
      </c>
      <c r="C21" s="707"/>
      <c r="D21" s="535">
        <v>0</v>
      </c>
      <c r="E21" s="535">
        <v>0</v>
      </c>
      <c r="F21" s="535">
        <v>0</v>
      </c>
      <c r="G21" s="535">
        <v>0</v>
      </c>
      <c r="H21" s="447">
        <v>0</v>
      </c>
    </row>
    <row r="22" spans="1:8" x14ac:dyDescent="0.2">
      <c r="A22" s="431"/>
      <c r="B22" s="706" t="s">
        <v>102</v>
      </c>
      <c r="C22" s="707"/>
      <c r="D22" s="535">
        <v>0</v>
      </c>
      <c r="E22" s="535">
        <v>0</v>
      </c>
      <c r="F22" s="535">
        <v>0</v>
      </c>
      <c r="G22" s="535">
        <v>0</v>
      </c>
      <c r="H22" s="447">
        <v>0</v>
      </c>
    </row>
    <row r="23" spans="1:8" ht="4.5" customHeight="1" x14ac:dyDescent="0.2">
      <c r="A23" s="430"/>
      <c r="B23" s="401"/>
      <c r="C23" s="370"/>
      <c r="D23" s="446"/>
      <c r="E23" s="536"/>
      <c r="F23" s="446"/>
      <c r="G23" s="446"/>
      <c r="H23" s="537"/>
    </row>
    <row r="24" spans="1:8" ht="15" x14ac:dyDescent="0.2">
      <c r="A24" s="430"/>
      <c r="B24" s="720" t="s">
        <v>6558</v>
      </c>
      <c r="C24" s="721"/>
      <c r="D24" s="533">
        <v>0</v>
      </c>
      <c r="E24" s="533">
        <v>24365171545.940002</v>
      </c>
      <c r="F24" s="533">
        <v>1823080545.9099998</v>
      </c>
      <c r="G24" s="533">
        <v>0</v>
      </c>
      <c r="H24" s="534">
        <v>26188252091.850002</v>
      </c>
    </row>
    <row r="25" spans="1:8" ht="4.5" customHeight="1" x14ac:dyDescent="0.2">
      <c r="A25" s="430"/>
      <c r="B25" s="402"/>
      <c r="C25" s="371"/>
      <c r="D25" s="536"/>
      <c r="E25" s="446"/>
      <c r="F25" s="446"/>
      <c r="G25" s="536"/>
      <c r="H25" s="447"/>
    </row>
    <row r="26" spans="1:8" ht="15.75" x14ac:dyDescent="0.25">
      <c r="A26" s="573"/>
      <c r="B26" s="715" t="s">
        <v>6564</v>
      </c>
      <c r="C26" s="716"/>
      <c r="D26" s="533">
        <v>650000</v>
      </c>
      <c r="E26" s="533">
        <v>0</v>
      </c>
      <c r="F26" s="533">
        <v>0</v>
      </c>
      <c r="G26" s="533">
        <v>0</v>
      </c>
      <c r="H26" s="534">
        <v>650000</v>
      </c>
    </row>
    <row r="27" spans="1:8" x14ac:dyDescent="0.2">
      <c r="A27" s="431"/>
      <c r="B27" s="706" t="s">
        <v>91</v>
      </c>
      <c r="C27" s="707"/>
      <c r="D27" s="535">
        <v>0</v>
      </c>
      <c r="E27" s="535">
        <v>0</v>
      </c>
      <c r="F27" s="535">
        <v>0</v>
      </c>
      <c r="G27" s="535">
        <v>0</v>
      </c>
      <c r="H27" s="447">
        <v>0</v>
      </c>
    </row>
    <row r="28" spans="1:8" x14ac:dyDescent="0.2">
      <c r="A28" s="431"/>
      <c r="B28" s="706" t="s">
        <v>92</v>
      </c>
      <c r="C28" s="707"/>
      <c r="D28" s="535">
        <v>650000</v>
      </c>
      <c r="E28" s="535">
        <v>0</v>
      </c>
      <c r="F28" s="535">
        <v>0</v>
      </c>
      <c r="G28" s="535">
        <v>0</v>
      </c>
      <c r="H28" s="447">
        <v>650000</v>
      </c>
    </row>
    <row r="29" spans="1:8" x14ac:dyDescent="0.2">
      <c r="A29" s="431"/>
      <c r="B29" s="706" t="s">
        <v>242</v>
      </c>
      <c r="C29" s="707"/>
      <c r="D29" s="535">
        <v>0</v>
      </c>
      <c r="E29" s="535">
        <v>0</v>
      </c>
      <c r="F29" s="535">
        <v>0</v>
      </c>
      <c r="G29" s="535">
        <v>0</v>
      </c>
      <c r="H29" s="447">
        <v>0</v>
      </c>
    </row>
    <row r="30" spans="1:8" ht="4.5" customHeight="1" x14ac:dyDescent="0.2">
      <c r="A30" s="430"/>
      <c r="B30" s="401"/>
      <c r="C30" s="370"/>
      <c r="D30" s="536"/>
      <c r="E30" s="446"/>
      <c r="F30" s="446"/>
      <c r="G30" s="536"/>
      <c r="H30" s="447"/>
    </row>
    <row r="31" spans="1:8" ht="15" x14ac:dyDescent="0.2">
      <c r="A31" s="430"/>
      <c r="B31" s="715" t="s">
        <v>6565</v>
      </c>
      <c r="C31" s="716"/>
      <c r="D31" s="533">
        <v>0</v>
      </c>
      <c r="E31" s="533">
        <v>1527138102.5</v>
      </c>
      <c r="F31" s="533">
        <v>407312257.73999977</v>
      </c>
      <c r="G31" s="533">
        <v>0</v>
      </c>
      <c r="H31" s="534">
        <v>1934450360.2399998</v>
      </c>
    </row>
    <row r="32" spans="1:8" x14ac:dyDescent="0.2">
      <c r="A32" s="431"/>
      <c r="B32" s="726" t="s">
        <v>209</v>
      </c>
      <c r="C32" s="727"/>
      <c r="D32" s="728">
        <v>0</v>
      </c>
      <c r="E32" s="728">
        <v>0</v>
      </c>
      <c r="F32" s="724">
        <v>2192451920.0999994</v>
      </c>
      <c r="G32" s="724">
        <v>0</v>
      </c>
      <c r="H32" s="725">
        <v>2192451920.0999994</v>
      </c>
    </row>
    <row r="33" spans="1:8" x14ac:dyDescent="0.2">
      <c r="A33" s="431"/>
      <c r="B33" s="726"/>
      <c r="C33" s="727"/>
      <c r="D33" s="728"/>
      <c r="E33" s="728"/>
      <c r="F33" s="724"/>
      <c r="G33" s="724"/>
      <c r="H33" s="725"/>
    </row>
    <row r="34" spans="1:8" x14ac:dyDescent="0.2">
      <c r="A34" s="431"/>
      <c r="B34" s="706" t="s">
        <v>96</v>
      </c>
      <c r="C34" s="707"/>
      <c r="D34" s="446">
        <v>0</v>
      </c>
      <c r="E34" s="446">
        <v>1527138102.5</v>
      </c>
      <c r="F34" s="535">
        <v>-1823080545.9099998</v>
      </c>
      <c r="G34" s="535">
        <v>0</v>
      </c>
      <c r="H34" s="447">
        <v>-295942443.40999985</v>
      </c>
    </row>
    <row r="35" spans="1:8" x14ac:dyDescent="0.2">
      <c r="A35" s="431"/>
      <c r="B35" s="706" t="s">
        <v>327</v>
      </c>
      <c r="C35" s="707"/>
      <c r="D35" s="446">
        <v>0</v>
      </c>
      <c r="E35" s="535">
        <v>0</v>
      </c>
      <c r="F35" s="446">
        <v>0</v>
      </c>
      <c r="G35" s="535">
        <v>0</v>
      </c>
      <c r="H35" s="447">
        <v>0</v>
      </c>
    </row>
    <row r="36" spans="1:8" x14ac:dyDescent="0.2">
      <c r="A36" s="431"/>
      <c r="B36" s="706" t="s">
        <v>98</v>
      </c>
      <c r="C36" s="707"/>
      <c r="D36" s="446">
        <v>0</v>
      </c>
      <c r="E36" s="535">
        <v>0</v>
      </c>
      <c r="F36" s="446">
        <v>0</v>
      </c>
      <c r="G36" s="535">
        <v>0</v>
      </c>
      <c r="H36" s="447">
        <v>0</v>
      </c>
    </row>
    <row r="37" spans="1:8" x14ac:dyDescent="0.2">
      <c r="A37" s="431"/>
      <c r="B37" s="706" t="s">
        <v>99</v>
      </c>
      <c r="C37" s="707"/>
      <c r="D37" s="446">
        <v>0</v>
      </c>
      <c r="E37" s="535">
        <v>0</v>
      </c>
      <c r="F37" s="446">
        <v>37940883.550000191</v>
      </c>
      <c r="G37" s="535">
        <v>0</v>
      </c>
      <c r="H37" s="447">
        <v>37940883.550000191</v>
      </c>
    </row>
    <row r="38" spans="1:8" ht="4.5" customHeight="1" x14ac:dyDescent="0.2">
      <c r="A38" s="430"/>
      <c r="B38" s="403"/>
      <c r="C38" s="386"/>
      <c r="D38" s="446"/>
      <c r="E38" s="536"/>
      <c r="F38" s="446"/>
      <c r="G38" s="446"/>
      <c r="H38" s="537"/>
    </row>
    <row r="39" spans="1:8" ht="32.25" customHeight="1" x14ac:dyDescent="0.2">
      <c r="A39" s="430"/>
      <c r="B39" s="715" t="s">
        <v>6566</v>
      </c>
      <c r="C39" s="716"/>
      <c r="D39" s="538">
        <v>0</v>
      </c>
      <c r="E39" s="538">
        <v>0</v>
      </c>
      <c r="F39" s="538">
        <v>0</v>
      </c>
      <c r="G39" s="538">
        <v>0</v>
      </c>
      <c r="H39" s="534">
        <v>0</v>
      </c>
    </row>
    <row r="40" spans="1:8" x14ac:dyDescent="0.2">
      <c r="A40" s="431"/>
      <c r="B40" s="706" t="s">
        <v>6555</v>
      </c>
      <c r="C40" s="707"/>
      <c r="D40" s="535">
        <v>0</v>
      </c>
      <c r="E40" s="535">
        <v>0</v>
      </c>
      <c r="F40" s="535">
        <v>0</v>
      </c>
      <c r="G40" s="535">
        <v>0</v>
      </c>
      <c r="H40" s="447">
        <v>0</v>
      </c>
    </row>
    <row r="41" spans="1:8" x14ac:dyDescent="0.2">
      <c r="A41" s="431"/>
      <c r="B41" s="706" t="s">
        <v>102</v>
      </c>
      <c r="C41" s="707"/>
      <c r="D41" s="535">
        <v>0</v>
      </c>
      <c r="E41" s="535">
        <v>0</v>
      </c>
      <c r="F41" s="535">
        <v>0</v>
      </c>
      <c r="G41" s="535">
        <v>0</v>
      </c>
      <c r="H41" s="447">
        <v>0</v>
      </c>
    </row>
    <row r="42" spans="1:8" ht="4.5" customHeight="1" x14ac:dyDescent="0.2">
      <c r="A42" s="430"/>
      <c r="B42" s="404"/>
      <c r="C42" s="387"/>
      <c r="D42" s="446"/>
      <c r="E42" s="536"/>
      <c r="F42" s="446"/>
      <c r="G42" s="446"/>
      <c r="H42" s="537"/>
    </row>
    <row r="43" spans="1:8" ht="15.75" thickBot="1" x14ac:dyDescent="0.25">
      <c r="A43" s="430"/>
      <c r="B43" s="729" t="s">
        <v>6567</v>
      </c>
      <c r="C43" s="730"/>
      <c r="D43" s="540">
        <v>650000</v>
      </c>
      <c r="E43" s="540">
        <v>25892309648.440002</v>
      </c>
      <c r="F43" s="540">
        <v>2230392803.6499996</v>
      </c>
      <c r="G43" s="540">
        <v>0</v>
      </c>
      <c r="H43" s="541">
        <v>28123352452.090004</v>
      </c>
    </row>
    <row r="44" spans="1:8" ht="15" x14ac:dyDescent="0.25">
      <c r="B44" s="277" t="s">
        <v>6557</v>
      </c>
      <c r="D44" s="542"/>
      <c r="E44" s="542"/>
      <c r="F44" s="543"/>
      <c r="G44" s="544"/>
      <c r="H44" s="545">
        <v>28123352452.09</v>
      </c>
    </row>
  </sheetData>
  <mergeCells count="38">
    <mergeCell ref="B43:C43"/>
    <mergeCell ref="B34:C34"/>
    <mergeCell ref="B35:C35"/>
    <mergeCell ref="B36:C36"/>
    <mergeCell ref="B37:C37"/>
    <mergeCell ref="B39:C39"/>
    <mergeCell ref="F32:F33"/>
    <mergeCell ref="G32:G33"/>
    <mergeCell ref="B40:C40"/>
    <mergeCell ref="H32:H33"/>
    <mergeCell ref="B41:C41"/>
    <mergeCell ref="B32:C33"/>
    <mergeCell ref="D32:D33"/>
    <mergeCell ref="E32:E33"/>
    <mergeCell ref="B26:C26"/>
    <mergeCell ref="B27:C27"/>
    <mergeCell ref="B28:C28"/>
    <mergeCell ref="B29:C29"/>
    <mergeCell ref="B31:C31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31" t="s">
        <v>6536</v>
      </c>
      <c r="B1" s="731"/>
      <c r="C1" s="731"/>
      <c r="D1" s="731"/>
      <c r="E1" s="731"/>
      <c r="F1" s="731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32"/>
      <c r="D1" s="732"/>
      <c r="E1" s="732"/>
      <c r="F1" s="732"/>
      <c r="G1" s="732"/>
      <c r="H1" s="732"/>
      <c r="I1" s="732"/>
      <c r="J1" s="732"/>
      <c r="K1" s="732"/>
    </row>
    <row r="2" spans="3:15" ht="20.25" x14ac:dyDescent="0.3">
      <c r="C2" s="733" t="s">
        <v>47</v>
      </c>
      <c r="D2" s="734"/>
      <c r="E2" s="734"/>
      <c r="F2" s="734"/>
      <c r="G2" s="734"/>
      <c r="H2" s="734"/>
      <c r="I2" s="734"/>
      <c r="J2" s="734"/>
      <c r="K2" s="735"/>
    </row>
    <row r="3" spans="3:15" ht="18" x14ac:dyDescent="0.2">
      <c r="C3" s="736" t="s">
        <v>256</v>
      </c>
      <c r="D3" s="737"/>
      <c r="E3" s="737"/>
      <c r="F3" s="737"/>
      <c r="G3" s="737"/>
      <c r="H3" s="737"/>
      <c r="I3" s="737"/>
      <c r="J3" s="737"/>
      <c r="K3" s="738"/>
    </row>
    <row r="4" spans="3:15" ht="15.75" x14ac:dyDescent="0.2">
      <c r="C4" s="739" t="s">
        <v>280</v>
      </c>
      <c r="D4" s="740"/>
      <c r="E4" s="740"/>
      <c r="F4" s="740"/>
      <c r="G4" s="740"/>
      <c r="H4" s="740"/>
      <c r="I4" s="740"/>
      <c r="J4" s="740"/>
      <c r="K4" s="741"/>
    </row>
    <row r="5" spans="3:15" ht="9.75" customHeight="1" x14ac:dyDescent="0.2"/>
    <row r="6" spans="3:15" s="90" customFormat="1" ht="12" customHeight="1" x14ac:dyDescent="0.2">
      <c r="C6" s="742" t="s">
        <v>257</v>
      </c>
      <c r="D6" s="743"/>
      <c r="E6" s="743"/>
      <c r="F6" s="743"/>
      <c r="G6" s="744"/>
      <c r="H6" s="748" t="s">
        <v>258</v>
      </c>
      <c r="I6" s="748" t="s">
        <v>259</v>
      </c>
      <c r="J6" s="748" t="s">
        <v>260</v>
      </c>
      <c r="K6" s="748" t="s">
        <v>261</v>
      </c>
    </row>
    <row r="7" spans="3:15" s="90" customFormat="1" ht="15" customHeight="1" x14ac:dyDescent="0.2">
      <c r="C7" s="745"/>
      <c r="D7" s="746"/>
      <c r="E7" s="746"/>
      <c r="F7" s="746"/>
      <c r="G7" s="747"/>
      <c r="H7" s="749"/>
      <c r="I7" s="749"/>
      <c r="J7" s="749"/>
      <c r="K7" s="749"/>
    </row>
    <row r="8" spans="3:15" s="91" customFormat="1" ht="17.25" customHeight="1" x14ac:dyDescent="0.25">
      <c r="C8" s="745"/>
      <c r="D8" s="746"/>
      <c r="E8" s="746"/>
      <c r="F8" s="746"/>
      <c r="G8" s="747"/>
      <c r="H8" s="750"/>
      <c r="I8" s="750"/>
      <c r="J8" s="750"/>
      <c r="K8" s="750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55" t="s">
        <v>47</v>
      </c>
      <c r="D2" s="756"/>
      <c r="E2" s="756"/>
      <c r="F2" s="756"/>
      <c r="G2" s="756"/>
      <c r="H2" s="756"/>
      <c r="I2" s="756"/>
      <c r="J2" s="756"/>
      <c r="K2" s="757"/>
      <c r="L2" s="2"/>
      <c r="N2" s="79"/>
    </row>
    <row r="3" spans="1:14" s="3" customFormat="1" ht="20.25" customHeight="1" x14ac:dyDescent="0.2">
      <c r="A3" s="79"/>
      <c r="C3" s="758" t="s">
        <v>48</v>
      </c>
      <c r="D3" s="611"/>
      <c r="E3" s="611"/>
      <c r="F3" s="611"/>
      <c r="G3" s="611"/>
      <c r="H3" s="611"/>
      <c r="I3" s="611"/>
      <c r="J3" s="611"/>
      <c r="K3" s="759"/>
      <c r="L3" s="2"/>
      <c r="N3" s="79"/>
    </row>
    <row r="4" spans="1:14" s="3" customFormat="1" ht="20.25" customHeight="1" x14ac:dyDescent="0.2">
      <c r="A4" s="79"/>
      <c r="C4" s="760" t="s">
        <v>292</v>
      </c>
      <c r="D4" s="761"/>
      <c r="E4" s="761"/>
      <c r="F4" s="761"/>
      <c r="G4" s="761"/>
      <c r="H4" s="761"/>
      <c r="I4" s="761"/>
      <c r="J4" s="761"/>
      <c r="K4" s="76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53" t="s">
        <v>49</v>
      </c>
      <c r="D6" s="600"/>
      <c r="E6" s="136" t="s">
        <v>291</v>
      </c>
      <c r="F6" s="136" t="s">
        <v>290</v>
      </c>
      <c r="G6" s="10"/>
      <c r="H6" s="600" t="s">
        <v>14</v>
      </c>
      <c r="I6" s="600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53" t="s">
        <v>50</v>
      </c>
      <c r="D8" s="600"/>
      <c r="E8" s="13"/>
      <c r="F8" s="13"/>
      <c r="G8" s="10"/>
      <c r="H8" s="600" t="s">
        <v>51</v>
      </c>
      <c r="I8" s="600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54" t="s">
        <v>52</v>
      </c>
      <c r="D10" s="599"/>
      <c r="E10" s="22" t="e">
        <f>VLOOKUP(A10,#REF!,6,FALSE)</f>
        <v>#REF!</v>
      </c>
      <c r="F10" s="138">
        <v>672348096.17999995</v>
      </c>
      <c r="G10" s="10"/>
      <c r="H10" s="599" t="s">
        <v>53</v>
      </c>
      <c r="I10" s="599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54" t="s">
        <v>54</v>
      </c>
      <c r="D11" s="599"/>
      <c r="E11" s="22" t="e">
        <f>VLOOKUP(A11,#REF!,6,FALSE)</f>
        <v>#REF!</v>
      </c>
      <c r="F11" s="138">
        <v>22628435.940000027</v>
      </c>
      <c r="G11" s="10"/>
      <c r="H11" s="599" t="s">
        <v>55</v>
      </c>
      <c r="I11" s="599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54" t="s">
        <v>56</v>
      </c>
      <c r="D12" s="599"/>
      <c r="E12" s="22" t="e">
        <f>VLOOKUP(A12,#REF!,6,FALSE)</f>
        <v>#REF!</v>
      </c>
      <c r="F12" s="138">
        <v>130551078.52</v>
      </c>
      <c r="G12" s="10"/>
      <c r="H12" s="599" t="s">
        <v>57</v>
      </c>
      <c r="I12" s="599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54" t="s">
        <v>58</v>
      </c>
      <c r="D13" s="599"/>
      <c r="E13" s="22" t="e">
        <f>VLOOKUP(A13,#REF!,6,FALSE)</f>
        <v>#REF!</v>
      </c>
      <c r="F13" s="138">
        <v>0</v>
      </c>
      <c r="G13" s="10"/>
      <c r="H13" s="599" t="s">
        <v>59</v>
      </c>
      <c r="I13" s="599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54" t="s">
        <v>60</v>
      </c>
      <c r="D14" s="599"/>
      <c r="E14" s="22" t="e">
        <f>VLOOKUP(A14,#REF!,6,FALSE)</f>
        <v>#REF!</v>
      </c>
      <c r="F14" s="138">
        <v>0</v>
      </c>
      <c r="G14" s="10"/>
      <c r="H14" s="599" t="s">
        <v>61</v>
      </c>
      <c r="I14" s="599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51" t="s">
        <v>62</v>
      </c>
      <c r="D15" s="602"/>
      <c r="E15" s="22" t="e">
        <f>VLOOKUP(A15,#REF!,6,FALSE)</f>
        <v>#REF!</v>
      </c>
      <c r="F15" s="139">
        <v>0</v>
      </c>
      <c r="G15" s="10"/>
      <c r="H15" s="599" t="s">
        <v>63</v>
      </c>
      <c r="I15" s="599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54" t="s">
        <v>64</v>
      </c>
      <c r="D16" s="599"/>
      <c r="E16" s="22" t="e">
        <f>VLOOKUP(A16,#REF!,6,FALSE)</f>
        <v>#REF!</v>
      </c>
      <c r="F16" s="138">
        <v>0</v>
      </c>
      <c r="G16" s="10"/>
      <c r="H16" s="599" t="s">
        <v>65</v>
      </c>
      <c r="I16" s="599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599" t="s">
        <v>66</v>
      </c>
      <c r="I17" s="599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53" t="s">
        <v>67</v>
      </c>
      <c r="D18" s="600"/>
      <c r="E18" s="16" t="e">
        <f>SUM(E10:E17)</f>
        <v>#REF!</v>
      </c>
      <c r="F18" s="16">
        <f>SUM(F10:F17)</f>
        <v>825527610.63999999</v>
      </c>
      <c r="G18" s="26"/>
      <c r="H18" s="600" t="s">
        <v>68</v>
      </c>
      <c r="I18" s="60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53" t="s">
        <v>69</v>
      </c>
      <c r="D20" s="600"/>
      <c r="E20" s="29"/>
      <c r="F20" s="29"/>
      <c r="G20" s="10"/>
      <c r="H20" s="600" t="s">
        <v>70</v>
      </c>
      <c r="I20" s="60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51" t="s">
        <v>71</v>
      </c>
      <c r="D22" s="602"/>
      <c r="E22" s="22" t="e">
        <f>VLOOKUP(A22,#REF!,6,FALSE)</f>
        <v>#REF!</v>
      </c>
      <c r="F22" s="138">
        <v>133577475.06</v>
      </c>
      <c r="G22" s="10"/>
      <c r="H22" s="599" t="s">
        <v>72</v>
      </c>
      <c r="I22" s="599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51" t="s">
        <v>73</v>
      </c>
      <c r="D23" s="602"/>
      <c r="E23" s="22" t="e">
        <f>VLOOKUP(A23,#REF!,6,FALSE)</f>
        <v>#REF!</v>
      </c>
      <c r="F23" s="138">
        <v>0</v>
      </c>
      <c r="G23" s="10"/>
      <c r="H23" s="599" t="s">
        <v>74</v>
      </c>
      <c r="I23" s="599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51" t="s">
        <v>75</v>
      </c>
      <c r="D24" s="602"/>
      <c r="E24" s="22" t="e">
        <f>VLOOKUP(A24,#REF!,6,FALSE)</f>
        <v>#REF!</v>
      </c>
      <c r="F24" s="138">
        <v>11833084954.459999</v>
      </c>
      <c r="G24" s="10"/>
      <c r="H24" s="602" t="s">
        <v>76</v>
      </c>
      <c r="I24" s="602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51" t="s">
        <v>77</v>
      </c>
      <c r="D25" s="602"/>
      <c r="E25" s="22" t="e">
        <f>VLOOKUP(A25,#REF!,6,FALSE)</f>
        <v>#REF!</v>
      </c>
      <c r="F25" s="138">
        <v>491714441.04000002</v>
      </c>
      <c r="G25" s="10"/>
      <c r="H25" s="599" t="s">
        <v>78</v>
      </c>
      <c r="I25" s="599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51" t="s">
        <v>79</v>
      </c>
      <c r="D26" s="602"/>
      <c r="E26" s="22" t="e">
        <f>VLOOKUP(A26,#REF!,6,FALSE)</f>
        <v>#REF!</v>
      </c>
      <c r="F26" s="138">
        <v>24406946.079999998</v>
      </c>
      <c r="G26" s="10"/>
      <c r="H26" s="599" t="s">
        <v>80</v>
      </c>
      <c r="I26" s="599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51" t="s">
        <v>81</v>
      </c>
      <c r="D27" s="602"/>
      <c r="E27" s="22" t="e">
        <f>VLOOKUP(A27,#REF!,6,FALSE)</f>
        <v>#REF!</v>
      </c>
      <c r="F27" s="138">
        <v>-337801736.31</v>
      </c>
      <c r="G27" s="10"/>
      <c r="H27" s="599" t="s">
        <v>82</v>
      </c>
      <c r="I27" s="599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51" t="s">
        <v>83</v>
      </c>
      <c r="D28" s="602"/>
      <c r="E28" s="22" t="e">
        <f>VLOOKUP(A28,#REF!,6,FALSE)</f>
        <v>#REF!</v>
      </c>
      <c r="F28" s="138">
        <v>38751058.789999999</v>
      </c>
      <c r="G28" s="10"/>
      <c r="H28" s="600" t="s">
        <v>84</v>
      </c>
      <c r="I28" s="60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51" t="s">
        <v>85</v>
      </c>
      <c r="D29" s="602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51" t="s">
        <v>86</v>
      </c>
      <c r="D30" s="602"/>
      <c r="E30" s="22" t="e">
        <f>VLOOKUP(A30,#REF!,6,FALSE)</f>
        <v>#REF!</v>
      </c>
      <c r="F30" s="138">
        <v>0</v>
      </c>
      <c r="G30" s="10"/>
      <c r="H30" s="600" t="s">
        <v>87</v>
      </c>
      <c r="I30" s="60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52" t="s">
        <v>88</v>
      </c>
      <c r="D32" s="605"/>
      <c r="E32" s="35" t="e">
        <f>SUM(E22:E31)</f>
        <v>#REF!</v>
      </c>
      <c r="F32" s="35">
        <f>SUM(F22:F31)</f>
        <v>12183733139.120001</v>
      </c>
      <c r="G32" s="26"/>
      <c r="H32" s="600" t="s">
        <v>21</v>
      </c>
      <c r="I32" s="60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00" t="s">
        <v>89</v>
      </c>
      <c r="I33" s="60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52" t="s">
        <v>90</v>
      </c>
      <c r="D34" s="605"/>
      <c r="E34" s="35" t="e">
        <f>E18+E32</f>
        <v>#REF!</v>
      </c>
      <c r="F34" s="35">
        <f>F18+F32</f>
        <v>13009260749.76</v>
      </c>
      <c r="G34" s="10"/>
      <c r="H34" s="599" t="s">
        <v>91</v>
      </c>
      <c r="I34" s="599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99" t="s">
        <v>92</v>
      </c>
      <c r="I35" s="599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99" t="s">
        <v>93</v>
      </c>
      <c r="I36" s="599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00" t="s">
        <v>94</v>
      </c>
      <c r="I38" s="60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99" t="s">
        <v>95</v>
      </c>
      <c r="I39" s="599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99" t="s">
        <v>96</v>
      </c>
      <c r="I40" s="599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99" t="s">
        <v>97</v>
      </c>
      <c r="I41" s="599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99" t="s">
        <v>99</v>
      </c>
      <c r="I43" s="599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00" t="s">
        <v>100</v>
      </c>
      <c r="I45" s="60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99" t="s">
        <v>101</v>
      </c>
      <c r="I47" s="599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99" t="s">
        <v>102</v>
      </c>
      <c r="I48" s="599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00" t="s">
        <v>103</v>
      </c>
      <c r="I50" s="60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00" t="s">
        <v>104</v>
      </c>
      <c r="I52" s="60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74" t="s">
        <v>47</v>
      </c>
      <c r="D1" s="775"/>
      <c r="E1" s="775"/>
      <c r="F1" s="775"/>
      <c r="G1" s="775"/>
      <c r="H1" s="776"/>
    </row>
    <row r="2" spans="1:8" ht="14.25" customHeight="1" x14ac:dyDescent="0.2">
      <c r="C2" s="777" t="s">
        <v>156</v>
      </c>
      <c r="D2" s="778"/>
      <c r="E2" s="778"/>
      <c r="F2" s="778"/>
      <c r="G2" s="778"/>
      <c r="H2" s="779"/>
    </row>
    <row r="3" spans="1:8" ht="14.25" customHeight="1" x14ac:dyDescent="0.2">
      <c r="C3" s="777" t="s">
        <v>287</v>
      </c>
      <c r="D3" s="778"/>
      <c r="E3" s="778"/>
      <c r="F3" s="778"/>
      <c r="G3" s="778"/>
      <c r="H3" s="779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63" t="s">
        <v>25</v>
      </c>
      <c r="D5" s="764"/>
      <c r="E5" s="764"/>
      <c r="F5" s="764"/>
      <c r="G5" s="85"/>
      <c r="H5" s="55"/>
    </row>
    <row r="6" spans="1:8" s="58" customFormat="1" ht="28.35" customHeight="1" x14ac:dyDescent="0.2">
      <c r="A6" s="79"/>
      <c r="C6" s="763" t="s">
        <v>157</v>
      </c>
      <c r="D6" s="764"/>
      <c r="E6" s="764"/>
      <c r="F6" s="76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69" t="s">
        <v>158</v>
      </c>
      <c r="E7" s="769"/>
      <c r="F7" s="76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69" t="s">
        <v>159</v>
      </c>
      <c r="E8" s="769"/>
      <c r="F8" s="76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69" t="s">
        <v>160</v>
      </c>
      <c r="E9" s="769"/>
      <c r="F9" s="76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69" t="s">
        <v>161</v>
      </c>
      <c r="E10" s="769"/>
      <c r="F10" s="76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69" t="s">
        <v>162</v>
      </c>
      <c r="E11" s="769"/>
      <c r="F11" s="76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69" t="s">
        <v>163</v>
      </c>
      <c r="E12" s="769"/>
      <c r="F12" s="76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69" t="s">
        <v>164</v>
      </c>
      <c r="E13" s="769"/>
      <c r="F13" s="76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69" t="s">
        <v>165</v>
      </c>
      <c r="E14" s="769"/>
      <c r="F14" s="769"/>
      <c r="G14" s="59" t="e">
        <f>VLOOKUP(A14,#REF!,6,FALSE)</f>
        <v>#REF!</v>
      </c>
      <c r="H14" s="60">
        <v>0</v>
      </c>
    </row>
    <row r="15" spans="1:8" x14ac:dyDescent="0.2">
      <c r="C15" s="770" t="s">
        <v>166</v>
      </c>
      <c r="D15" s="771"/>
      <c r="E15" s="771"/>
      <c r="F15" s="77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69" t="s">
        <v>167</v>
      </c>
      <c r="E16" s="769"/>
      <c r="F16" s="76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69" t="s">
        <v>168</v>
      </c>
      <c r="E17" s="769"/>
      <c r="F17" s="769"/>
      <c r="G17" s="59" t="e">
        <f>VLOOKUP(A17,#REF!,6,FALSE)</f>
        <v>#REF!</v>
      </c>
      <c r="H17" s="60">
        <v>106683550.81999999</v>
      </c>
    </row>
    <row r="18" spans="1:8" x14ac:dyDescent="0.2">
      <c r="C18" s="770" t="s">
        <v>169</v>
      </c>
      <c r="D18" s="771"/>
      <c r="E18" s="771"/>
      <c r="F18" s="77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69" t="s">
        <v>170</v>
      </c>
      <c r="E19" s="769"/>
      <c r="F19" s="76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69" t="s">
        <v>171</v>
      </c>
      <c r="E20" s="769"/>
      <c r="F20" s="76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69" t="s">
        <v>172</v>
      </c>
      <c r="E21" s="769"/>
      <c r="F21" s="76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69" t="s">
        <v>173</v>
      </c>
      <c r="E22" s="769"/>
      <c r="F22" s="76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69" t="s">
        <v>174</v>
      </c>
      <c r="E23" s="769"/>
      <c r="F23" s="769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72" t="s">
        <v>175</v>
      </c>
      <c r="D25" s="773"/>
      <c r="E25" s="773"/>
      <c r="F25" s="773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63" t="s">
        <v>176</v>
      </c>
      <c r="D27" s="764"/>
      <c r="E27" s="764"/>
      <c r="F27" s="764"/>
      <c r="G27" s="59"/>
      <c r="H27" s="60"/>
    </row>
    <row r="28" spans="1:8" x14ac:dyDescent="0.2">
      <c r="C28" s="770" t="s">
        <v>177</v>
      </c>
      <c r="D28" s="771"/>
      <c r="E28" s="771"/>
      <c r="F28" s="77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69" t="s">
        <v>178</v>
      </c>
      <c r="E29" s="769"/>
      <c r="F29" s="76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69" t="s">
        <v>179</v>
      </c>
      <c r="E30" s="769"/>
      <c r="F30" s="76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69" t="s">
        <v>180</v>
      </c>
      <c r="E31" s="769"/>
      <c r="F31" s="769"/>
      <c r="G31" s="59" t="e">
        <f>VLOOKUP(A31,#REF!,6,FALSE)</f>
        <v>#REF!</v>
      </c>
      <c r="H31" s="60">
        <v>434182655.77999997</v>
      </c>
    </row>
    <row r="32" spans="1:8" x14ac:dyDescent="0.2">
      <c r="C32" s="770" t="s">
        <v>168</v>
      </c>
      <c r="D32" s="771"/>
      <c r="E32" s="771"/>
      <c r="F32" s="77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69" t="s">
        <v>181</v>
      </c>
      <c r="E33" s="769"/>
      <c r="F33" s="76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69" t="s">
        <v>182</v>
      </c>
      <c r="E34" s="769"/>
      <c r="F34" s="76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69" t="s">
        <v>183</v>
      </c>
      <c r="E35" s="769"/>
      <c r="F35" s="76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69" t="s">
        <v>184</v>
      </c>
      <c r="E36" s="769"/>
      <c r="F36" s="76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69" t="s">
        <v>185</v>
      </c>
      <c r="E37" s="769"/>
      <c r="F37" s="76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69" t="s">
        <v>186</v>
      </c>
      <c r="E38" s="769"/>
      <c r="F38" s="76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69" t="s">
        <v>187</v>
      </c>
      <c r="E39" s="769"/>
      <c r="F39" s="76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69" t="s">
        <v>188</v>
      </c>
      <c r="E40" s="769"/>
      <c r="F40" s="76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69" t="s">
        <v>189</v>
      </c>
      <c r="E41" s="769"/>
      <c r="F41" s="769"/>
      <c r="G41" s="59" t="e">
        <f>VLOOKUP(A41,#REF!,6,FALSE)</f>
        <v>#REF!</v>
      </c>
      <c r="H41" s="60">
        <v>0</v>
      </c>
      <c r="J41" s="80"/>
    </row>
    <row r="42" spans="1:10" x14ac:dyDescent="0.2">
      <c r="C42" s="770" t="s">
        <v>190</v>
      </c>
      <c r="D42" s="771"/>
      <c r="E42" s="771"/>
      <c r="F42" s="77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69" t="s">
        <v>191</v>
      </c>
      <c r="E43" s="769"/>
      <c r="F43" s="76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69" t="s">
        <v>91</v>
      </c>
      <c r="E44" s="769"/>
      <c r="F44" s="76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69" t="s">
        <v>192</v>
      </c>
      <c r="E45" s="769"/>
      <c r="F45" s="769"/>
      <c r="G45" s="59" t="e">
        <f>VLOOKUP(A45,#REF!,6,FALSE)</f>
        <v>#REF!</v>
      </c>
      <c r="H45" s="60">
        <v>7848954.4900000002</v>
      </c>
    </row>
    <row r="46" spans="1:10" x14ac:dyDescent="0.2">
      <c r="C46" s="770" t="s">
        <v>193</v>
      </c>
      <c r="D46" s="771"/>
      <c r="E46" s="771"/>
      <c r="F46" s="77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67" t="s">
        <v>194</v>
      </c>
      <c r="E47" s="767"/>
      <c r="F47" s="76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67" t="s">
        <v>195</v>
      </c>
      <c r="E48" s="767"/>
      <c r="F48" s="76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67" t="s">
        <v>196</v>
      </c>
      <c r="E49" s="767"/>
      <c r="F49" s="76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67" t="s">
        <v>197</v>
      </c>
      <c r="E50" s="767"/>
      <c r="F50" s="76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67" t="s">
        <v>198</v>
      </c>
      <c r="E51" s="767"/>
      <c r="F51" s="767"/>
      <c r="G51" s="59" t="e">
        <f>VLOOKUP(A51,#REF!,6,FALSE)</f>
        <v>#REF!</v>
      </c>
      <c r="H51" s="60">
        <v>0</v>
      </c>
    </row>
    <row r="52" spans="1:8" x14ac:dyDescent="0.2">
      <c r="C52" s="765" t="s">
        <v>199</v>
      </c>
      <c r="D52" s="766"/>
      <c r="E52" s="766"/>
      <c r="F52" s="76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67" t="s">
        <v>200</v>
      </c>
      <c r="E53" s="767"/>
      <c r="F53" s="76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67" t="s">
        <v>201</v>
      </c>
      <c r="E54" s="767"/>
      <c r="F54" s="76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67" t="s">
        <v>202</v>
      </c>
      <c r="E55" s="767"/>
      <c r="F55" s="76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67" t="s">
        <v>203</v>
      </c>
      <c r="E56" s="767"/>
      <c r="F56" s="76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67" t="s">
        <v>204</v>
      </c>
      <c r="E57" s="767"/>
      <c r="F57" s="76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67" t="s">
        <v>205</v>
      </c>
      <c r="E58" s="767"/>
      <c r="F58" s="767"/>
      <c r="G58" s="59" t="e">
        <f>VLOOKUP(A58,#REF!,6,FALSE)</f>
        <v>#REF!</v>
      </c>
      <c r="H58" s="60">
        <v>0</v>
      </c>
    </row>
    <row r="59" spans="1:8" x14ac:dyDescent="0.2">
      <c r="C59" s="765" t="s">
        <v>206</v>
      </c>
      <c r="D59" s="766"/>
      <c r="E59" s="766"/>
      <c r="F59" s="76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67" t="s">
        <v>207</v>
      </c>
      <c r="E60" s="767"/>
      <c r="F60" s="767"/>
      <c r="G60" s="59" t="e">
        <f>VLOOKUP(A60,#REF!,6,FALSE)</f>
        <v>#REF!</v>
      </c>
      <c r="H60" s="60">
        <v>10181253.33</v>
      </c>
    </row>
    <row r="61" spans="1:8" x14ac:dyDescent="0.2">
      <c r="C61" s="768"/>
      <c r="D61" s="769"/>
      <c r="E61" s="769"/>
      <c r="F61" s="769"/>
      <c r="G61" s="59"/>
      <c r="H61" s="60"/>
    </row>
    <row r="62" spans="1:8" x14ac:dyDescent="0.2">
      <c r="C62" s="763" t="s">
        <v>208</v>
      </c>
      <c r="D62" s="764"/>
      <c r="E62" s="764"/>
      <c r="F62" s="76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63" t="s">
        <v>209</v>
      </c>
      <c r="D64" s="764"/>
      <c r="E64" s="764"/>
      <c r="F64" s="764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</vt:lpstr>
      <vt:lpstr>Situación 1</vt:lpstr>
      <vt:lpstr>ESF 11-19</vt:lpstr>
      <vt:lpstr>EA 11-19</vt:lpstr>
      <vt:lpstr>EFE 07-19</vt:lpstr>
      <vt:lpstr>Actividades</vt:lpstr>
      <vt:lpstr>Actividades 1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1'!Área_de_impresión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1'!Área_de_impresión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2023-11-03T17:03:11Z</cp:lastPrinted>
  <dcterms:created xsi:type="dcterms:W3CDTF">2017-04-18T21:21:51Z</dcterms:created>
  <dcterms:modified xsi:type="dcterms:W3CDTF">2023-11-03T17:27:43Z</dcterms:modified>
</cp:coreProperties>
</file>