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L:\INF DE AVANCES GESTION FIN 2023\07- JULIO\ITDIF\"/>
    </mc:Choice>
  </mc:AlternateContent>
  <bookViews>
    <workbookView xWindow="0" yWindow="0" windowWidth="28800" windowHeight="12210" tabRatio="736"/>
  </bookViews>
  <sheets>
    <sheet name="Situación" sheetId="67" r:id="rId1"/>
    <sheet name="Situación 2" sheetId="46" r:id="rId2"/>
    <sheet name="ESF 11-19" sheetId="3" state="hidden" r:id="rId3"/>
    <sheet name="EA 11-19" sheetId="4" state="hidden" r:id="rId4"/>
    <sheet name="EFE 07-19" sheetId="18" state="hidden" r:id="rId5"/>
    <sheet name="Actividades" sheetId="68" r:id="rId6"/>
    <sheet name="Actividades 2" sheetId="47" r:id="rId7"/>
    <sheet name="Cambios" sheetId="7" r:id="rId8"/>
    <sheet name="Flujo" sheetId="70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5">Actividades!$B$2:$G$68</definedName>
    <definedName name="_xlnm.Print_Area" localSheetId="6">'Actividades 2'!$B$2:$G$68</definedName>
    <definedName name="_xlnm.Print_Area" localSheetId="7">Cambios!$B$2:$D$63</definedName>
    <definedName name="_xlnm.Print_Area" localSheetId="12">'Deuda Publica Mar 17 Acum'!$C$1:$K$90</definedName>
    <definedName name="_xlnm.Print_Area" localSheetId="3">'EA 11-19'!$C$2:$H$68</definedName>
    <definedName name="_xlnm.Print_Area" localSheetId="14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13">'SIT. FIN. MAR 2017 (TRIMESTRE)'!$C$2:$K$53</definedName>
    <definedName name="_xlnm.Print_Area" localSheetId="0">Situación!$B$2:$J$54</definedName>
    <definedName name="_xlnm.Print_Area" localSheetId="1">'Situación 2'!$B$2:$J$54</definedName>
    <definedName name="_xlnm.Print_Area" localSheetId="9">Variación!$B$2:$H$44</definedName>
    <definedName name="x" localSheetId="5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H29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26" i="18"/>
  <c r="K56" i="16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<sst xmlns="http://schemas.openxmlformats.org/spreadsheetml/2006/main" count="15064" uniqueCount="6574">
  <si>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</si>
  <si>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</si>
  <si>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</si>
  <si>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</si>
  <si>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</si>
  <si>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</si>
  <si>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</si>
  <si>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</si>
  <si>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</si>
  <si>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</si>
  <si>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</si>
  <si>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</si>
  <si>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</si>
  <si>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</si>
  <si>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</si>
  <si>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</si>
  <si>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</si>
  <si>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</si>
  <si>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</si>
  <si>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</si>
  <si>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</si>
  <si>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</si>
  <si>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</si>
  <si>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</si>
  <si>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</si>
  <si>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</si>
  <si>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</si>
  <si>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</si>
  <si>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</si>
  <si>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</si>
  <si>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</si>
  <si>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</si>
  <si>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</si>
  <si>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</si>
  <si>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</si>
  <si>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</si>
  <si>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</si>
  <si>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</si>
  <si>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</si>
  <si>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</si>
  <si>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</si>
  <si>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</si>
  <si>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</si>
  <si>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</si>
  <si>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</si>
  <si>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</si>
  <si>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</si>
  <si>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</si>
  <si>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</si>
  <si>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</si>
  <si>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</si>
  <si>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</si>
  <si>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</si>
  <si>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</si>
  <si>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</si>
  <si>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</si>
  <si>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</si>
  <si>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</si>
  <si>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</si>
  <si>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</si>
  <si>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</si>
  <si>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</si>
  <si>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</si>
  <si>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</si>
  <si>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</si>
  <si>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</si>
  <si>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</si>
  <si>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</si>
  <si>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</si>
  <si>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</si>
  <si>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</si>
  <si>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</si>
  <si>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</si>
  <si>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</si>
  <si>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</si>
  <si>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</si>
  <si>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</si>
  <si>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</si>
  <si>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</si>
  <si>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</si>
  <si>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</si>
  <si>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</si>
  <si>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</si>
  <si>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</si>
  <si>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</si>
  <si>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</si>
  <si>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</si>
  <si>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</si>
  <si>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</si>
  <si>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</si>
  <si>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</si>
  <si>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</si>
  <si>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</si>
  <si>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</si>
  <si>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</si>
  <si>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</si>
  <si>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</si>
  <si>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</si>
  <si>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</si>
  <si>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</si>
  <si>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</si>
  <si>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</si>
  <si>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</si>
  <si>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</si>
  <si>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</si>
  <si>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</si>
  <si>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</si>
  <si>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</si>
  <si>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</si>
  <si>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</si>
  <si>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</si>
  <si>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</si>
  <si>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</si>
  <si>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</si>
  <si>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</si>
  <si>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</si>
  <si>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</si>
  <si>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</si>
  <si>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</si>
  <si>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</si>
  <si>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</si>
  <si>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</si>
  <si>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</si>
  <si>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</si>
  <si>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</si>
  <si>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</si>
  <si>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</si>
  <si>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</si>
  <si>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</si>
  <si>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</si>
  <si>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</si>
  <si>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</si>
  <si>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</si>
  <si>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</si>
  <si>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</si>
  <si>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</si>
  <si>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</si>
  <si>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</si>
  <si>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</si>
  <si>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</si>
  <si>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</si>
  <si>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</si>
  <si>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</si>
  <si>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</si>
  <si>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</si>
  <si>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</si>
  <si>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</si>
  <si>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</si>
  <si>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</si>
  <si>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</si>
  <si>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</si>
  <si>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</si>
  <si>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</si>
  <si>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</si>
  <si>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</si>
  <si>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</si>
  <si>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</si>
  <si>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</si>
  <si>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</si>
  <si>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</si>
  <si>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</si>
  <si>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</si>
  <si>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</si>
  <si>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</si>
  <si>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</si>
  <si>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</si>
  <si>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</si>
  <si>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</si>
  <si>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</si>
  <si>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</si>
  <si>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</si>
  <si>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</si>
  <si>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</si>
  <si>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</si>
  <si>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</si>
  <si>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</si>
  <si>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</si>
  <si>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</si>
  <si>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</si>
  <si>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</si>
  <si>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</si>
  <si>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</si>
  <si>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</si>
  <si>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</si>
  <si>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</si>
  <si>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</si>
  <si>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</si>
  <si>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</si>
  <si>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</si>
  <si>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</si>
  <si>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</si>
  <si>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</si>
  <si>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</si>
  <si>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</si>
  <si>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</si>
  <si>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</si>
  <si>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</si>
  <si>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</si>
  <si>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</si>
  <si>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</si>
  <si>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</si>
  <si>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</si>
  <si>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</si>
  <si>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</si>
  <si>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</si>
  <si>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</si>
  <si>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</si>
  <si>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</si>
  <si>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</si>
  <si>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</si>
  <si>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</si>
  <si>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</si>
  <si>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</si>
  <si>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</si>
  <si>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</si>
  <si>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</si>
  <si>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</si>
  <si>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</si>
  <si>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</si>
  <si>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</si>
  <si>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</si>
  <si>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</si>
  <si>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</si>
  <si>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</si>
  <si>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</si>
  <si>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</si>
  <si>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</si>
  <si>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</si>
  <si>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</si>
  <si>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</si>
  <si>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</si>
  <si>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</si>
  <si>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</si>
  <si>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</si>
  <si>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</si>
  <si>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</si>
  <si>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</si>
  <si>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</si>
  <si>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</si>
  <si>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</si>
  <si>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</si>
  <si>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</si>
  <si>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</si>
  <si>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</si>
  <si>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</si>
  <si>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</si>
  <si>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</si>
  <si>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</si>
  <si>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</si>
  <si>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</si>
  <si>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</si>
  <si>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</si>
  <si>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</si>
  <si>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</si>
  <si>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</si>
  <si>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</si>
  <si>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</si>
  <si>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</si>
  <si>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</si>
  <si>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</si>
  <si>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</si>
  <si>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</si>
  <si>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</si>
  <si>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</si>
  <si>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</si>
  <si>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</si>
  <si>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</si>
  <si>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</si>
  <si>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</si>
  <si>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</si>
  <si>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</si>
  <si>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</si>
  <si>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</si>
  <si>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</si>
  <si>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</si>
  <si>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</si>
  <si>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</si>
  <si>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</si>
  <si>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</si>
  <si>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</si>
  <si>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</si>
  <si>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</si>
  <si>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</si>
  <si>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</si>
  <si>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</si>
  <si>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</si>
  <si>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</si>
  <si>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</si>
  <si>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</si>
  <si>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</si>
  <si>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</si>
  <si>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</si>
  <si>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</si>
  <si>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</si>
  <si>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</si>
  <si>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</si>
  <si>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</si>
  <si>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</si>
  <si>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</si>
  <si>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</si>
  <si>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</si>
  <si>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</si>
  <si>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</si>
  <si>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</si>
  <si>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</si>
  <si>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</si>
  <si>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</si>
  <si>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</si>
  <si>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</si>
  <si>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</si>
  <si>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</si>
  <si>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</si>
  <si>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</si>
  <si>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</si>
  <si>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</si>
  <si>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</si>
  <si>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</si>
  <si>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</si>
  <si>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</si>
  <si>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</si>
  <si>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</si>
  <si>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</si>
  <si>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</si>
  <si>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</si>
  <si>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</si>
  <si>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</si>
  <si>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</si>
  <si>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</si>
  <si>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</si>
  <si>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</si>
  <si>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</si>
  <si>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</si>
  <si>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</si>
  <si>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</si>
  <si>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</si>
  <si>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</si>
  <si>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</si>
  <si>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</si>
  <si>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</si>
  <si>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</si>
  <si>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</si>
  <si>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</si>
  <si>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</si>
  <si>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</si>
  <si>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</si>
  <si>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</si>
  <si>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</si>
  <si>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</si>
  <si>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</si>
  <si>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</si>
  <si>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</si>
  <si>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</si>
  <si>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</si>
  <si>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</si>
  <si>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</si>
  <si>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</si>
  <si>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</si>
  <si>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</si>
  <si>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</si>
  <si>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</si>
  <si>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</si>
  <si>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</si>
  <si>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</si>
  <si>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</si>
  <si>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</si>
  <si>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</si>
  <si>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</si>
  <si>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</si>
  <si>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</si>
  <si>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</si>
  <si>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</si>
  <si>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</si>
  <si>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</si>
  <si>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</si>
  <si>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</si>
  <si>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</si>
  <si>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</si>
  <si>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</si>
  <si>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</si>
  <si>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</si>
  <si>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</si>
  <si>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</si>
  <si>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</si>
  <si>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</si>
  <si>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</si>
  <si>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</si>
  <si>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</si>
  <si>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</si>
  <si>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</si>
  <si>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</si>
  <si>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</si>
  <si>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</si>
  <si>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</si>
  <si>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</si>
  <si>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</si>
  <si>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</si>
  <si>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</si>
  <si>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</si>
  <si>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</si>
  <si>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</si>
  <si>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</si>
  <si>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</si>
  <si>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</si>
  <si>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</si>
  <si>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</si>
  <si>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</si>
  <si>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</si>
  <si>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</si>
  <si>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</si>
  <si>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</si>
  <si>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</si>
  <si>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</si>
  <si>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</si>
  <si>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</si>
  <si>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</si>
  <si>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</si>
  <si>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</si>
  <si>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</si>
  <si>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</si>
  <si>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</si>
  <si>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</si>
  <si>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</si>
  <si>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</si>
  <si>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</si>
  <si>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</si>
  <si>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</si>
  <si>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</si>
  <si>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</si>
  <si>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</si>
  <si>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</si>
  <si>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</si>
  <si>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</si>
  <si>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</si>
  <si>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</si>
  <si>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</si>
  <si>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</si>
  <si>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</si>
  <si>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</si>
  <si>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</si>
  <si>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</si>
  <si>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</si>
  <si>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</si>
  <si>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</si>
  <si>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</si>
  <si>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</si>
  <si>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</si>
  <si>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</si>
  <si>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</si>
  <si>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</si>
  <si>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</si>
  <si>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</si>
  <si>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</si>
  <si>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</si>
  <si>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</si>
  <si>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</si>
  <si>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</si>
  <si>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</si>
  <si>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</si>
  <si>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</si>
  <si>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</si>
  <si>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</si>
  <si>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</si>
  <si>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</si>
  <si>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</si>
  <si>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</si>
  <si>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</si>
  <si>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</si>
  <si>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</si>
  <si>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</si>
  <si>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</si>
  <si>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</si>
  <si>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</si>
  <si>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</si>
  <si>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</si>
  <si>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</si>
  <si>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</si>
  <si>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</si>
  <si>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</si>
  <si>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</si>
  <si>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</si>
  <si>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</si>
  <si>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</si>
  <si>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</si>
  <si>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</si>
  <si>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</si>
  <si>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</si>
  <si>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</si>
  <si>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</si>
  <si>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</si>
  <si>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</si>
  <si>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</si>
  <si>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</si>
  <si>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</si>
  <si>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</si>
  <si>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</si>
  <si>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</si>
  <si>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</si>
  <si>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</si>
  <si>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</si>
  <si>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</si>
  <si>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</si>
  <si>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</si>
  <si>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</si>
  <si>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</si>
  <si>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</si>
  <si>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</si>
  <si>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</si>
  <si>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</si>
  <si>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</si>
  <si>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</si>
  <si>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</si>
  <si>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</si>
  <si>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</si>
  <si>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</si>
  <si>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</si>
  <si>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</si>
  <si>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</si>
  <si>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</si>
  <si>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</si>
  <si>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</si>
  <si>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</si>
  <si>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</si>
  <si>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</si>
  <si>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</si>
  <si>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</si>
  <si>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</si>
  <si>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</si>
  <si>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</si>
  <si>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</si>
  <si>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</si>
  <si>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</si>
  <si>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</si>
  <si>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</si>
  <si>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</si>
  <si>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</si>
  <si>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</si>
  <si>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</si>
  <si>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</si>
  <si>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</si>
  <si>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</si>
  <si>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</si>
  <si>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</si>
  <si>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</si>
  <si>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</si>
  <si>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</si>
  <si>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</si>
  <si>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</si>
  <si>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</si>
  <si>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</si>
  <si>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</si>
  <si>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</si>
  <si>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</si>
  <si>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</si>
  <si>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</si>
  <si>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</si>
  <si>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</si>
  <si>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</si>
  <si>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</si>
  <si>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</si>
  <si>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</si>
  <si>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</si>
  <si>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</si>
  <si>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</si>
  <si>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</si>
  <si>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</si>
  <si>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</si>
  <si>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</si>
  <si>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</si>
  <si>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</si>
  <si>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</si>
  <si>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</si>
  <si>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</si>
  <si>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</si>
  <si>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</si>
  <si>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</si>
  <si>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</si>
  <si>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</si>
  <si>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</si>
  <si>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</si>
  <si>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</si>
  <si>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</si>
  <si>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</si>
  <si>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</si>
  <si>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</si>
  <si>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</si>
  <si>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</si>
  <si>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</si>
  <si>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</si>
  <si>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</si>
  <si>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</si>
  <si>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</si>
  <si>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</si>
  <si>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</si>
  <si>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</si>
  <si>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</si>
  <si>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</si>
  <si>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</si>
  <si>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</si>
  <si>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</si>
  <si>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</si>
  <si>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</si>
  <si>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</si>
  <si>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</si>
  <si>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</si>
  <si>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</si>
  <si>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</si>
  <si>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</si>
  <si>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</si>
  <si>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</si>
  <si>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</si>
  <si>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</si>
  <si>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</si>
  <si>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</si>
  <si>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</si>
  <si>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</si>
  <si>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</si>
  <si>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</si>
  <si>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</si>
  <si>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</si>
  <si>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</si>
  <si>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</si>
  <si>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</si>
  <si>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</si>
  <si>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</si>
  <si>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</si>
  <si>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</si>
  <si>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</si>
  <si>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</si>
  <si>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</si>
  <si>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</si>
  <si>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</si>
  <si>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</si>
  <si>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</si>
  <si>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</si>
  <si>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</si>
  <si>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</si>
  <si>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</si>
  <si>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</si>
  <si>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</si>
  <si>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</si>
  <si>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</si>
  <si>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</si>
  <si>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</si>
  <si>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</si>
  <si>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</si>
  <si>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</si>
  <si>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</si>
  <si>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</si>
  <si>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</si>
  <si>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</si>
  <si>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</si>
  <si>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</si>
  <si>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</si>
  <si>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</si>
  <si>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</si>
  <si>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</si>
  <si>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</si>
  <si>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</si>
  <si>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</si>
  <si>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</si>
  <si>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</si>
  <si>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</si>
  <si>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</si>
  <si>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</si>
  <si>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</si>
  <si>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</si>
  <si>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</si>
  <si>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</si>
  <si>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</si>
  <si>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</si>
  <si>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</si>
  <si>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</si>
  <si>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</si>
  <si>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</si>
  <si>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</si>
  <si>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</si>
  <si>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</si>
  <si>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</si>
  <si>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</si>
  <si>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</si>
  <si>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</si>
  <si>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</si>
  <si>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</si>
  <si>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</si>
  <si>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</si>
  <si>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</si>
  <si>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</si>
  <si>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</si>
  <si>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</si>
  <si>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</si>
  <si>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</si>
  <si>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</si>
  <si>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</si>
  <si>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</si>
  <si>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</si>
  <si>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</si>
  <si>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</si>
  <si>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</si>
  <si>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</si>
  <si>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</si>
  <si>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</si>
  <si>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</si>
  <si>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</si>
  <si>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</si>
  <si>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</si>
  <si>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</si>
  <si>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</si>
  <si>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</si>
  <si>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</si>
  <si>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</si>
  <si>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</si>
  <si>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</si>
  <si>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</si>
  <si>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</si>
  <si>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</si>
  <si>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</si>
  <si>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</si>
  <si>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</si>
  <si>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</si>
  <si>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</si>
  <si>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</si>
  <si>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</si>
  <si>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</si>
  <si>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</si>
  <si>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</si>
  <si>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</si>
  <si>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</si>
  <si>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</si>
  <si>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</si>
  <si>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</si>
  <si>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</si>
  <si>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</si>
  <si>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</si>
  <si>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</si>
  <si>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</si>
  <si>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</si>
  <si>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</si>
  <si>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</si>
  <si>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</si>
  <si>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</si>
  <si>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</si>
  <si>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</si>
  <si>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</si>
  <si>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</si>
  <si>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</si>
  <si>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</si>
  <si>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</si>
  <si>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</si>
  <si>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</si>
  <si>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</si>
  <si>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</si>
  <si>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</si>
  <si>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</si>
  <si>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</si>
  <si>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</si>
  <si>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</si>
  <si>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</si>
  <si>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</si>
  <si>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</si>
  <si>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</si>
  <si>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</si>
  <si>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</si>
  <si>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</si>
  <si>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</si>
  <si>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</si>
  <si>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</si>
  <si>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</si>
  <si>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</si>
  <si>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</si>
  <si>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</si>
  <si>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</si>
  <si>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</si>
  <si>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</si>
  <si>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</si>
  <si>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</si>
  <si>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</si>
  <si>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</si>
  <si>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</si>
  <si>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</si>
  <si>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</si>
  <si>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</si>
  <si>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</si>
  <si>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</si>
  <si>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</si>
  <si>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</si>
  <si>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</si>
  <si>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</si>
  <si>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</si>
  <si>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</si>
  <si>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</si>
  <si>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</si>
  <si>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</si>
  <si>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</si>
  <si>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</si>
  <si>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</si>
  <si>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</si>
  <si>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</si>
  <si>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</si>
  <si>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</si>
  <si>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</si>
  <si>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</si>
  <si>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</si>
  <si>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</si>
  <si>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</si>
  <si>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</si>
  <si>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</si>
  <si>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</si>
  <si>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</si>
  <si>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</si>
  <si>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</si>
  <si>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</si>
  <si>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</si>
  <si>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</si>
  <si>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</si>
  <si>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</si>
  <si>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</si>
  <si>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</si>
  <si>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</si>
  <si>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</si>
  <si>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</si>
  <si>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</si>
  <si>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</si>
  <si>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</si>
  <si>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</si>
  <si>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</si>
  <si>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</si>
  <si>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</si>
  <si>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</si>
  <si>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</si>
  <si>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</si>
  <si>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</si>
  <si>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</si>
  <si>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</si>
  <si>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</si>
  <si>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</si>
  <si>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</si>
  <si>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</si>
  <si>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</si>
  <si>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</si>
  <si>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</si>
  <si>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</si>
  <si>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</si>
  <si>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</si>
  <si>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</si>
  <si>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</si>
  <si>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</si>
  <si>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</si>
  <si>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</si>
  <si>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</si>
  <si>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</si>
  <si>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</si>
  <si>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</si>
  <si>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</si>
  <si>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</si>
  <si>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</si>
  <si>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</si>
  <si>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</si>
  <si>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</si>
  <si>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</si>
  <si>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</si>
  <si>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</si>
  <si>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</si>
  <si>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</si>
  <si>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</si>
  <si>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</si>
  <si>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</si>
  <si>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</si>
  <si>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</si>
  <si>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</si>
  <si>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</si>
  <si>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</si>
  <si>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</si>
  <si>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</si>
  <si>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</si>
  <si>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</si>
  <si>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</si>
  <si>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</si>
  <si>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</si>
  <si>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</si>
  <si>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</si>
  <si>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</si>
  <si>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</si>
  <si>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</si>
  <si>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</si>
  <si>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</si>
  <si>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</si>
  <si>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</si>
  <si>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</si>
  <si>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</si>
  <si>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</si>
  <si>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</si>
  <si>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</si>
  <si>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</si>
  <si>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</si>
  <si>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</si>
  <si>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</si>
  <si>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</si>
  <si>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</si>
  <si>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</si>
  <si>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</si>
  <si>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</si>
  <si>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</si>
  <si>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</si>
  <si>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</si>
  <si>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</si>
  <si>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</si>
  <si>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</si>
  <si>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</si>
  <si>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</si>
  <si>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</si>
  <si>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</si>
  <si>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</si>
  <si>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</si>
  <si>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</si>
  <si>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</si>
  <si>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</si>
  <si>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</si>
  <si>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</si>
  <si>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</si>
  <si>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</si>
  <si>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</si>
  <si>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</si>
  <si>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</si>
  <si>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</si>
  <si>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</si>
  <si>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</si>
  <si>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</si>
  <si>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</si>
  <si>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</si>
  <si>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</si>
  <si>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</si>
  <si>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</si>
  <si>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</si>
  <si>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</si>
  <si>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</si>
  <si>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</si>
  <si>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</si>
  <si>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</si>
  <si>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</si>
  <si>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</si>
  <si>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</si>
  <si>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</si>
  <si>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</si>
  <si>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</si>
  <si>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</si>
  <si>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</si>
  <si>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</si>
  <si>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</si>
  <si>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</si>
  <si>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</si>
  <si>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</si>
  <si>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</si>
  <si>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</si>
  <si>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</si>
  <si>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</si>
  <si>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</si>
  <si>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</si>
  <si>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</si>
  <si>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</si>
  <si>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</si>
  <si>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</si>
  <si>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</si>
  <si>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</si>
  <si>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</si>
  <si>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</si>
  <si>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</si>
  <si>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</si>
  <si>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</si>
  <si>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</si>
  <si>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</si>
  <si>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</si>
  <si>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</si>
  <si>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</si>
  <si>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</si>
  <si>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</si>
  <si>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</si>
  <si>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</si>
  <si>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</si>
  <si>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</si>
  <si>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</si>
  <si>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</si>
  <si>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</si>
  <si>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</si>
  <si>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</si>
  <si>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</si>
  <si>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</si>
  <si>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</si>
  <si>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</si>
  <si>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</si>
  <si>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</si>
  <si>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</si>
  <si>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</si>
  <si>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</si>
  <si>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</si>
  <si>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</si>
  <si>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</si>
  <si>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</si>
  <si>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</si>
  <si>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</si>
  <si>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</si>
  <si>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</si>
  <si>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</si>
  <si>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</si>
  <si>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</si>
  <si>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</si>
  <si>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</si>
  <si>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</si>
  <si>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</si>
  <si>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</si>
  <si>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</si>
  <si>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</si>
  <si>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</si>
  <si>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</si>
  <si>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</si>
  <si>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</si>
  <si>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</si>
  <si>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</si>
  <si>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</si>
  <si>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</si>
  <si>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</si>
  <si>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</si>
  <si>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</si>
  <si>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</si>
  <si>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</si>
  <si>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</si>
  <si>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</si>
  <si>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</si>
  <si>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</si>
  <si>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</si>
  <si>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</si>
  <si>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</si>
  <si>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</si>
  <si>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</si>
  <si>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</si>
  <si>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</si>
  <si>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</si>
  <si>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</si>
  <si>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</si>
  <si>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</si>
  <si>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</si>
  <si>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</si>
  <si>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</si>
  <si>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</si>
  <si>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</si>
  <si>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</si>
  <si>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</si>
  <si>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</si>
  <si>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</si>
  <si>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</si>
  <si>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</si>
  <si>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</si>
  <si>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</si>
  <si>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</si>
  <si>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</si>
  <si>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</si>
  <si>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</si>
  <si>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</si>
  <si>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</si>
  <si>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</si>
  <si>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</si>
  <si>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</si>
  <si>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</si>
  <si>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</si>
  <si>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</si>
  <si>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</si>
  <si>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</si>
  <si>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</si>
  <si>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</si>
  <si>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</si>
  <si>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</si>
  <si>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</si>
  <si>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</si>
  <si>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</si>
  <si>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</si>
  <si>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</si>
  <si>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</si>
  <si>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</si>
  <si>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</si>
  <si>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</si>
  <si>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</si>
  <si>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</si>
  <si>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</si>
  <si>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</si>
  <si>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</si>
  <si>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</si>
  <si>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</si>
  <si>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</si>
  <si>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</si>
  <si>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</si>
  <si>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</si>
  <si>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</si>
  <si>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</si>
  <si>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</si>
  <si>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</si>
  <si>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</si>
  <si>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</si>
  <si>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</si>
  <si>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</si>
  <si>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</si>
  <si>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</si>
  <si>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</si>
  <si>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</si>
  <si>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</si>
  <si>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</si>
  <si>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</si>
  <si>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</si>
  <si>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</si>
  <si>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</si>
  <si>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</si>
  <si>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</si>
  <si>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</si>
  <si>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</si>
  <si>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</si>
  <si>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</si>
  <si>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</si>
  <si>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</si>
  <si>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</si>
  <si>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</si>
  <si>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</si>
  <si>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</si>
  <si>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</si>
  <si>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</si>
  <si>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</si>
  <si>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</si>
  <si>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</si>
  <si>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</si>
  <si>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</si>
  <si>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</si>
  <si>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</si>
  <si>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</si>
  <si>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</si>
  <si>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</si>
  <si>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</si>
  <si>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</si>
  <si>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</si>
  <si>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</si>
  <si>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</si>
  <si>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</si>
  <si>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</si>
  <si>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</si>
  <si>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</si>
  <si>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</si>
  <si>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</si>
  <si>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</si>
  <si>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</si>
  <si>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</si>
  <si>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</si>
  <si>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</si>
  <si>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</si>
  <si>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</si>
  <si>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</si>
  <si>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</si>
  <si>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</si>
  <si>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</si>
  <si>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</si>
  <si>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</si>
  <si>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</si>
  <si>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</si>
  <si>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</si>
  <si>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</si>
  <si>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</si>
  <si>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</si>
  <si>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</si>
  <si>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</si>
  <si>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</si>
  <si>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</si>
  <si>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</si>
  <si>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</si>
  <si>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</si>
  <si>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</si>
  <si>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</si>
  <si>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</si>
  <si>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</si>
  <si>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</si>
  <si>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</si>
  <si>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</si>
  <si>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</si>
  <si>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</si>
  <si>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</si>
  <si>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</si>
  <si>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</si>
  <si>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</si>
  <si>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</si>
  <si>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</si>
  <si>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</si>
  <si>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</si>
  <si>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</si>
  <si>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</si>
  <si>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</si>
  <si>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</si>
  <si>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</si>
  <si>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</si>
  <si>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</si>
  <si>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</si>
  <si>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</si>
  <si>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</si>
  <si>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</si>
  <si>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</si>
  <si>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</si>
  <si>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</si>
  <si>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</si>
  <si>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</si>
  <si>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</si>
  <si>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</si>
  <si>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</si>
  <si>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</si>
  <si>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</si>
  <si>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</si>
  <si>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</si>
  <si>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</si>
  <si>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</si>
  <si>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</si>
  <si>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</si>
  <si>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</si>
  <si>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</si>
  <si>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</si>
  <si>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</si>
  <si>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</si>
  <si>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</si>
  <si>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</si>
  <si>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</si>
  <si>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</si>
  <si>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</si>
  <si>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</si>
  <si>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</si>
  <si>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</si>
  <si>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</si>
  <si>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</si>
  <si>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</si>
  <si>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</si>
  <si>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</si>
  <si>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</si>
  <si>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</si>
  <si>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</si>
  <si>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</si>
  <si>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</si>
  <si>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</si>
  <si>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</si>
  <si>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</si>
  <si>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</si>
  <si>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</si>
  <si>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</si>
  <si>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</si>
  <si>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</si>
  <si>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</si>
  <si>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</si>
  <si>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</si>
  <si>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</si>
  <si>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</si>
  <si>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</si>
  <si>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</si>
  <si>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</si>
  <si>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</si>
  <si>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</si>
  <si>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</si>
  <si>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</si>
  <si>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</si>
  <si>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</si>
  <si>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</si>
  <si>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</si>
  <si>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</si>
  <si>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</si>
  <si>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</si>
  <si>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</si>
  <si>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</si>
  <si>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</si>
  <si>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</si>
  <si>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</si>
  <si>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</si>
  <si>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</si>
  <si>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</si>
  <si>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</si>
  <si>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</si>
  <si>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</si>
  <si>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</si>
  <si>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</si>
  <si>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</si>
  <si>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</si>
  <si>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</si>
  <si>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</si>
  <si>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</si>
  <si>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</si>
  <si>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</si>
  <si>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</si>
  <si>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</si>
  <si>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</si>
  <si>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</si>
  <si>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</si>
  <si>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</si>
  <si>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</si>
  <si>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</si>
  <si>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</si>
  <si>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</si>
  <si>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</si>
  <si>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</si>
  <si>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</si>
  <si>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</si>
  <si>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</si>
  <si>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</si>
  <si>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</si>
  <si>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</si>
  <si>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</si>
  <si>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</si>
  <si>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</si>
  <si>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</si>
  <si>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</si>
  <si>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</si>
  <si>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</si>
  <si>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</si>
  <si>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</si>
  <si>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</si>
  <si>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</si>
  <si>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</si>
  <si>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</si>
  <si>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</si>
  <si>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</si>
  <si>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</si>
  <si>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</si>
  <si>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</si>
  <si>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</si>
  <si>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</si>
  <si>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</si>
  <si>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</si>
  <si>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</si>
  <si>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</si>
  <si>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</si>
  <si>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</si>
  <si>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</si>
  <si>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</si>
  <si>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</si>
  <si>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</si>
  <si>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</si>
  <si>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</si>
  <si>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</si>
  <si>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</si>
  <si>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</si>
  <si>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</si>
  <si>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</si>
  <si>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</si>
  <si>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</si>
  <si>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</si>
  <si>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</si>
  <si>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</si>
  <si>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</si>
  <si>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</si>
  <si>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</si>
  <si>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</si>
  <si>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</si>
  <si>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</si>
  <si>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</si>
  <si>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</si>
  <si>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</si>
  <si>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</si>
  <si>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</si>
  <si>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</si>
  <si>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</si>
  <si>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</si>
  <si>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</si>
  <si>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</si>
  <si>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</si>
  <si>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</si>
  <si>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</si>
  <si>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</si>
  <si>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</si>
  <si>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</si>
  <si>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</si>
  <si>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</si>
  <si>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</si>
  <si>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</si>
  <si>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</si>
  <si>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</si>
  <si>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</si>
  <si>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</si>
  <si>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</si>
  <si>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</si>
  <si>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</si>
  <si>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</si>
  <si>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</si>
  <si>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</si>
  <si>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</si>
  <si>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</si>
  <si>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</si>
  <si>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</si>
  <si>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</si>
  <si>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</si>
  <si>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</si>
  <si>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</si>
  <si>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</si>
  <si>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</si>
  <si>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</si>
  <si>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</si>
  <si>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</si>
  <si>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</si>
  <si>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</si>
  <si>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</si>
  <si>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</si>
  <si>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</si>
  <si>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</si>
  <si>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</si>
  <si>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</si>
  <si>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</si>
  <si>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</si>
  <si>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</si>
  <si>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</si>
  <si>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</si>
  <si>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</si>
  <si>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</si>
  <si>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</si>
  <si>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</si>
  <si>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</si>
  <si>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</si>
  <si>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</si>
  <si>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</si>
  <si>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</si>
  <si>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</si>
  <si>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</si>
  <si>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</si>
  <si>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</si>
  <si>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</si>
  <si>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</si>
  <si>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</si>
  <si>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</si>
  <si>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</si>
  <si>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</si>
  <si>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</si>
  <si>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</si>
  <si>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</si>
  <si>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</si>
  <si>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</si>
  <si>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</si>
  <si>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</si>
  <si>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</si>
  <si>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</si>
  <si>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</si>
  <si>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</si>
  <si>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</si>
  <si>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</si>
  <si>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</si>
  <si>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</si>
  <si>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</si>
  <si>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</si>
  <si>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</si>
  <si>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</si>
  <si>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</si>
  <si>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</si>
  <si>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</si>
  <si>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</si>
  <si>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</si>
  <si>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</si>
  <si>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</si>
  <si>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</si>
  <si>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</si>
  <si>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</si>
  <si>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</si>
  <si>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</si>
  <si>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</si>
  <si>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</si>
  <si>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</si>
  <si>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</si>
  <si>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</si>
  <si>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</si>
  <si>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</si>
  <si>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</si>
  <si>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</si>
  <si>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</si>
  <si>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</si>
  <si>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</si>
  <si>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</si>
  <si>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</si>
  <si>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</si>
  <si>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</si>
  <si>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</si>
  <si>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</si>
  <si>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</si>
  <si>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</si>
  <si>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</si>
  <si>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</si>
  <si>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</si>
  <si>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</si>
  <si>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</si>
  <si>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</si>
  <si>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</si>
  <si>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</si>
  <si>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</si>
  <si>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</si>
  <si>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</si>
  <si>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</si>
  <si>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</si>
  <si>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</si>
  <si>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</si>
  <si>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</si>
  <si>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</si>
  <si>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</si>
  <si>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</si>
  <si>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</si>
  <si>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</si>
  <si>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</si>
  <si>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</si>
  <si>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</si>
  <si>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</si>
  <si>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</si>
  <si>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</si>
  <si>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</si>
  <si>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</si>
  <si>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</si>
  <si>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</si>
  <si>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</si>
  <si>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</si>
  <si>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</si>
  <si>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</si>
  <si>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</si>
  <si>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</si>
  <si>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</si>
  <si>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</si>
  <si>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</si>
  <si>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</si>
  <si>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</si>
  <si>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</si>
  <si>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</si>
  <si>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</si>
  <si>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</si>
  <si>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</si>
  <si>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</si>
  <si>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</si>
  <si>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</si>
  <si>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</si>
  <si>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</si>
  <si>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</si>
  <si>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</si>
  <si>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</si>
  <si>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</si>
  <si>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</si>
  <si>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</si>
  <si>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</si>
  <si>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</si>
  <si>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</si>
  <si>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</si>
  <si>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</si>
  <si>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</si>
  <si>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</si>
  <si>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</si>
  <si>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</si>
  <si>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</si>
  <si>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</si>
  <si>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</si>
  <si>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</si>
  <si>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</si>
  <si>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</si>
  <si>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</si>
  <si>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</si>
  <si>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</si>
  <si>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</si>
  <si>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</si>
  <si>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</si>
  <si>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</si>
  <si>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</si>
  <si>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</si>
  <si>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</si>
  <si>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</si>
  <si>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</si>
  <si>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</si>
  <si>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</si>
  <si>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</si>
  <si>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</si>
  <si>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</si>
  <si>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</si>
  <si>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</si>
  <si>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</si>
  <si>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</si>
  <si>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</si>
  <si>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</si>
  <si>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</si>
  <si>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</si>
  <si>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</si>
  <si>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</si>
  <si>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</si>
  <si>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</si>
  <si>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</si>
  <si>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</si>
  <si>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</si>
  <si>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</si>
  <si>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</si>
  <si>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</si>
  <si>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</si>
  <si>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</si>
  <si>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</si>
  <si>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</si>
  <si>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</si>
  <si>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</si>
  <si>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</si>
  <si>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</si>
  <si>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</si>
  <si>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</si>
  <si>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</si>
  <si>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</si>
  <si>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</si>
  <si>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</si>
  <si>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</si>
  <si>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</si>
  <si>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</si>
  <si>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</si>
  <si>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</si>
  <si>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</si>
  <si>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</si>
  <si>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</si>
  <si>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</si>
  <si>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</si>
  <si>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</si>
  <si>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</si>
  <si>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</si>
  <si>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</si>
  <si>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</si>
  <si>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</si>
  <si>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</si>
  <si>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</si>
  <si>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</si>
  <si>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</si>
  <si>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</si>
  <si>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</si>
  <si>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</si>
  <si>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</si>
  <si>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</si>
  <si>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</si>
  <si>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</si>
  <si>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</si>
  <si>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</si>
  <si>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</si>
  <si>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</si>
  <si>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</si>
  <si>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</si>
  <si>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</si>
  <si>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</si>
  <si>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</si>
  <si>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</si>
  <si>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</si>
  <si>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</si>
  <si>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</si>
  <si>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</si>
  <si>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</si>
  <si>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</si>
  <si>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</si>
  <si>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</si>
  <si>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</si>
  <si>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</si>
  <si>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</si>
  <si>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</si>
  <si>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</si>
  <si>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</si>
  <si>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</si>
  <si>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</si>
  <si>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</si>
  <si>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</si>
  <si>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</si>
  <si>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</si>
  <si>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</si>
  <si>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</si>
  <si>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</si>
  <si>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</si>
  <si>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</si>
  <si>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</si>
  <si>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</si>
  <si>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</si>
  <si>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</si>
  <si>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</si>
  <si>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</si>
  <si>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</si>
  <si>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</si>
  <si>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</si>
  <si>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</si>
  <si>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</si>
  <si>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</si>
  <si>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</si>
  <si>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</si>
  <si>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</si>
  <si>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</si>
  <si>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</si>
  <si>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</si>
  <si>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</si>
  <si>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</si>
  <si>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</si>
  <si>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</si>
  <si>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</si>
  <si>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</si>
  <si>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</si>
  <si>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</si>
  <si>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</si>
  <si>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</si>
  <si>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</si>
  <si>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</si>
  <si>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</si>
  <si>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</si>
  <si>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</si>
  <si>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</si>
  <si>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</si>
  <si>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</si>
  <si>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</si>
  <si>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</si>
  <si>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</si>
  <si>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</si>
  <si>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</si>
  <si>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</si>
  <si>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</si>
  <si>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</si>
  <si>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</si>
  <si>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</si>
  <si>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</si>
  <si>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</si>
  <si>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</si>
  <si>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</si>
  <si>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</si>
  <si>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</si>
  <si>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</si>
  <si>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</si>
  <si>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</si>
  <si>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</si>
  <si>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</si>
  <si>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</si>
  <si>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</si>
  <si>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</si>
  <si>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</si>
  <si>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</si>
  <si>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</si>
  <si>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</si>
  <si>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</si>
  <si>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</si>
  <si>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</si>
  <si>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</si>
  <si>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</si>
  <si>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</si>
  <si>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</si>
  <si>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</si>
  <si>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</si>
  <si>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</si>
  <si>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</si>
  <si>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</si>
  <si>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</si>
  <si>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</si>
  <si>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</si>
  <si>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</si>
  <si>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</si>
  <si>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</si>
  <si>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</si>
  <si>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</si>
  <si>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</si>
  <si>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</si>
  <si>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</si>
  <si>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</si>
  <si>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</si>
  <si>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</si>
  <si>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</si>
  <si>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</si>
  <si>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</si>
  <si>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</si>
  <si>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</si>
  <si>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</si>
  <si>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</si>
  <si>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</si>
  <si>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</si>
  <si>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</si>
  <si>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</si>
  <si>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</si>
  <si>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</si>
  <si>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</si>
  <si>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</si>
  <si>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</si>
  <si>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</si>
  <si>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</si>
  <si>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</si>
  <si>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</si>
  <si>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</si>
  <si>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</si>
  <si>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</si>
  <si>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</si>
  <si>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</si>
  <si>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</si>
  <si>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</si>
  <si>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</si>
  <si>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</si>
  <si>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</si>
  <si>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</si>
  <si>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</si>
  <si>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</si>
  <si>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</si>
  <si>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</si>
  <si>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</si>
  <si>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</si>
  <si>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</si>
  <si>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</si>
  <si>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</si>
  <si>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</si>
  <si>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</si>
  <si>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</si>
  <si>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</si>
  <si>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</si>
  <si>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</si>
  <si>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</si>
  <si>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</si>
  <si>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</si>
  <si>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</si>
  <si>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</si>
  <si>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</si>
  <si>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</si>
  <si>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</si>
  <si>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</si>
  <si>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</si>
  <si>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</si>
  <si>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</si>
  <si>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</si>
  <si>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</si>
  <si>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</si>
  <si>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</si>
  <si>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</si>
  <si>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</si>
  <si>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</si>
  <si>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</si>
  <si>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</si>
  <si>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</si>
  <si>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</si>
  <si>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</si>
  <si>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</si>
  <si>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</si>
  <si>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</si>
  <si>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</si>
  <si>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</si>
  <si>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</si>
  <si>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</si>
  <si>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</si>
  <si>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</si>
  <si>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</si>
  <si>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</si>
  <si>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</si>
  <si>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</si>
  <si>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</si>
  <si>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</si>
  <si>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</si>
  <si>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</si>
  <si>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</si>
  <si>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</si>
  <si>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</si>
  <si>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</si>
  <si>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</si>
  <si>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</si>
  <si>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</si>
  <si>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</si>
  <si>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</si>
  <si>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</si>
  <si>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</si>
  <si>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</si>
  <si>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</si>
  <si>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</si>
  <si>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</si>
  <si>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</si>
  <si>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</si>
  <si>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</si>
  <si>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</si>
  <si>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</si>
  <si>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</si>
  <si>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</si>
  <si>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</si>
  <si>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</si>
  <si>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</si>
  <si>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</si>
  <si>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</si>
  <si>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</si>
  <si>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</si>
  <si>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</si>
  <si>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</si>
  <si>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</si>
  <si>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</si>
  <si>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</si>
  <si>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</si>
  <si>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</si>
  <si>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</si>
  <si>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</si>
  <si>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</si>
  <si>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</si>
  <si>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</si>
  <si>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</si>
  <si>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</si>
  <si>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</si>
  <si>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</si>
  <si>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</si>
  <si>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</si>
  <si>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</si>
  <si>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</si>
  <si>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</si>
  <si>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</si>
  <si>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</si>
  <si>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</si>
  <si>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</si>
  <si>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</si>
  <si>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</si>
  <si>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</si>
  <si>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</si>
  <si>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</si>
  <si>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</si>
  <si>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</si>
  <si>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</si>
  <si>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</si>
  <si>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</si>
  <si>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</si>
  <si>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</si>
  <si>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</si>
  <si>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</si>
  <si>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</si>
  <si>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</si>
  <si>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</si>
  <si>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</si>
  <si>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</si>
  <si>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</si>
  <si>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</si>
  <si>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</si>
  <si>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</si>
  <si>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</si>
  <si>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</si>
  <si>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</si>
  <si>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</si>
  <si>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</si>
  <si>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</si>
  <si>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</si>
  <si>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</si>
  <si>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</si>
  <si>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</si>
  <si>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</si>
  <si>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</si>
  <si>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</si>
  <si>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</si>
  <si>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</si>
  <si>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</si>
  <si>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</si>
  <si>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</si>
  <si>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</si>
  <si>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</si>
  <si>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</si>
  <si>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</si>
  <si>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</si>
  <si>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</si>
  <si>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</si>
  <si>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</si>
  <si>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</si>
  <si>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</si>
  <si>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</si>
  <si>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</si>
  <si>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</si>
  <si>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</si>
  <si>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</si>
  <si>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</si>
  <si>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</si>
  <si>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</si>
  <si>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</si>
  <si>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</si>
  <si>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</si>
  <si>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</si>
  <si>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</si>
  <si>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</si>
  <si>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</si>
  <si>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</si>
  <si>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</si>
  <si>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</si>
  <si>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</si>
  <si>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</si>
  <si>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</si>
  <si>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</si>
  <si>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</si>
  <si>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</si>
  <si>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</si>
  <si>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</si>
  <si>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</si>
  <si>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</si>
  <si>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</si>
  <si>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</si>
  <si>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</si>
  <si>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</si>
  <si>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</si>
  <si>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</si>
  <si>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</si>
  <si>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</si>
  <si>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</si>
  <si>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</si>
  <si>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</si>
  <si>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</si>
  <si>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</si>
  <si>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</si>
  <si>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</si>
  <si>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</si>
  <si>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</si>
  <si>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</si>
  <si>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</si>
  <si>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</si>
  <si>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</si>
  <si>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</si>
  <si>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</si>
  <si>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</si>
  <si>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</si>
  <si>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</si>
  <si>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</si>
  <si>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</si>
  <si>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</si>
  <si>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</si>
  <si>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</si>
  <si>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</si>
  <si>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</si>
  <si>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</si>
  <si>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</si>
  <si>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</si>
  <si>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</si>
  <si>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</si>
  <si>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</si>
  <si>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</si>
  <si>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</si>
  <si>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</si>
  <si>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</si>
  <si>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</si>
  <si>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</si>
  <si>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</si>
  <si>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</si>
  <si>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</si>
  <si>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</si>
  <si>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</si>
  <si>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</si>
  <si>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</si>
  <si>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</si>
  <si>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</si>
  <si>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</si>
  <si>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</si>
  <si>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</si>
  <si>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</si>
  <si>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</si>
  <si>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</si>
  <si>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</si>
  <si>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</si>
  <si>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</si>
  <si>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</si>
  <si>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</si>
  <si>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</si>
  <si>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</si>
  <si>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</si>
  <si>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</si>
  <si>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</si>
  <si>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</si>
  <si>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</si>
  <si>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</si>
  <si>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</si>
  <si>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</si>
  <si>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</si>
  <si>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</si>
  <si>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</si>
  <si>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</si>
  <si>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</si>
  <si>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</si>
  <si>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</si>
  <si>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</si>
  <si>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</si>
  <si>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</si>
  <si>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</si>
  <si>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</si>
  <si>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</si>
  <si>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</si>
  <si>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</si>
  <si>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</si>
  <si>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</si>
  <si>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</si>
  <si>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</si>
  <si>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</si>
  <si>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</si>
  <si>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</si>
  <si>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</si>
  <si>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</si>
  <si>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</si>
  <si>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</si>
  <si>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</si>
  <si>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</si>
  <si>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</si>
  <si>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</si>
  <si>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</si>
  <si>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</si>
  <si>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</si>
  <si>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</si>
  <si>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</si>
  <si>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</si>
  <si>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</si>
  <si>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</si>
  <si>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</si>
  <si>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</si>
  <si>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</si>
  <si>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</si>
  <si>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</si>
  <si>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</si>
  <si>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</si>
  <si>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</si>
  <si>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</si>
  <si>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</si>
  <si>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</si>
  <si>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</si>
  <si>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</si>
  <si>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</si>
  <si>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</si>
  <si>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</si>
  <si>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</si>
  <si>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</si>
  <si>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</si>
  <si>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</si>
  <si>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</si>
  <si>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</si>
  <si>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</si>
  <si>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</si>
  <si>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</si>
  <si>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</si>
  <si>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</si>
  <si>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</si>
  <si>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</si>
  <si>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</si>
  <si>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</si>
  <si>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</si>
  <si>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</si>
  <si>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</si>
  <si>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</si>
  <si>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</si>
  <si>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</si>
  <si>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</si>
  <si>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</si>
  <si>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</si>
  <si>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</si>
  <si>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</si>
  <si>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</si>
  <si>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</si>
  <si>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</si>
  <si>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</si>
  <si>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</si>
  <si>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</si>
  <si>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</si>
  <si>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</si>
  <si>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</si>
  <si>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</si>
  <si>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</si>
  <si>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</si>
  <si>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</si>
  <si>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</si>
  <si>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</si>
  <si>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</si>
  <si>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</si>
  <si>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</si>
  <si>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</si>
  <si>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</si>
  <si>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</si>
  <si>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</si>
  <si>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</si>
  <si>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</si>
  <si>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</si>
  <si>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</si>
  <si>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</si>
  <si>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</si>
  <si>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</si>
  <si>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</si>
  <si>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</si>
  <si>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</si>
  <si>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</si>
  <si>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</si>
  <si>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</si>
  <si>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</si>
  <si>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</si>
  <si>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</si>
  <si>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</si>
  <si>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</si>
  <si>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</si>
  <si>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</si>
  <si>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</si>
  <si>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</si>
  <si>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</si>
  <si>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</si>
  <si>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</si>
  <si>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</si>
  <si>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</si>
  <si>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</si>
  <si>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</si>
  <si>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</si>
  <si>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</si>
  <si>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</si>
  <si>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</si>
  <si>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</si>
  <si>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</si>
  <si>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</si>
  <si>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</si>
  <si>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</si>
  <si>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</si>
  <si>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</si>
  <si>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</si>
  <si>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</si>
  <si>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</si>
  <si>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</si>
  <si>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</si>
  <si>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</si>
  <si>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</si>
  <si>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</si>
  <si>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</si>
  <si>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</si>
  <si>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</si>
  <si>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</si>
  <si>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</si>
  <si>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</si>
  <si>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</si>
  <si>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</si>
  <si>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</si>
  <si>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</si>
  <si>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</si>
  <si>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</si>
  <si>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</si>
  <si>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</si>
  <si>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</si>
  <si>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</si>
  <si>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</si>
  <si>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</si>
  <si>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</si>
  <si>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</si>
  <si>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</si>
  <si>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</si>
  <si>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</si>
  <si>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</si>
  <si>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</si>
  <si>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</si>
  <si>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</si>
  <si>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</si>
  <si>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</si>
  <si>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</si>
  <si>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</si>
  <si>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</si>
  <si>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</si>
  <si>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</si>
  <si>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</si>
  <si>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</si>
  <si>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</si>
  <si>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</si>
  <si>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</si>
  <si>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</si>
  <si>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</si>
  <si>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</si>
  <si>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</si>
  <si>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</si>
  <si>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</si>
  <si>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</si>
  <si>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</si>
  <si>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</si>
  <si>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</si>
  <si>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</si>
  <si>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</si>
  <si>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</si>
  <si>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</si>
  <si>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</si>
  <si>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</si>
  <si>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</si>
  <si>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</si>
  <si>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</si>
  <si>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</si>
  <si>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</si>
  <si>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</si>
  <si>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</si>
  <si>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</si>
  <si>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</si>
  <si>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</si>
  <si>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</si>
  <si>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</si>
  <si>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</si>
  <si>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</si>
  <si>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</si>
  <si>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</si>
  <si>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</si>
  <si>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</si>
  <si>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</si>
  <si>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</si>
  <si>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</si>
  <si>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</si>
  <si>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</si>
  <si>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</si>
  <si>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</si>
  <si>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</si>
  <si>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</si>
  <si>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</si>
  <si>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</si>
  <si>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</si>
  <si>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</si>
  <si>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</si>
  <si>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</si>
  <si>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</si>
  <si>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</si>
  <si>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</si>
  <si>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</si>
  <si>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</si>
  <si>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</si>
  <si>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</si>
  <si>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</si>
  <si>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</si>
  <si>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</si>
  <si>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</si>
  <si>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</si>
  <si>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</si>
  <si>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</si>
  <si>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</si>
  <si>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</si>
  <si>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</si>
  <si>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</si>
  <si>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</si>
  <si>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</si>
  <si>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</si>
  <si>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</si>
  <si>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</si>
  <si>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</si>
  <si>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</si>
  <si>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</si>
  <si>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</si>
  <si>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</si>
  <si>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</si>
  <si>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</si>
  <si>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</si>
  <si>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</si>
  <si>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</si>
  <si>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</si>
  <si>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</si>
  <si>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</si>
  <si>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</si>
  <si>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</si>
  <si>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</si>
  <si>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</si>
  <si>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</si>
  <si>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</si>
  <si>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</si>
  <si>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</si>
  <si>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</si>
  <si>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</si>
  <si>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</si>
  <si>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</si>
  <si>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</si>
  <si>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</si>
  <si>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</si>
  <si>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</si>
  <si>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</si>
  <si>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</si>
  <si>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</si>
  <si>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</si>
  <si>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</si>
  <si>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</si>
  <si>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</si>
  <si>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</si>
  <si>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</si>
  <si>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</si>
  <si>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</si>
  <si>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</si>
  <si>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</si>
  <si>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</si>
  <si>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</si>
  <si>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</si>
  <si>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</si>
  <si>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</si>
  <si>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</si>
  <si>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</si>
  <si>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</si>
  <si>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</si>
  <si>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</si>
  <si>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</si>
  <si>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</si>
  <si>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</si>
  <si>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</si>
  <si>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</si>
  <si>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</si>
  <si>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</si>
  <si>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</si>
  <si>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</si>
  <si>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</si>
  <si>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</si>
  <si>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</si>
  <si>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</si>
  <si>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</si>
  <si>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</si>
  <si>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</si>
  <si>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</si>
  <si>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</si>
  <si>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</si>
  <si>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</si>
  <si>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</si>
  <si>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</si>
  <si>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</si>
  <si>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</si>
  <si>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</si>
  <si>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</si>
  <si>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</si>
  <si>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</si>
  <si>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</si>
  <si>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</si>
  <si>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</si>
  <si>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</si>
  <si>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</si>
  <si>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</si>
  <si>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</si>
  <si>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</si>
  <si>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</si>
  <si>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</si>
  <si>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</si>
  <si>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</si>
  <si>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</si>
  <si>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</si>
  <si>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</si>
  <si>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</si>
  <si>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</si>
  <si>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</si>
  <si>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</si>
  <si>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</si>
  <si>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</si>
  <si>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</si>
  <si>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</si>
  <si>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</si>
  <si>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</si>
  <si>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</si>
  <si>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</si>
  <si>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</si>
  <si>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</si>
  <si>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</si>
  <si>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</si>
  <si>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</si>
  <si>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</si>
  <si>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</si>
  <si>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</si>
  <si>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</si>
  <si>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</si>
  <si>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</si>
  <si>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</si>
  <si>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</si>
  <si>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</si>
  <si>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</si>
  <si>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</si>
  <si>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</si>
  <si>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</si>
  <si>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</si>
  <si>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</si>
  <si>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</si>
  <si>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</si>
  <si>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</si>
  <si>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</si>
  <si>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</si>
  <si>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</si>
  <si>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</si>
  <si>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</si>
  <si>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</si>
  <si>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</si>
  <si>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</si>
  <si>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</si>
  <si>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</si>
  <si>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</si>
  <si>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</si>
  <si>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</si>
  <si>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</si>
  <si>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</si>
  <si>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</si>
  <si>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</si>
  <si>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</si>
  <si>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</si>
  <si>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</si>
  <si>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</si>
  <si>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</si>
  <si>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</si>
  <si>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</si>
  <si>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</si>
  <si>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</si>
  <si>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</si>
  <si>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</si>
  <si>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</si>
  <si>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</si>
  <si>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</si>
  <si>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</si>
  <si>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</si>
  <si>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</si>
  <si>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</si>
  <si>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</si>
  <si>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</si>
  <si>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</si>
  <si>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</si>
  <si>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</si>
  <si>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</si>
  <si>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</si>
  <si>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</si>
  <si>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</si>
  <si>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</si>
  <si>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</si>
  <si>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</si>
  <si>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</si>
  <si>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</si>
  <si>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</si>
  <si>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</si>
  <si>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</si>
  <si>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</si>
  <si>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</si>
  <si>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</si>
  <si>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</si>
  <si>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</si>
  <si>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</si>
  <si>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</si>
  <si>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</si>
  <si>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</si>
  <si>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</si>
  <si>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</si>
  <si>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</si>
  <si>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</si>
  <si>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</si>
  <si>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</si>
  <si>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</si>
  <si>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</si>
  <si>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</si>
  <si>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</si>
  <si>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</si>
  <si>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</si>
  <si>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</si>
  <si>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</si>
  <si>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</si>
  <si>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</si>
  <si>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</si>
  <si>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</si>
  <si>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</si>
  <si>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</si>
  <si>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</si>
  <si>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</si>
  <si>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</si>
  <si>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</si>
  <si>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</si>
  <si>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</si>
  <si>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</si>
  <si>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</si>
  <si>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</si>
  <si>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</si>
  <si>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</si>
  <si>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</si>
  <si>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</si>
  <si>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</si>
  <si>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</si>
  <si>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</si>
  <si>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</si>
  <si>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</si>
  <si>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</si>
  <si>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</si>
  <si>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</si>
  <si>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</si>
  <si>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</si>
  <si>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</si>
  <si>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</si>
  <si>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</si>
  <si>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</si>
  <si>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</si>
  <si>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</si>
  <si>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</si>
  <si>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</si>
  <si>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</si>
  <si>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</si>
  <si>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</si>
  <si>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</si>
  <si>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</si>
  <si>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</si>
  <si>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</si>
  <si>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</si>
  <si>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</si>
  <si>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</si>
  <si>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</si>
  <si>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</si>
  <si>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</si>
  <si>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</si>
  <si>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</si>
  <si>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</si>
  <si>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</si>
  <si>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</si>
  <si>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</si>
  <si>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</si>
  <si>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</si>
  <si>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</si>
  <si>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</si>
  <si>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</si>
  <si>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</si>
  <si>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</si>
  <si>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</si>
  <si>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</si>
  <si>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</si>
  <si>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</si>
  <si>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</si>
  <si>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</si>
  <si>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</si>
  <si>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</si>
  <si>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</si>
  <si>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</si>
  <si>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</si>
  <si>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</si>
  <si>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</si>
  <si>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</si>
  <si>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</si>
  <si>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</si>
  <si>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</si>
  <si>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</si>
  <si>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</si>
  <si>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</si>
  <si>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</si>
  <si>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</si>
  <si>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</si>
  <si>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</si>
  <si>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</si>
  <si>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</si>
  <si>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</si>
  <si>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</si>
  <si>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</si>
  <si>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</si>
  <si>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</si>
  <si>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</si>
  <si>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</si>
  <si>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</si>
  <si>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</si>
  <si>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</si>
  <si>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</si>
  <si>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</si>
  <si>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</si>
  <si>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</si>
  <si>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</si>
  <si>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</si>
  <si>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</si>
  <si>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</si>
  <si>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</si>
  <si>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</si>
  <si>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</si>
  <si>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</si>
  <si>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</si>
  <si>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</si>
  <si>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</si>
  <si>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</si>
  <si>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</si>
  <si>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</si>
  <si>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</si>
  <si>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</si>
  <si>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</si>
  <si>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</si>
  <si>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</si>
  <si>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</si>
  <si>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</si>
  <si>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</si>
  <si>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</si>
  <si>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</si>
  <si>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</si>
  <si>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</si>
  <si>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</si>
  <si>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</si>
  <si>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</si>
  <si>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</si>
  <si>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</si>
  <si>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</si>
  <si>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</si>
  <si>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</si>
  <si>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</si>
  <si>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</si>
  <si>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</si>
  <si>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</si>
  <si>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</si>
  <si>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</si>
  <si>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</si>
  <si>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</si>
  <si>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</si>
  <si>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</si>
  <si>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</si>
  <si>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</si>
  <si>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</si>
  <si>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</si>
  <si>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</si>
  <si>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</si>
  <si>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</si>
  <si>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</si>
  <si>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</si>
  <si>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</si>
  <si>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</si>
  <si>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</si>
  <si>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</si>
  <si>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</si>
  <si>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</si>
  <si>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</si>
  <si>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</si>
  <si>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</si>
  <si>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</si>
  <si>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</si>
  <si>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</si>
  <si>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</si>
  <si>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</si>
  <si>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</si>
  <si>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</si>
  <si>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</si>
  <si>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</si>
  <si>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</si>
  <si>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</si>
  <si>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</si>
  <si>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</si>
  <si>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</si>
  <si>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</si>
  <si>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</si>
  <si>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</si>
  <si>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</si>
  <si>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</si>
  <si>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</si>
  <si>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</si>
  <si>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</si>
  <si>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</si>
  <si>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</si>
  <si>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</si>
  <si>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</si>
  <si>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</si>
  <si>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</si>
  <si>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</si>
  <si>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</si>
  <si>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</si>
  <si>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</si>
  <si>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</si>
  <si>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</si>
  <si>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</si>
  <si>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</si>
  <si>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</si>
  <si>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</si>
  <si>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</si>
  <si>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</si>
  <si>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</si>
  <si>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</si>
  <si>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</si>
  <si>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</si>
  <si>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</si>
  <si>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</si>
  <si>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</si>
  <si>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</si>
  <si>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</si>
  <si>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</si>
  <si>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</si>
  <si>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</si>
  <si>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</si>
  <si>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</si>
  <si>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</si>
  <si>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</si>
  <si>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</si>
  <si>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</si>
  <si>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</si>
  <si>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</si>
  <si>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</si>
  <si>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</si>
  <si>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</si>
  <si>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</si>
  <si>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</si>
  <si>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</si>
  <si>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</si>
  <si>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</si>
  <si>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</si>
  <si>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</si>
  <si>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</si>
  <si>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</si>
  <si>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</si>
  <si>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</si>
  <si>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</si>
  <si>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</si>
  <si>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</si>
  <si>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</si>
  <si>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</si>
  <si>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</si>
  <si>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</si>
  <si>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</si>
  <si>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</si>
  <si>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</si>
  <si>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</si>
  <si>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</si>
  <si>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</si>
  <si>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</si>
  <si>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</si>
  <si>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</si>
  <si>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</si>
  <si>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</si>
  <si>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</si>
  <si>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</si>
  <si>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</si>
  <si>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</si>
  <si>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</si>
  <si>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</si>
  <si>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</si>
  <si>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</si>
  <si>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</si>
  <si>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</si>
  <si>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</si>
  <si>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</si>
  <si>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</si>
  <si>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</si>
  <si>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</si>
  <si>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</si>
  <si>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</si>
  <si>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</si>
  <si>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</si>
  <si>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</si>
  <si>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</si>
  <si>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</si>
  <si>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</si>
  <si>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</si>
  <si>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</si>
  <si>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</si>
  <si>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</si>
  <si>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</si>
  <si>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</si>
  <si>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</si>
  <si>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</si>
  <si>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</si>
  <si>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</si>
  <si>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</si>
  <si>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</si>
  <si>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</si>
  <si>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</si>
  <si>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</si>
  <si>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</si>
  <si>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</si>
  <si>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</si>
  <si>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</si>
  <si>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</si>
  <si>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</si>
  <si>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</si>
  <si>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</si>
  <si>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</si>
  <si>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</si>
  <si>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</si>
  <si>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</si>
  <si>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</si>
  <si>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</si>
  <si>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</si>
  <si>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</si>
  <si>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</si>
  <si>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</si>
  <si>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</si>
  <si>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</si>
  <si>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</si>
  <si>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</si>
  <si>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</si>
  <si>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</si>
  <si>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</si>
  <si>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</si>
  <si>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</si>
  <si>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</si>
  <si>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</si>
  <si>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</si>
  <si>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</si>
  <si>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</si>
  <si>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</si>
  <si>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</si>
  <si>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</si>
  <si>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</si>
  <si>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</si>
  <si>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</si>
  <si>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</si>
  <si>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</si>
  <si>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</si>
  <si>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</si>
  <si>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</si>
  <si>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</si>
  <si>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</si>
  <si>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</si>
  <si>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</si>
  <si>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</si>
  <si>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</si>
  <si>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</si>
  <si>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</si>
  <si>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</si>
  <si>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</si>
  <si>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</si>
  <si>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</si>
  <si>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</si>
  <si>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</si>
  <si>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</si>
  <si>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</si>
  <si>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</si>
  <si>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</si>
  <si>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</si>
  <si>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</si>
  <si>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</si>
  <si>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</si>
  <si>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</si>
  <si>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</si>
  <si>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</si>
  <si>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</si>
  <si>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</si>
  <si>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</si>
  <si>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</si>
  <si>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</si>
  <si>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</si>
  <si>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</si>
  <si>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</si>
  <si>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</si>
  <si>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</si>
  <si>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</si>
  <si>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</si>
  <si>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</si>
  <si>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</si>
  <si>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</si>
  <si>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</si>
  <si>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</si>
  <si>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</si>
  <si>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</si>
  <si>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</si>
  <si>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</si>
  <si>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</si>
  <si>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</si>
  <si>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</si>
  <si>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</si>
  <si>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</si>
  <si>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</si>
  <si>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</si>
  <si>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</si>
  <si>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</si>
  <si>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</si>
  <si>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</si>
  <si>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</si>
  <si>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</si>
  <si>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</si>
  <si>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</si>
  <si>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</si>
  <si>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</si>
  <si>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</si>
  <si>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</si>
  <si>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</si>
  <si>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</si>
  <si>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</si>
  <si>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</si>
  <si>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</si>
  <si>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</si>
  <si>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</si>
  <si>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</si>
  <si>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</si>
  <si>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</si>
  <si>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</si>
  <si>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</si>
  <si>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</si>
  <si>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</si>
  <si>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</si>
  <si>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</si>
  <si>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</si>
  <si>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</si>
  <si>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</si>
  <si>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</si>
  <si>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</si>
  <si>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</si>
  <si>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</si>
  <si>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</si>
  <si>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</si>
  <si>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</si>
  <si>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</si>
  <si>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</si>
  <si>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</si>
  <si>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</si>
  <si>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</si>
  <si>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</si>
  <si>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</si>
  <si>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</si>
  <si>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</si>
  <si>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</si>
  <si>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</si>
  <si>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</si>
  <si>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</si>
  <si>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</si>
  <si>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</si>
  <si>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</si>
  <si>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</si>
  <si>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</si>
  <si>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</si>
  <si>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</si>
  <si>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</si>
  <si>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</si>
  <si>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</si>
  <si>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</si>
  <si>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</si>
  <si>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</si>
  <si>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</si>
  <si>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</si>
  <si>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</si>
  <si>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</si>
  <si>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</si>
  <si>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</si>
  <si>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</si>
  <si>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</si>
  <si>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</si>
  <si>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</si>
  <si>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</si>
  <si>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</si>
  <si>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</si>
  <si>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</si>
  <si>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</si>
  <si>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</si>
  <si>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</si>
  <si>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</si>
  <si>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</si>
  <si>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</si>
  <si>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</si>
  <si>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</si>
  <si>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</si>
  <si>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</si>
  <si>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</si>
  <si>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</si>
  <si>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</si>
  <si>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</si>
  <si>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</si>
  <si>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</si>
  <si>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</si>
  <si>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</si>
  <si>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</si>
  <si>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</si>
  <si>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</si>
  <si>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</si>
  <si>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</si>
  <si>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</si>
  <si>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</si>
  <si>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</si>
  <si>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</si>
  <si>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</si>
  <si>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</si>
  <si>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</si>
  <si>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</si>
  <si>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</si>
  <si>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</si>
  <si>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</si>
  <si>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</si>
  <si>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</si>
  <si>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</si>
  <si>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</si>
  <si>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</si>
  <si>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</si>
  <si>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</si>
  <si>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</si>
  <si>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</si>
  <si>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</si>
  <si>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</si>
  <si>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</si>
  <si>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</si>
  <si>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</si>
  <si>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</si>
  <si>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</si>
  <si>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</si>
  <si>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</si>
  <si>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</si>
  <si>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</si>
  <si>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</si>
  <si>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</si>
  <si>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</si>
  <si>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</si>
  <si>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</si>
  <si>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</si>
  <si>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</si>
  <si>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</si>
  <si>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</si>
  <si>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</si>
  <si>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</si>
  <si>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</si>
  <si>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</si>
  <si>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</si>
  <si>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</si>
  <si>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</si>
  <si>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</si>
  <si>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</si>
  <si>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</si>
  <si>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</si>
  <si>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</si>
  <si>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</si>
  <si>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</si>
  <si>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</si>
  <si>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</si>
  <si>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</si>
  <si>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</si>
  <si>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</si>
  <si>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</si>
  <si>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</si>
  <si>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</si>
  <si>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</si>
  <si>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</si>
  <si>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</si>
  <si>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</si>
  <si>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</si>
  <si>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</si>
  <si>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</si>
  <si>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</si>
  <si>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</si>
  <si>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</si>
  <si>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</si>
  <si>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</si>
  <si>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</si>
  <si>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</si>
  <si>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</si>
  <si>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</si>
  <si>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</si>
  <si>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</si>
  <si>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</si>
  <si>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</si>
  <si>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</si>
  <si>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</si>
  <si>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</si>
  <si>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</si>
  <si>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</si>
  <si>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</si>
  <si>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</si>
  <si>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</si>
  <si>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</si>
  <si>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</si>
  <si>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</si>
  <si>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</si>
  <si>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</si>
  <si>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</si>
  <si>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</si>
  <si>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</si>
  <si>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</si>
  <si>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</si>
  <si>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</si>
  <si>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</si>
  <si>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</si>
  <si>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</si>
  <si>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</si>
  <si>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</si>
  <si>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</si>
  <si>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</si>
  <si>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</si>
  <si>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</si>
  <si>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</si>
  <si>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</si>
  <si>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</si>
  <si>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</si>
  <si>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</si>
  <si>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</si>
  <si>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</si>
  <si>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</si>
  <si>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</si>
  <si>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</si>
  <si>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</si>
  <si>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</si>
  <si>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</si>
  <si>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</si>
  <si>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</si>
  <si>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</si>
  <si>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</si>
  <si>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</si>
  <si>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</si>
  <si>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</si>
  <si>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</si>
  <si>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</si>
  <si>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</si>
  <si>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</si>
  <si>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</si>
  <si>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</si>
  <si>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</si>
  <si>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</si>
  <si>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</si>
  <si>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</si>
  <si>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</si>
  <si>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</si>
  <si>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</si>
  <si>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</si>
  <si>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</si>
  <si>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</si>
  <si>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</si>
  <si>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</si>
  <si>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</si>
  <si>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</si>
  <si>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</si>
  <si>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</si>
  <si>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</si>
  <si>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</si>
  <si>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</si>
  <si>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</si>
  <si>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</si>
  <si>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</si>
  <si>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</si>
  <si>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</si>
  <si>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</si>
  <si>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</si>
  <si>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</si>
  <si>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</si>
  <si>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</si>
  <si>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</si>
  <si>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</si>
  <si>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</si>
  <si>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</si>
  <si>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</si>
  <si>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</si>
  <si>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</si>
  <si>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</si>
  <si>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</si>
  <si>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</si>
  <si>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</si>
  <si>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</si>
  <si>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</si>
  <si>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</si>
  <si>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</si>
  <si>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</si>
  <si>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</si>
  <si>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</si>
  <si>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</si>
  <si>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</si>
  <si>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</si>
  <si>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</si>
  <si>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</si>
  <si>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</si>
  <si>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</si>
  <si>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</si>
  <si>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</si>
  <si>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</si>
  <si>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</si>
  <si>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</si>
  <si>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</si>
  <si>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</si>
  <si>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</si>
  <si>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</si>
  <si>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</si>
  <si>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</si>
  <si>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</si>
  <si>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</si>
  <si>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</si>
  <si>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</si>
  <si>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</si>
  <si>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</si>
  <si>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</si>
  <si>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</si>
  <si>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</si>
  <si>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</si>
  <si>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</si>
  <si>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</si>
  <si>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</si>
  <si>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</si>
  <si>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</si>
  <si>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</si>
  <si>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</si>
  <si>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</si>
  <si>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</si>
  <si>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</si>
  <si>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</si>
  <si>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</si>
  <si>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</si>
  <si>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</si>
  <si>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</si>
  <si>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</si>
  <si>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</si>
  <si>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</si>
  <si>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</si>
  <si>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</si>
  <si>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</si>
  <si>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</si>
  <si>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</si>
  <si>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</si>
  <si>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</si>
  <si>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</si>
  <si>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</si>
  <si>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</si>
  <si>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</si>
  <si>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</si>
  <si>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</si>
  <si>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</si>
  <si>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</si>
  <si>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</si>
  <si>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</si>
  <si>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</si>
  <si>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</si>
  <si>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</si>
  <si>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</si>
  <si>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</si>
  <si>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</si>
  <si>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</si>
  <si>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</si>
  <si>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</si>
  <si>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</si>
  <si>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</si>
  <si>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</si>
  <si>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</si>
  <si>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</si>
  <si>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</si>
  <si>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</si>
  <si>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</si>
  <si>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</si>
  <si>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</si>
  <si>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</si>
  <si>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</si>
  <si>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</si>
  <si>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</si>
  <si>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</si>
  <si>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</si>
  <si>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</si>
  <si>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</si>
  <si>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</si>
  <si>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</si>
  <si>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</si>
  <si>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</si>
  <si>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</si>
  <si>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</si>
  <si>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</si>
  <si>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</si>
  <si>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</si>
  <si>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</si>
  <si>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</si>
  <si>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</si>
  <si>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</si>
  <si>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</si>
  <si>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</si>
  <si>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</si>
  <si>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</si>
  <si>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</si>
  <si>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</si>
  <si>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</si>
  <si>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</si>
  <si>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</si>
  <si>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</si>
  <si>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</si>
  <si>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</si>
  <si>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</si>
  <si>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</si>
  <si>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</si>
  <si>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</si>
  <si>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</si>
  <si>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</si>
  <si>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</si>
  <si>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</si>
  <si>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</si>
  <si>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</si>
  <si>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</si>
  <si>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</si>
  <si>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</si>
  <si>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</si>
  <si>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</si>
  <si>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</si>
  <si>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</si>
  <si>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</si>
  <si>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</si>
  <si>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</si>
  <si>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</si>
  <si>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</si>
  <si>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</si>
  <si>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</si>
  <si>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</si>
  <si>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</si>
  <si>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</si>
  <si>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</si>
  <si>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</si>
  <si>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</si>
  <si>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</si>
  <si>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</si>
  <si>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</si>
  <si>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</si>
  <si>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</si>
  <si>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</si>
  <si>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</si>
  <si>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</si>
  <si>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</si>
  <si>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</si>
  <si>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</si>
  <si>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</si>
  <si>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</si>
  <si>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</si>
  <si>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</si>
  <si>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</si>
  <si>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</si>
  <si>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</si>
  <si>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</si>
  <si>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</si>
  <si>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</si>
  <si>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</si>
  <si>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</si>
  <si>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</si>
  <si>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</si>
  <si>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</si>
  <si>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</si>
  <si>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</si>
  <si>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</si>
  <si>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</si>
  <si>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</si>
  <si>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</si>
  <si>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</si>
  <si>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</si>
  <si>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</si>
  <si>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</si>
  <si>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</si>
  <si>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</si>
  <si>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</si>
  <si>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</si>
  <si>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</si>
  <si>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</si>
  <si>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</si>
  <si>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</si>
  <si>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</si>
  <si>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</si>
  <si>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</si>
  <si>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</si>
  <si>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</si>
  <si>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</si>
  <si>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</si>
  <si>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</si>
  <si>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</si>
  <si>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</si>
  <si>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</si>
  <si>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</si>
  <si>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</si>
  <si>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</si>
  <si>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</si>
  <si>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</si>
  <si>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</si>
  <si>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</si>
  <si>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</si>
  <si>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</si>
  <si>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</si>
  <si>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</si>
  <si>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</si>
  <si>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</si>
  <si>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</si>
  <si>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</si>
  <si>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</si>
  <si>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</si>
  <si>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</si>
  <si>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</si>
  <si>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</si>
  <si>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</si>
  <si>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</si>
  <si>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</si>
  <si>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</si>
  <si>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</si>
  <si>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</si>
  <si>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</si>
  <si>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</si>
  <si>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</si>
  <si>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</si>
  <si>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</si>
  <si>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</si>
  <si>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</si>
  <si>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</si>
  <si>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</si>
  <si>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</si>
  <si>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</si>
  <si>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</si>
  <si>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</si>
  <si>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</si>
  <si>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</si>
  <si>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</si>
  <si>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</si>
  <si>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</si>
  <si>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</si>
  <si>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</si>
  <si>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</si>
  <si>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</si>
  <si>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</si>
  <si>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</si>
  <si>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</si>
  <si>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</si>
  <si>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</si>
  <si>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</si>
  <si>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</si>
  <si>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</si>
  <si>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</si>
  <si>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</si>
  <si>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</si>
  <si>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</si>
  <si>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</si>
  <si>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</si>
  <si>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</si>
  <si>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</si>
  <si>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</si>
  <si>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</si>
  <si>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</si>
  <si>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</si>
  <si>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</si>
  <si>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</si>
  <si>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</si>
  <si>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</si>
  <si>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</si>
  <si>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</si>
  <si>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</si>
  <si>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</si>
  <si>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</si>
  <si>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</si>
  <si>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</si>
  <si>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</si>
  <si>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</si>
  <si>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</si>
  <si>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</si>
  <si>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</si>
  <si>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</si>
  <si>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</si>
  <si>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</si>
  <si>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</si>
  <si>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</si>
  <si>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</si>
  <si>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</si>
  <si>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</si>
  <si>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</si>
  <si>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</si>
  <si>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</si>
  <si>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</si>
  <si>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</si>
  <si>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</si>
  <si>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</si>
  <si>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</si>
  <si>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</si>
  <si>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</si>
  <si>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</si>
  <si>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</si>
  <si>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</si>
  <si>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</si>
  <si>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</si>
  <si>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</si>
  <si>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</si>
  <si>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</si>
  <si>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</si>
  <si>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</si>
  <si>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</si>
  <si>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</si>
  <si>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</si>
  <si>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</si>
  <si>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</si>
  <si>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</si>
  <si>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</si>
  <si>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</si>
  <si>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</si>
  <si>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</si>
  <si>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</si>
  <si>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</si>
  <si>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</si>
  <si>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</si>
  <si>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</si>
  <si>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</si>
  <si>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</si>
  <si>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</si>
  <si>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</si>
  <si>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</si>
  <si>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</si>
  <si>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</si>
  <si>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</si>
  <si>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</si>
  <si>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</si>
  <si>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</si>
  <si>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</si>
  <si>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</si>
  <si>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</si>
  <si>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</si>
  <si>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</si>
  <si>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</si>
  <si>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</si>
  <si>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</si>
  <si>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</si>
  <si>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</si>
  <si>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</si>
  <si>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</si>
  <si>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</si>
  <si>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</si>
  <si>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</si>
  <si>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</si>
  <si>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</si>
  <si>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</si>
  <si>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</si>
  <si>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</si>
  <si>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</si>
  <si>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</si>
  <si>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</si>
  <si>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</si>
  <si>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</si>
  <si>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</si>
  <si>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</si>
  <si>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</si>
  <si>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</si>
  <si>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</si>
  <si>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</si>
  <si>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</si>
  <si>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</si>
  <si>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</si>
  <si>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</si>
  <si>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</si>
  <si>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</si>
  <si>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</si>
  <si>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</si>
  <si>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</si>
  <si>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</si>
  <si>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</si>
  <si>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</si>
  <si>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</si>
  <si>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</si>
  <si>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</si>
  <si>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</si>
  <si>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</si>
  <si>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</si>
  <si>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</si>
  <si>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</si>
  <si>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</si>
  <si>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</si>
  <si>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</si>
  <si>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</si>
  <si>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</si>
  <si>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</si>
  <si>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</si>
  <si>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</si>
  <si>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</si>
  <si>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</si>
  <si>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</si>
  <si>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</si>
  <si>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</si>
  <si>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</si>
  <si>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</si>
  <si>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</si>
  <si>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</si>
  <si>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</si>
  <si>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</si>
  <si>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</si>
  <si>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</si>
  <si>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</si>
  <si>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</si>
  <si>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</si>
  <si>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</si>
  <si>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</si>
  <si>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</si>
  <si>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</si>
  <si>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</si>
  <si>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</si>
  <si>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</si>
  <si>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</si>
  <si>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</si>
  <si>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</si>
  <si>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</si>
  <si>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</si>
  <si>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</si>
  <si>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</si>
  <si>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</si>
  <si>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</si>
  <si>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</si>
  <si>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</si>
  <si>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</si>
  <si>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</si>
  <si>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</si>
  <si>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</si>
  <si>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</si>
  <si>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</si>
  <si>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</si>
  <si>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</si>
  <si>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</si>
  <si>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</si>
  <si>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</si>
  <si>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</si>
  <si>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</si>
  <si>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</si>
  <si>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</si>
  <si>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</si>
  <si>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</si>
  <si>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</si>
  <si>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</si>
  <si>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</si>
  <si>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</si>
  <si>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</si>
  <si>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</si>
  <si>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</si>
  <si>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</si>
  <si>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</si>
  <si>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</si>
  <si>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</si>
  <si>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</si>
  <si>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</si>
  <si>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</si>
  <si>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</si>
  <si>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</si>
  <si>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</si>
  <si>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</si>
  <si>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</si>
  <si>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</si>
  <si>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</si>
  <si>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</si>
  <si>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</si>
  <si>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</si>
  <si>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</si>
  <si>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</si>
  <si>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</si>
  <si>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</si>
  <si>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</si>
  <si>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</si>
  <si>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</si>
  <si>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</si>
  <si>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</si>
  <si>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</si>
  <si>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</si>
  <si>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</si>
  <si>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</si>
  <si>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</si>
  <si>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</si>
  <si>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</si>
  <si>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</si>
  <si>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</si>
  <si>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</si>
  <si>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</si>
  <si>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</si>
  <si>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</si>
  <si>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</si>
  <si>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</si>
  <si>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</si>
  <si>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</si>
  <si>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</si>
  <si>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</si>
  <si>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</si>
  <si>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</si>
  <si>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</si>
  <si>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</si>
  <si>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</si>
  <si>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</si>
  <si>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</si>
  <si>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</si>
  <si>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</si>
  <si>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</si>
  <si>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</si>
  <si>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</si>
  <si>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</si>
  <si>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</si>
  <si>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</si>
  <si>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</si>
  <si>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</si>
  <si>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</si>
  <si>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</si>
  <si>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</si>
  <si>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</si>
  <si>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</si>
  <si>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</si>
  <si>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</si>
  <si>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</si>
  <si>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</si>
  <si>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</si>
  <si>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</si>
  <si>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</si>
  <si>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</si>
  <si>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</si>
  <si>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</si>
  <si>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</si>
  <si>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</si>
  <si>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</si>
  <si>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</si>
  <si>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</si>
  <si>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</si>
  <si>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</si>
  <si>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</si>
  <si>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</si>
  <si>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</si>
  <si>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</si>
  <si>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</si>
  <si>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</si>
  <si>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</si>
  <si>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</si>
  <si>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</si>
  <si>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</si>
  <si>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</si>
  <si>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</si>
  <si>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</si>
  <si>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</si>
  <si>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</si>
  <si>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</si>
  <si>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</si>
  <si>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</si>
  <si>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</si>
  <si>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</si>
  <si>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</si>
  <si>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</si>
  <si>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</si>
  <si>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</si>
  <si>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</si>
  <si>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</si>
  <si>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</si>
  <si>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</si>
  <si>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</si>
  <si>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</si>
  <si>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</si>
  <si>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</si>
  <si>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</si>
  <si>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</si>
  <si>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</si>
  <si>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</si>
  <si>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</si>
  <si>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</si>
  <si>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</si>
  <si>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</si>
  <si>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</si>
  <si>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</si>
  <si>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</si>
  <si>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</si>
  <si>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</si>
  <si>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</si>
  <si>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</si>
  <si>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</si>
  <si>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</si>
  <si>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</si>
  <si>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</si>
  <si>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</si>
  <si>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</si>
  <si>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</si>
  <si>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</si>
  <si>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</si>
  <si>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</si>
  <si>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</si>
  <si>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</si>
  <si>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</si>
  <si>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</si>
  <si>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</si>
  <si>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</si>
  <si>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</si>
  <si>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</si>
  <si>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</si>
  <si>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</si>
  <si>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</si>
  <si>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</si>
  <si>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</si>
  <si>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</si>
  <si>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</si>
  <si>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</si>
  <si>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</si>
  <si>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</si>
  <si>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</si>
  <si>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</si>
  <si>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</si>
  <si>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</si>
  <si>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</si>
  <si>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</si>
  <si>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</si>
  <si>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</si>
  <si>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</si>
  <si>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</si>
  <si>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</si>
  <si>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</si>
  <si>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</si>
  <si>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</si>
  <si>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</si>
  <si>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</si>
  <si>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</si>
  <si>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</si>
  <si>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</si>
  <si>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</si>
  <si>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</si>
  <si>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</si>
  <si>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</si>
  <si>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</si>
  <si>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</si>
  <si>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</si>
  <si>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</si>
  <si>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</si>
  <si>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</si>
  <si>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</si>
  <si>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</si>
  <si>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</si>
  <si>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</si>
  <si>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</si>
  <si>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</si>
  <si>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</si>
  <si>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</si>
  <si>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</si>
  <si>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</si>
  <si>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</si>
  <si>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</si>
  <si>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</si>
  <si>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</si>
  <si>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</si>
  <si>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</si>
  <si>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</si>
  <si>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</si>
  <si>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</si>
  <si>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</si>
  <si>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</si>
  <si>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</si>
  <si>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</si>
  <si>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</si>
  <si>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</si>
  <si>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</si>
  <si>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</si>
  <si>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</si>
  <si>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</si>
  <si>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</si>
  <si>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</si>
  <si>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</si>
  <si>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</si>
  <si>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</si>
  <si>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</si>
  <si>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</si>
  <si>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</si>
  <si>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</si>
  <si>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</si>
  <si>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</si>
  <si>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</si>
  <si>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</si>
  <si>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</si>
  <si>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</si>
  <si>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</si>
  <si>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</si>
  <si>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</si>
  <si>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</si>
  <si>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</si>
  <si>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</si>
  <si>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</si>
  <si>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</si>
  <si>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</si>
  <si>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</si>
  <si>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</si>
  <si>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</si>
  <si>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</si>
  <si>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</si>
  <si>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</si>
  <si>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</si>
  <si>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</si>
  <si>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</si>
  <si>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</si>
  <si>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</si>
  <si>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</si>
  <si>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</si>
  <si>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</si>
  <si>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</si>
  <si>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</si>
  <si>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</si>
  <si>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</si>
  <si>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</si>
  <si>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</si>
  <si>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</si>
  <si>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</si>
  <si>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</si>
  <si>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</si>
  <si>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</si>
  <si>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</si>
  <si>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</si>
  <si>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</si>
  <si>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</si>
  <si>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</si>
  <si>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</si>
  <si>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</si>
  <si>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</si>
  <si>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</si>
  <si>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</si>
  <si>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</si>
  <si>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</si>
  <si>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</si>
  <si>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</si>
  <si>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</si>
  <si>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</si>
  <si>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</si>
  <si>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</si>
  <si>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</si>
  <si>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</si>
  <si>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</si>
  <si>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</si>
  <si>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</si>
  <si>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</si>
  <si>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</si>
  <si>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</si>
  <si>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</si>
  <si>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</si>
  <si>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</si>
  <si>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</si>
  <si>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</si>
  <si>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</si>
  <si>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</si>
  <si>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</si>
  <si>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</si>
  <si>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</si>
  <si>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</si>
  <si>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</si>
  <si>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</si>
  <si>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</si>
  <si>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</si>
  <si>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</si>
  <si>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</si>
  <si>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</si>
  <si>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</si>
  <si>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</si>
  <si>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</si>
  <si>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</si>
  <si>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</si>
  <si>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</si>
  <si>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</si>
  <si>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</si>
  <si>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</si>
  <si>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</si>
  <si>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</si>
  <si>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</si>
  <si>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</si>
  <si>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</si>
  <si>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</si>
  <si>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</si>
  <si>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</si>
  <si>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</si>
  <si>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</si>
  <si>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</si>
  <si>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</si>
  <si>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</si>
  <si>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</si>
  <si>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</si>
  <si>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</si>
  <si>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</si>
  <si>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</si>
  <si>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</si>
  <si>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</si>
  <si>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</si>
  <si>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</si>
  <si>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</si>
  <si>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</si>
  <si>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</si>
  <si>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</si>
  <si>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</si>
  <si>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</si>
  <si>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</si>
  <si>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</si>
  <si>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</si>
  <si>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</si>
  <si>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</si>
  <si>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</si>
  <si>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</si>
  <si>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</si>
  <si>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</si>
  <si>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</si>
  <si>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</si>
  <si>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</si>
  <si>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</si>
  <si>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</si>
  <si>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</si>
  <si>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</si>
  <si>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</si>
  <si>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</si>
  <si>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</si>
  <si>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</si>
  <si>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</si>
  <si>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</si>
  <si>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</si>
  <si>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</si>
  <si>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</si>
  <si>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</si>
  <si>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</si>
  <si>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</si>
  <si>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</si>
  <si>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</si>
  <si>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</si>
  <si>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</si>
  <si>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</si>
  <si>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</si>
  <si>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</si>
  <si>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</si>
  <si>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</si>
  <si>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</si>
  <si>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</si>
  <si>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</si>
  <si>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</si>
  <si>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</si>
  <si>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</si>
  <si>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</si>
  <si>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</si>
  <si>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</si>
  <si>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</si>
  <si>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</si>
  <si>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</si>
  <si>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</si>
  <si>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</si>
  <si>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</si>
  <si>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</si>
  <si>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</si>
  <si>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</si>
  <si>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</si>
  <si>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</si>
  <si>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</si>
  <si>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</si>
  <si>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</si>
  <si>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</si>
  <si>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</si>
  <si>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</si>
  <si>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</si>
  <si>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</si>
  <si>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</si>
  <si>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</si>
  <si>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</si>
  <si>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</si>
  <si>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</si>
  <si>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</si>
  <si>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</si>
  <si>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</si>
  <si>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</si>
  <si>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</si>
  <si>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</si>
  <si>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</si>
  <si>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</si>
  <si>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</si>
  <si>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</si>
  <si>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</si>
  <si>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</si>
  <si>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</si>
  <si>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</si>
  <si>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</si>
  <si>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</si>
  <si>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</si>
  <si>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</si>
  <si>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</si>
  <si>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</si>
  <si>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</si>
  <si>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</si>
  <si>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</si>
  <si>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</si>
  <si>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</si>
  <si>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</si>
  <si>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</si>
  <si>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</si>
  <si>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</si>
  <si>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</si>
  <si>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</si>
  <si>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</si>
  <si>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</si>
  <si>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</si>
  <si>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</si>
  <si>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</si>
  <si>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</si>
  <si>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</si>
  <si>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</si>
  <si>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</si>
  <si>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</si>
  <si>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</si>
  <si>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</si>
  <si>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</si>
  <si>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</si>
  <si>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</si>
  <si>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</si>
  <si>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</si>
  <si>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</si>
  <si>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</si>
  <si>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</si>
  <si>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</si>
  <si>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</si>
  <si>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</si>
  <si>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</si>
  <si>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</si>
  <si>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</si>
  <si>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</si>
  <si>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</si>
  <si>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</si>
  <si>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</si>
  <si>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</si>
  <si>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</si>
  <si>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</si>
  <si>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</si>
  <si>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</si>
  <si>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</si>
  <si>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</si>
  <si>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</si>
  <si>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</si>
  <si>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</si>
  <si>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</si>
  <si>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</si>
  <si>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</si>
  <si>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</si>
  <si>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</si>
  <si>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</si>
  <si>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</si>
  <si>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</si>
  <si>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</si>
  <si>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</si>
  <si>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</si>
  <si>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</si>
  <si>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</si>
  <si>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</si>
  <si>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</si>
  <si>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</si>
  <si>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</si>
  <si>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</si>
  <si>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</si>
  <si>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</si>
  <si>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</si>
  <si>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</si>
  <si>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</si>
  <si>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</si>
  <si>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</si>
  <si>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</si>
  <si>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</si>
  <si>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</si>
  <si>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</si>
  <si>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</si>
  <si>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</si>
  <si>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</si>
  <si>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</si>
  <si>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</si>
  <si>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</si>
  <si>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</si>
  <si>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</si>
  <si>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</si>
  <si>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</si>
  <si>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</si>
  <si>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</si>
  <si>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</si>
  <si>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</si>
  <si>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</si>
  <si>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</si>
  <si>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</si>
  <si>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</si>
  <si>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</si>
  <si>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</si>
  <si>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</si>
  <si>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</si>
  <si>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</si>
  <si>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</si>
  <si>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</si>
  <si>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</si>
  <si>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</si>
  <si>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</si>
  <si>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</si>
  <si>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</si>
  <si>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</si>
  <si>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</si>
  <si>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</si>
  <si>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</si>
  <si>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</si>
  <si>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</si>
  <si>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</si>
  <si>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</si>
  <si>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</si>
  <si>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</si>
  <si>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</si>
  <si>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</si>
  <si>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</si>
  <si>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</si>
  <si>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</si>
  <si>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</si>
  <si>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</si>
  <si>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</si>
  <si>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</si>
  <si>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</si>
  <si>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</si>
  <si>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</si>
  <si>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</si>
  <si>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</si>
  <si>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</si>
  <si>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</si>
  <si>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</si>
  <si>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</si>
  <si>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</si>
  <si>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</si>
  <si>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</si>
  <si>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</si>
  <si>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</si>
  <si>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</si>
  <si>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</si>
  <si>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</si>
  <si>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</si>
  <si>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</si>
  <si>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</si>
  <si>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</si>
  <si>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</si>
  <si>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</si>
  <si>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</si>
  <si>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</si>
  <si>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</si>
  <si>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</si>
  <si>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</si>
  <si>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</si>
  <si>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</si>
  <si>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</si>
  <si>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</si>
  <si>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</si>
  <si>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</si>
  <si>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</si>
  <si>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</si>
  <si>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</si>
  <si>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</si>
  <si>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</si>
  <si>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</si>
  <si>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</si>
  <si>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</si>
  <si>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</si>
  <si>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</si>
  <si>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</si>
  <si>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</si>
  <si>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</si>
  <si>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</si>
  <si>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</si>
  <si>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</si>
  <si>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</si>
  <si>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</si>
  <si>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</si>
  <si>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</si>
  <si>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</si>
  <si>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</si>
  <si>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</si>
  <si>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</si>
  <si>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</si>
  <si>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</si>
  <si>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</si>
  <si>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</si>
  <si>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</si>
  <si>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</si>
  <si>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</si>
  <si>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</si>
  <si>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</si>
  <si>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</si>
  <si>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</si>
  <si>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</si>
  <si>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</si>
  <si>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</si>
  <si>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</si>
  <si>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</si>
  <si>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</si>
  <si>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</si>
  <si>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</si>
  <si>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</si>
  <si>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</si>
  <si>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</si>
  <si>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</si>
  <si>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</si>
  <si>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</si>
  <si>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</si>
  <si>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</si>
  <si>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</si>
  <si>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</si>
  <si>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</si>
  <si>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</si>
  <si>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</si>
  <si>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</si>
  <si>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</si>
  <si>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</si>
  <si>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</si>
  <si>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</si>
  <si>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</si>
  <si>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</si>
  <si>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</si>
  <si>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</si>
  <si>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</si>
  <si>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</si>
  <si>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</si>
  <si>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</si>
  <si>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</si>
  <si>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</si>
  <si>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</si>
  <si>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</si>
  <si>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</si>
  <si>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</si>
  <si>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</si>
  <si>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</si>
  <si>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</si>
  <si>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</si>
  <si>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</si>
  <si>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</si>
  <si>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</si>
  <si>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</si>
  <si>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</si>
  <si>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</si>
  <si>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</si>
  <si>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</si>
  <si>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</si>
  <si>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</si>
  <si>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</si>
  <si>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</si>
  <si>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</si>
  <si>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</si>
  <si>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</si>
  <si>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</si>
  <si>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</si>
  <si>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</si>
  <si>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</si>
  <si>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</si>
  <si>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</si>
  <si>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</si>
  <si>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</si>
  <si>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</si>
  <si>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</si>
  <si>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</si>
  <si>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</si>
  <si>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</si>
  <si>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</si>
  <si>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</si>
  <si>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</si>
  <si>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</si>
  <si>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</si>
  <si>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</si>
  <si>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</si>
  <si>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</si>
  <si>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</si>
  <si>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</si>
  <si>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</si>
  <si>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</si>
  <si>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</si>
  <si>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</si>
  <si>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</si>
  <si>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</si>
  <si>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</si>
  <si>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</si>
  <si>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</si>
  <si>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</si>
  <si>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</si>
  <si>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</si>
  <si>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</si>
  <si>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</si>
  <si>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</si>
  <si>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</si>
  <si>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</si>
  <si>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</si>
  <si>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</si>
  <si>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</si>
  <si>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</si>
  <si>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</si>
  <si>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</si>
  <si>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</si>
  <si>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</si>
  <si>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</si>
  <si>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</si>
  <si>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</si>
  <si>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</si>
  <si>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</si>
  <si>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</si>
  <si>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</si>
  <si>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</si>
  <si>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</si>
  <si>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</si>
  <si>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</si>
  <si>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</si>
  <si>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</si>
  <si>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</si>
  <si>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</si>
  <si>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</si>
  <si>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</si>
  <si>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</si>
  <si>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</si>
  <si>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</si>
  <si>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</si>
  <si>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</si>
  <si>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</si>
  <si>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</si>
  <si>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</si>
  <si>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</si>
  <si>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</si>
  <si>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</si>
  <si>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</si>
  <si>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</si>
  <si>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</si>
  <si>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</si>
  <si>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</si>
  <si>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</si>
  <si>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</si>
  <si>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</si>
  <si>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</si>
  <si>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</si>
  <si>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</si>
  <si>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</si>
  <si>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</si>
  <si>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</si>
  <si>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</si>
  <si>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</si>
  <si>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</si>
  <si>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</si>
  <si>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</si>
  <si>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</si>
  <si>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</si>
  <si>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</si>
  <si>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</si>
  <si>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</si>
  <si>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</si>
  <si>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</si>
  <si>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</si>
  <si>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</si>
  <si>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</si>
  <si>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</si>
  <si>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</si>
  <si>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</si>
  <si>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</si>
  <si>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</si>
  <si>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</si>
  <si>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</si>
  <si>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</si>
  <si>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</si>
  <si>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</si>
  <si>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</si>
  <si>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</si>
  <si>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</si>
  <si>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</si>
  <si>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</si>
  <si>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</si>
  <si>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</si>
  <si>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</si>
  <si>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</si>
  <si>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</si>
  <si>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</si>
  <si>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</si>
  <si>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</si>
  <si>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</si>
  <si>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</si>
  <si>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</si>
  <si>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</si>
  <si>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</si>
  <si>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</si>
  <si>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</si>
  <si>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</si>
  <si>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</si>
  <si>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</si>
  <si>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</si>
  <si>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</si>
  <si>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</si>
  <si>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</si>
  <si>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</si>
  <si>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</si>
  <si>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</si>
  <si>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</si>
  <si>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</si>
  <si>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</si>
  <si>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</si>
  <si>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</si>
  <si>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</si>
  <si>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</si>
  <si>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</si>
  <si>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</si>
  <si>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</si>
  <si>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</si>
  <si>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</si>
  <si>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</si>
  <si>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</si>
  <si>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</si>
  <si>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</si>
  <si>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</si>
  <si>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</si>
  <si>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</si>
  <si>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</si>
  <si>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</si>
  <si>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</si>
  <si>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</si>
  <si>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</si>
  <si>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</si>
  <si>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</si>
  <si>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</si>
  <si>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</si>
  <si>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</si>
  <si>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</si>
  <si>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</si>
  <si>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</si>
  <si>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</si>
  <si>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</si>
  <si>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</si>
  <si>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</si>
  <si>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</si>
  <si>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</si>
  <si>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</si>
  <si>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</si>
  <si>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</si>
  <si>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</si>
  <si>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</si>
  <si>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</si>
  <si>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</si>
  <si>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</si>
  <si>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</si>
  <si>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</si>
  <si>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</si>
  <si>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</si>
  <si>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</si>
  <si>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</si>
  <si>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</si>
  <si>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</si>
  <si>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</si>
  <si>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</si>
  <si>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</si>
  <si>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</si>
  <si>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</si>
  <si>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</si>
  <si>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</si>
  <si>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</si>
  <si>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</si>
  <si>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</si>
  <si>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</si>
  <si>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</si>
  <si>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</si>
  <si>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</si>
  <si>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</si>
  <si>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</si>
  <si>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</si>
  <si>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</si>
  <si>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</si>
  <si>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</si>
  <si>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</si>
  <si>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</si>
  <si>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</si>
  <si>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</si>
  <si>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</si>
  <si>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</si>
  <si>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</si>
  <si>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</si>
  <si>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</si>
  <si>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</si>
  <si>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</si>
  <si>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</si>
  <si>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</si>
  <si>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</si>
  <si>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</si>
  <si>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</si>
  <si>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</si>
  <si>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</si>
  <si>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</si>
  <si>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</si>
  <si>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</si>
  <si>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</si>
  <si>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</si>
  <si>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</si>
  <si>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</si>
  <si>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</si>
  <si>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</si>
  <si>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</si>
  <si>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</si>
  <si>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</si>
  <si>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</si>
  <si>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</si>
  <si>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</si>
  <si>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</si>
  <si>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</si>
  <si>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</si>
  <si>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</si>
  <si>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</si>
  <si>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</si>
  <si>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</si>
  <si>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</si>
  <si>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</si>
  <si>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</si>
  <si>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</si>
  <si>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</si>
  <si>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</si>
  <si>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</si>
  <si>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</si>
  <si>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</si>
  <si>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</si>
  <si>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</si>
  <si>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</si>
  <si>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</si>
  <si>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</si>
  <si>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</si>
  <si>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</si>
  <si>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</si>
  <si>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</si>
  <si>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</si>
  <si>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</si>
  <si>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</si>
  <si>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</si>
  <si>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</si>
  <si>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</si>
  <si>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</si>
  <si>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</si>
  <si>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</si>
  <si>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</si>
  <si>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</si>
  <si>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</si>
  <si>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</si>
  <si>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</si>
  <si>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</si>
  <si>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</si>
  <si>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</si>
  <si>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</si>
  <si>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</si>
  <si>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</si>
  <si>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</si>
  <si>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</si>
  <si>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</si>
  <si>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</si>
  <si>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</si>
  <si>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</si>
  <si>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</si>
  <si>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</si>
  <si>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</si>
  <si>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</si>
  <si>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</si>
  <si>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</si>
  <si>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</si>
  <si>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</si>
  <si>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</si>
  <si>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</si>
  <si>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</si>
  <si>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</si>
  <si>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</si>
  <si>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</si>
  <si>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</si>
  <si>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</si>
  <si>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</si>
  <si>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</si>
  <si>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</si>
  <si>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</si>
  <si>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</si>
  <si>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</si>
  <si>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</si>
  <si>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</si>
  <si>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</si>
  <si>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</si>
  <si>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</si>
  <si>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</si>
  <si>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</si>
  <si>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</si>
  <si>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</si>
  <si>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</si>
  <si>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</si>
  <si>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</si>
  <si>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</si>
  <si>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</si>
  <si>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</si>
  <si>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</si>
  <si>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</si>
  <si>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</si>
  <si>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</si>
  <si>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</si>
  <si>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</si>
  <si>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</si>
  <si>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</si>
  <si>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</si>
  <si>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</si>
  <si>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</si>
  <si>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</si>
  <si>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</si>
  <si>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</si>
  <si>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</si>
  <si>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</si>
  <si>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</si>
  <si>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</si>
  <si>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</si>
  <si>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</si>
  <si>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</si>
  <si>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</si>
  <si>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</si>
  <si>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</si>
  <si>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</si>
  <si>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</si>
  <si>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</si>
  <si>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</si>
  <si>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</si>
  <si>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</si>
  <si>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</si>
  <si>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</si>
  <si>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</si>
  <si>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</si>
  <si>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</si>
  <si>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</si>
  <si>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</si>
  <si>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</si>
  <si>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</si>
  <si>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</si>
  <si>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</si>
  <si>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</si>
  <si>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</si>
  <si>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</si>
  <si>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</si>
  <si>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</si>
  <si>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</si>
  <si>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</si>
  <si>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</si>
  <si>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</si>
  <si>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</si>
  <si>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</si>
  <si>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</si>
  <si>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</si>
  <si>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</si>
  <si>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</si>
  <si>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</si>
  <si>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</si>
  <si>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</si>
  <si>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</si>
  <si>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</si>
  <si>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</si>
  <si>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</si>
  <si>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</si>
  <si>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</si>
  <si>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</si>
  <si>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</si>
  <si>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</si>
  <si>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</si>
  <si>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</si>
  <si>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</si>
  <si>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</si>
  <si>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</si>
  <si>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</si>
  <si>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</si>
  <si>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</si>
  <si>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</si>
  <si>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</si>
  <si>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</si>
  <si>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</si>
  <si>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</si>
  <si>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</si>
  <si>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</si>
  <si>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</si>
  <si>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</si>
  <si>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</si>
  <si>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</si>
  <si>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</si>
  <si>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</si>
  <si>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</si>
  <si>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</si>
  <si>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</si>
  <si>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</si>
  <si>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</si>
  <si>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</si>
  <si>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</si>
  <si>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</si>
  <si>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</si>
  <si>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</si>
  <si>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</si>
  <si>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</si>
  <si>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</si>
  <si>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</si>
  <si>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</si>
  <si>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</si>
  <si>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</si>
  <si>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</si>
  <si>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</si>
  <si>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</si>
  <si>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</si>
  <si>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</si>
  <si>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</si>
  <si>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</si>
  <si>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</si>
  <si>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</si>
  <si>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</si>
  <si>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</si>
  <si>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</si>
  <si>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</si>
  <si>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</si>
  <si>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</si>
  <si>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</si>
  <si>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</si>
  <si>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</si>
  <si>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</si>
  <si>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</si>
  <si>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</si>
  <si>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</si>
  <si>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</si>
  <si>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</si>
  <si>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</si>
  <si>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</si>
  <si>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</si>
  <si>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</si>
  <si>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</si>
  <si>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</si>
  <si>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</si>
  <si>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</si>
  <si>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</si>
  <si>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</si>
  <si>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</si>
  <si>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</si>
  <si>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</si>
  <si>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</si>
  <si>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</si>
  <si>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</si>
  <si>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</si>
  <si>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</si>
  <si>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</si>
  <si>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</si>
  <si>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</si>
  <si>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</si>
  <si>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</si>
  <si>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</si>
  <si>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</si>
  <si>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</si>
  <si>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</si>
  <si>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</si>
  <si>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</si>
  <si>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</si>
  <si>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</si>
  <si>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</si>
  <si>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</si>
  <si>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</si>
  <si>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</si>
  <si>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</si>
  <si>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</si>
  <si>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</si>
  <si>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</si>
  <si>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</si>
  <si>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</si>
  <si>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</si>
  <si>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</si>
  <si>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</si>
  <si>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</si>
  <si>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</si>
  <si>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</si>
  <si>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</si>
  <si>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</si>
  <si>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</si>
  <si>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</si>
  <si>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</si>
  <si>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</si>
  <si>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</si>
  <si>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</si>
  <si>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</si>
  <si>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</si>
  <si>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</si>
  <si>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</si>
  <si>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</si>
  <si>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</si>
  <si>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</si>
  <si>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</si>
  <si>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</si>
  <si>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</si>
  <si>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</si>
  <si>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</si>
  <si>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</si>
  <si>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</si>
  <si>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</si>
  <si>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</si>
  <si>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</si>
  <si>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</si>
  <si>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</si>
  <si>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</si>
  <si>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</si>
  <si>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</si>
  <si>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</si>
  <si>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</si>
  <si>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</si>
  <si>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</si>
  <si>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</si>
  <si>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</si>
  <si>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</si>
  <si>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</si>
  <si>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</si>
  <si>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</si>
  <si>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</si>
  <si>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</si>
  <si>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</si>
  <si>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</si>
  <si>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</si>
  <si>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</si>
  <si>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</si>
  <si>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</si>
  <si>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</si>
  <si>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</si>
  <si>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</si>
  <si>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</si>
  <si>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</si>
  <si>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</si>
  <si>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</si>
  <si>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</si>
  <si>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</si>
  <si>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</si>
  <si>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</si>
  <si>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</si>
  <si>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</si>
  <si>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</si>
  <si>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</si>
  <si>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</si>
  <si>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</si>
  <si>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</si>
  <si>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</si>
  <si>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</si>
  <si>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</si>
  <si>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</si>
  <si>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</si>
  <si>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</si>
  <si>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</si>
  <si>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</si>
  <si>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</si>
  <si>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</si>
  <si>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</si>
  <si>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</si>
  <si>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</si>
  <si>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</si>
  <si>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</si>
  <si>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</si>
  <si>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</si>
  <si>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</si>
  <si>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</si>
  <si>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</si>
  <si>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</si>
  <si>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</si>
  <si>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</si>
  <si>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</si>
  <si>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</si>
  <si>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</si>
  <si>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</si>
  <si>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</si>
  <si>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</si>
  <si>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</si>
  <si>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</si>
  <si>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</si>
  <si>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</si>
  <si>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</si>
  <si>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</si>
  <si>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</si>
  <si>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</si>
  <si>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</si>
  <si>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</si>
  <si>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</si>
  <si>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</si>
  <si>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</si>
  <si>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</si>
  <si>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</si>
  <si>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</si>
  <si>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</si>
  <si>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</si>
  <si>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</si>
  <si>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</si>
  <si>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</si>
  <si>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</si>
  <si>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</si>
  <si>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</si>
  <si>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</si>
  <si>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</si>
  <si>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</si>
  <si>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</si>
  <si>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</si>
  <si>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</si>
  <si>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</si>
  <si>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</si>
  <si>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</si>
  <si>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</si>
  <si>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</si>
  <si>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</si>
  <si>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</si>
  <si>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</si>
  <si>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</si>
  <si>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</si>
  <si>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</si>
  <si>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</si>
  <si>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</si>
  <si>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</si>
  <si>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</si>
  <si>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</si>
  <si>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</si>
  <si>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</si>
  <si>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</si>
  <si>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</si>
  <si>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</si>
  <si>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</si>
  <si>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</si>
  <si>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</si>
  <si>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</si>
  <si>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</si>
  <si>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</si>
  <si>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</si>
  <si>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</si>
  <si>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</si>
  <si>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</si>
  <si>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</si>
  <si>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</si>
  <si>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</si>
  <si>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</si>
  <si>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</si>
  <si>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</si>
  <si>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</si>
  <si>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</si>
  <si>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</si>
  <si>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</si>
  <si>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</si>
  <si>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</si>
  <si>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</si>
  <si>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</si>
  <si>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</si>
  <si>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</si>
  <si>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</si>
  <si>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</si>
  <si>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</si>
  <si>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</si>
  <si>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</si>
  <si>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</si>
  <si>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</si>
  <si>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</si>
  <si>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</si>
  <si>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</si>
  <si>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</si>
  <si>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</si>
  <si>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</si>
  <si>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</si>
  <si>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</si>
  <si>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</si>
  <si>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</si>
  <si>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</si>
  <si>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</si>
  <si>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</si>
  <si>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</si>
  <si>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</si>
  <si>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</si>
  <si>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</si>
  <si>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</si>
  <si>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</si>
  <si>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</si>
  <si>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</si>
  <si>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</si>
  <si>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</si>
  <si>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</si>
  <si>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</si>
  <si>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</si>
  <si>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</si>
  <si>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</si>
  <si>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</si>
  <si>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</si>
  <si>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</si>
  <si>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</si>
  <si>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</si>
  <si>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</si>
  <si>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</si>
  <si>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</si>
  <si>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</si>
  <si>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</si>
  <si>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</si>
  <si>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</si>
  <si>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</si>
  <si>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</si>
  <si>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</si>
  <si>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</si>
  <si>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</si>
  <si>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</si>
  <si>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</si>
  <si>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</si>
  <si>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</si>
  <si>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</si>
  <si>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</si>
  <si>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</si>
  <si>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</si>
  <si>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</si>
  <si>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</si>
  <si>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</si>
  <si>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</si>
  <si>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</si>
  <si>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</si>
  <si>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</si>
  <si>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</si>
  <si>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</si>
  <si>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</si>
  <si>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</si>
  <si>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</si>
  <si>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</si>
  <si>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</si>
  <si>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</si>
  <si>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</si>
  <si>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</si>
  <si>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</si>
  <si>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</si>
  <si>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</si>
  <si>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</si>
  <si>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</si>
  <si>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</si>
  <si>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</si>
  <si>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</si>
  <si>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</si>
  <si>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</si>
  <si>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</si>
  <si>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</si>
  <si>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</si>
  <si>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</si>
  <si>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</si>
  <si>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</si>
  <si>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</si>
  <si>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</si>
  <si>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</si>
  <si>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</si>
  <si>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</si>
  <si>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</si>
  <si>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</si>
  <si>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</si>
  <si>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</si>
  <si>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</si>
  <si>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</si>
  <si>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</si>
  <si>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</si>
  <si>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</si>
  <si>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</si>
  <si>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</si>
  <si>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</si>
  <si>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</si>
  <si>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</si>
  <si>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</si>
  <si>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</si>
  <si>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</si>
  <si>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</si>
  <si>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</si>
  <si>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</si>
  <si>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</si>
  <si>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</si>
  <si>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</si>
  <si>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</si>
  <si>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</si>
  <si>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</si>
  <si>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</si>
  <si>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</si>
  <si>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</si>
  <si>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</si>
  <si>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</si>
  <si>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</si>
  <si>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</si>
  <si>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</si>
  <si>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</si>
  <si>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</si>
  <si>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</si>
  <si>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</si>
  <si>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</si>
  <si>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</si>
  <si>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</si>
  <si>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</si>
  <si>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</si>
  <si>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</si>
  <si>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</si>
  <si>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</si>
  <si>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</si>
  <si>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</si>
  <si>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</si>
  <si>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</si>
  <si>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</si>
  <si>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</si>
  <si>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</si>
  <si>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</si>
  <si>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</si>
  <si>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</si>
  <si>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</si>
  <si>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</si>
  <si>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</si>
  <si>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</si>
  <si>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</si>
  <si>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</si>
  <si>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</si>
  <si>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</si>
  <si>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</si>
  <si>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</si>
  <si>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</si>
  <si>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</si>
  <si>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</si>
  <si>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</si>
  <si>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</si>
  <si>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</si>
  <si>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</si>
  <si>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</si>
  <si>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</si>
  <si>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</si>
  <si>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</si>
  <si>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</si>
  <si>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</si>
  <si>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</si>
  <si>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</si>
  <si>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</si>
  <si>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</si>
  <si>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</si>
  <si>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</si>
  <si>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</si>
  <si>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</si>
  <si>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</si>
  <si>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</si>
  <si>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</si>
  <si>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</si>
  <si>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</si>
  <si>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</si>
  <si>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</si>
  <si>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</si>
  <si>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</si>
  <si>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</si>
  <si>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</si>
  <si>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</si>
  <si>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</si>
  <si>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</si>
  <si>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</si>
  <si>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</si>
  <si>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</si>
  <si>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</si>
  <si>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</si>
  <si>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</si>
  <si>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</si>
  <si>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</si>
  <si>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</si>
  <si>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</si>
  <si>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</si>
  <si>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</si>
  <si>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</si>
  <si>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</si>
  <si>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</si>
  <si>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</si>
  <si>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</si>
  <si>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</si>
  <si>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</si>
  <si>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</si>
  <si>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</si>
  <si>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</si>
  <si>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</si>
  <si>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</si>
  <si>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</si>
  <si>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</si>
  <si>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</si>
  <si>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</si>
  <si>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</si>
  <si>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</si>
  <si>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</si>
  <si>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</si>
  <si>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</si>
  <si>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</si>
  <si>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</si>
  <si>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</si>
  <si>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</si>
  <si>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</si>
  <si>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</si>
  <si>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</si>
  <si>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</si>
  <si>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</si>
  <si>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</si>
  <si>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</si>
  <si>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</si>
  <si>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</si>
  <si>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</si>
  <si>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</si>
  <si>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</si>
  <si>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</si>
  <si>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</si>
  <si>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</si>
  <si>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</si>
  <si>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</si>
  <si>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</si>
  <si>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</si>
  <si>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</si>
  <si>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</si>
  <si>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</si>
  <si>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</si>
  <si>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</si>
  <si>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</si>
  <si>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</si>
  <si>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</si>
  <si>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</si>
  <si>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</si>
  <si>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</si>
  <si>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</si>
  <si>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</si>
  <si>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</si>
  <si>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</si>
  <si>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</si>
  <si>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</si>
  <si>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</si>
  <si>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</si>
  <si>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</si>
  <si>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</si>
  <si>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</si>
  <si>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</si>
  <si>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</si>
  <si>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</si>
  <si>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</si>
  <si>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</si>
  <si>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</si>
  <si>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</si>
  <si>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</si>
  <si>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</si>
  <si>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</si>
  <si>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</si>
  <si>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</si>
  <si>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</si>
  <si>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</si>
  <si>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</si>
  <si>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</si>
  <si>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</si>
  <si>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</si>
  <si>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</si>
  <si>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</si>
  <si>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</si>
  <si>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</si>
  <si>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</si>
  <si>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</si>
  <si>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</si>
  <si>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</si>
  <si>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</si>
  <si>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</si>
  <si>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</si>
  <si>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</si>
  <si>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</si>
  <si>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</si>
  <si>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</si>
  <si>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</si>
  <si>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</si>
  <si>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</si>
  <si>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</si>
  <si>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</si>
  <si>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</si>
  <si>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</si>
  <si>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</si>
  <si>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</si>
  <si>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</si>
  <si>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</si>
  <si>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</si>
  <si>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</si>
  <si>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</si>
  <si>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</si>
  <si>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</si>
  <si>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</si>
  <si>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</si>
  <si>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</si>
  <si>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</si>
  <si>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</si>
  <si>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</si>
  <si>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</si>
  <si>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</si>
  <si>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</si>
  <si>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</si>
  <si>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</si>
  <si>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</si>
  <si>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</si>
  <si>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</si>
  <si>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</si>
  <si>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</si>
  <si>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</si>
  <si>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</si>
  <si>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</si>
  <si>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</si>
  <si>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</si>
  <si>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</si>
  <si>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</si>
  <si>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</si>
  <si>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</si>
  <si>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</si>
  <si>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</si>
  <si>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</si>
  <si>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</si>
  <si>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</si>
  <si>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</si>
  <si>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</si>
  <si>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</si>
  <si>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</si>
  <si>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</si>
  <si>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</si>
  <si>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</si>
  <si>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</si>
  <si>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</si>
  <si>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</si>
  <si>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</si>
  <si>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</si>
  <si>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</si>
  <si>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</si>
  <si>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</si>
  <si>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</si>
  <si>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</si>
  <si>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</si>
  <si>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</si>
  <si>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</si>
  <si>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</si>
  <si>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</si>
  <si>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</si>
  <si>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</si>
  <si>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</si>
  <si>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</si>
  <si>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</si>
  <si>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</si>
  <si>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</si>
  <si>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</si>
  <si>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</si>
  <si>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</si>
  <si>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</si>
  <si>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</si>
  <si>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</si>
  <si>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</si>
  <si>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</si>
  <si>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</si>
  <si>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</si>
  <si>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</si>
  <si>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</si>
  <si>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</si>
  <si>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</si>
  <si>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</si>
  <si>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</si>
  <si>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</si>
  <si>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</si>
  <si>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</si>
  <si>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</si>
  <si>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</si>
  <si>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</si>
  <si>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</si>
  <si>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</si>
  <si>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</si>
  <si>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</si>
  <si>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</si>
  <si>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</si>
  <si>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</si>
  <si>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</si>
  <si>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</si>
  <si>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</si>
  <si>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</si>
  <si>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</si>
  <si>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</si>
  <si>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</si>
  <si>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</si>
  <si>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</si>
  <si>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</si>
  <si>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</si>
  <si>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</si>
  <si>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</si>
  <si>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</si>
  <si>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</si>
  <si>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</si>
  <si>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</si>
  <si>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</si>
  <si>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</si>
  <si>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</si>
  <si>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</si>
  <si>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</si>
  <si>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</si>
  <si>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</si>
  <si>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</si>
  <si>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</si>
  <si>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</si>
  <si>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</si>
  <si>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</si>
  <si>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</si>
  <si>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</si>
  <si>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</si>
  <si>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</si>
  <si>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</si>
  <si>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</si>
  <si>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</si>
  <si>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</si>
  <si>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</si>
  <si>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</si>
  <si>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</si>
  <si>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</si>
  <si>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</si>
  <si>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</si>
  <si>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</si>
  <si>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</si>
  <si>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</si>
  <si>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</si>
  <si>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</si>
  <si>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</si>
  <si>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</si>
  <si>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</si>
  <si>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</si>
  <si>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</si>
  <si>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</si>
  <si>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</si>
  <si>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</si>
  <si>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</si>
  <si>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</si>
  <si>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</si>
  <si>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</si>
  <si>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</si>
  <si>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</si>
  <si>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</si>
  <si>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</si>
  <si>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</si>
  <si>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</si>
  <si>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</si>
  <si>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</si>
  <si>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</si>
  <si>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</si>
  <si>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</si>
  <si>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</si>
  <si>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</si>
  <si>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</si>
  <si>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</si>
  <si>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</si>
  <si>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</si>
  <si>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</si>
  <si>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</si>
  <si>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</si>
  <si>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</si>
  <si>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</si>
  <si>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</si>
  <si>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</si>
  <si>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</si>
  <si>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</si>
  <si>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</si>
  <si>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</si>
  <si>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</si>
  <si>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</si>
  <si>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</si>
  <si>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</si>
  <si>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</si>
  <si>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</si>
  <si>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</si>
  <si>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</si>
  <si>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</si>
  <si>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</si>
  <si>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</si>
  <si>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</si>
  <si>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</si>
  <si>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</si>
  <si>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</si>
  <si>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</si>
  <si>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</si>
  <si>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</si>
  <si>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</si>
  <si>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</si>
  <si>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</si>
  <si>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</si>
  <si>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</si>
  <si>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</si>
  <si>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</si>
  <si>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</si>
  <si>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</si>
  <si>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</si>
  <si>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</si>
  <si>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</si>
  <si>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</si>
  <si>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</si>
  <si>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</si>
  <si>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</si>
  <si>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</si>
  <si>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</si>
  <si>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</si>
  <si>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</si>
  <si>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</si>
  <si>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</si>
  <si>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</si>
  <si>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</si>
  <si>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</si>
  <si>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</si>
  <si>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</si>
  <si>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</si>
  <si>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</si>
  <si>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</si>
  <si>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</si>
  <si>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</si>
  <si>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</si>
  <si>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</si>
  <si>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</si>
  <si>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</si>
  <si>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</si>
  <si>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</si>
  <si>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</si>
  <si>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</si>
  <si>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</si>
  <si>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</si>
  <si>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</si>
  <si>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</si>
  <si>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</si>
  <si>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</si>
  <si>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</si>
  <si>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</si>
  <si>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</si>
  <si>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</si>
  <si>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</si>
  <si>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</si>
  <si>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</si>
  <si>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</si>
  <si>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</si>
  <si>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</si>
  <si>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</si>
  <si>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</si>
  <si>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</si>
  <si>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</si>
  <si>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</si>
  <si>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</si>
  <si>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</si>
  <si>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</si>
  <si>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</si>
  <si>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</si>
  <si>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</si>
  <si>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</si>
  <si>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</si>
  <si>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</si>
  <si>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</si>
  <si>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</si>
  <si>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</si>
  <si>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</si>
  <si>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</si>
  <si>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</si>
  <si>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</si>
  <si>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</si>
  <si>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</si>
  <si>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</si>
  <si>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</si>
  <si>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</si>
  <si>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</si>
  <si>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</si>
  <si>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</si>
  <si>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</si>
  <si>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</si>
  <si>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</si>
  <si>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</si>
  <si>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</si>
  <si>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</si>
  <si>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</si>
  <si>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</si>
  <si>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</si>
  <si>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</si>
  <si>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</si>
  <si>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</si>
  <si>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</si>
  <si>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</si>
  <si>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</si>
  <si>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</si>
  <si>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</si>
  <si>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</si>
  <si>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</si>
  <si>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</si>
  <si>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</si>
  <si>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</si>
  <si>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</si>
  <si>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</si>
  <si>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</si>
  <si>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</si>
  <si>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</si>
  <si>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</si>
  <si>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</si>
  <si>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</si>
  <si>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</si>
  <si>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</si>
  <si>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</si>
  <si>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</si>
  <si>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</si>
  <si>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</si>
  <si>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</si>
  <si>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</si>
  <si>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</si>
  <si>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</si>
  <si>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</si>
  <si>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</si>
  <si>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</si>
  <si>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</si>
  <si>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</si>
  <si>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</si>
  <si>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</si>
  <si>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</si>
  <si>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</si>
  <si>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</si>
  <si>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</si>
  <si>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</si>
  <si>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</si>
  <si>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</si>
  <si>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</si>
  <si>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</si>
  <si>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</si>
  <si>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</si>
  <si>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</si>
  <si>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</si>
  <si>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</si>
  <si>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</si>
  <si>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</si>
  <si>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</si>
  <si>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</si>
  <si>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</si>
  <si>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</si>
  <si>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</si>
  <si>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</si>
  <si>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</si>
  <si>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</si>
  <si>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</si>
  <si>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</si>
  <si>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</si>
  <si>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</si>
  <si>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</si>
  <si>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</si>
  <si>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</si>
  <si>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</si>
  <si>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</si>
  <si>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</si>
  <si>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</si>
  <si>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</si>
  <si>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</si>
  <si>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</si>
  <si>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</si>
  <si>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</si>
  <si>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</si>
  <si>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</si>
  <si>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</si>
  <si>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</si>
  <si>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</si>
  <si>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</si>
  <si>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</si>
  <si>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</si>
  <si>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</si>
  <si>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</si>
  <si>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</si>
  <si>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</si>
  <si>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</si>
  <si>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</si>
  <si>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</si>
  <si>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</si>
  <si>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</si>
  <si>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</si>
  <si>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</si>
  <si>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</si>
  <si>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</si>
  <si>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</si>
  <si>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</si>
  <si>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</si>
  <si>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</si>
  <si>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</si>
  <si>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</si>
  <si>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</si>
  <si>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</si>
  <si>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</si>
  <si>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</si>
  <si>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</si>
  <si>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</si>
  <si>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</si>
  <si>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</si>
  <si>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</si>
  <si>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</si>
  <si>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</si>
  <si>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</si>
  <si>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</si>
  <si>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</si>
  <si>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</si>
  <si>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</si>
  <si>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</si>
  <si>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</si>
  <si>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</si>
  <si>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</si>
  <si>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</si>
  <si>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</si>
  <si>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</si>
  <si>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</si>
  <si>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</si>
  <si>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</si>
  <si>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</si>
  <si>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</si>
  <si>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</si>
  <si>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</si>
  <si>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</si>
  <si>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</si>
  <si>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</si>
  <si>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</si>
  <si>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</si>
  <si>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</si>
  <si>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</si>
  <si>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</si>
  <si>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</si>
  <si>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</si>
  <si>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</si>
  <si>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</si>
  <si>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</si>
  <si>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</si>
  <si>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</si>
  <si>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</si>
  <si>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</si>
  <si>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</si>
  <si>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</si>
  <si>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</si>
  <si>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</si>
  <si>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</si>
  <si>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</si>
  <si>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</si>
  <si>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</si>
  <si>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</si>
  <si>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</si>
  <si>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</si>
  <si>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</si>
  <si>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</si>
  <si>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</si>
  <si>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</si>
  <si>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</si>
  <si>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</si>
  <si>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</si>
  <si>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</si>
  <si>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</si>
  <si>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</si>
  <si>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</si>
  <si>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</si>
  <si>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</si>
  <si>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</si>
  <si>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</si>
  <si>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</si>
  <si>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</si>
  <si>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</si>
  <si>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</si>
  <si>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</si>
  <si>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</si>
  <si>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</si>
  <si>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</si>
  <si>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</si>
  <si>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</si>
  <si>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</si>
  <si>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</si>
  <si>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</si>
  <si>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</si>
  <si>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</si>
  <si>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</si>
  <si>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</si>
  <si>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</si>
  <si>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</si>
  <si>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</si>
  <si>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</si>
  <si>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</si>
  <si>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</si>
  <si>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</si>
  <si>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</si>
  <si>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</si>
  <si>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</si>
  <si>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</si>
  <si>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</si>
  <si>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</si>
  <si>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</si>
  <si>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</si>
  <si>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</si>
  <si>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</si>
  <si>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</si>
  <si>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</si>
  <si>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</si>
  <si>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</si>
  <si>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</si>
  <si>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</si>
  <si>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</si>
  <si>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</si>
  <si>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</si>
  <si>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</si>
  <si>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</si>
  <si>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</si>
  <si>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</si>
  <si>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</si>
  <si>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</si>
  <si>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</si>
  <si>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</si>
  <si>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</si>
  <si>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</si>
  <si>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</si>
  <si>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</si>
  <si>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</si>
  <si>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</si>
  <si>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</si>
  <si>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</si>
  <si>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</si>
  <si>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</si>
  <si>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</si>
  <si>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</si>
  <si>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</si>
  <si>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</si>
  <si>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</si>
  <si>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</si>
  <si>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</si>
  <si>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</si>
  <si>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</si>
  <si>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</si>
  <si>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</si>
  <si>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</si>
  <si>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</si>
  <si>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</si>
  <si>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</si>
  <si>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</si>
  <si>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</si>
  <si>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</si>
  <si>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</si>
  <si>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</si>
  <si>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</si>
  <si>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</si>
  <si>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</si>
  <si>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</si>
  <si>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</si>
  <si>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</si>
  <si>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</si>
  <si>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</si>
  <si>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</si>
  <si>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</si>
  <si>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</si>
  <si>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</si>
  <si>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</si>
  <si>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</si>
  <si>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</si>
  <si>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</si>
  <si>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</si>
  <si>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</si>
  <si>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</si>
  <si>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</si>
  <si>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</si>
  <si>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</si>
  <si>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</si>
  <si>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</si>
  <si>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</si>
  <si>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</si>
  <si>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</si>
  <si>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</si>
  <si>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</si>
  <si>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</si>
  <si>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</si>
  <si>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</si>
  <si>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</si>
  <si>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</si>
  <si>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</si>
  <si>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</si>
  <si>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</si>
  <si>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</si>
  <si>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</si>
  <si>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</si>
  <si>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</si>
  <si>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</si>
  <si>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</si>
  <si>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</si>
  <si>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</si>
  <si>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</si>
  <si>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</si>
  <si>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</si>
  <si>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</si>
  <si>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</si>
  <si>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</si>
  <si>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</si>
  <si>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</si>
  <si>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</si>
  <si>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</si>
  <si>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</si>
  <si>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</si>
  <si>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</si>
  <si>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</si>
  <si>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</si>
  <si>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</si>
  <si>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</si>
  <si>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</si>
  <si>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</si>
  <si>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</si>
  <si>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</si>
  <si>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</si>
  <si>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</si>
  <si>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</si>
  <si>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</si>
  <si>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</si>
  <si>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</si>
  <si>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</si>
  <si>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</si>
  <si>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</si>
  <si>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</si>
  <si>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</si>
  <si>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</si>
  <si>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</si>
  <si>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</si>
  <si>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</si>
  <si>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</si>
  <si>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</si>
  <si>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</si>
  <si>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</si>
  <si>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</si>
  <si>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</si>
  <si>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</si>
  <si>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</si>
  <si>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</si>
  <si>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</si>
  <si>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</si>
  <si>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</si>
  <si>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</si>
  <si>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</si>
  <si>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</si>
  <si>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</si>
  <si>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</si>
  <si>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</si>
  <si>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</si>
  <si>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</si>
  <si>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</si>
  <si>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</si>
  <si>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</si>
  <si>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</si>
  <si>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</si>
  <si>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</si>
  <si>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</si>
  <si>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</si>
  <si>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</si>
  <si>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</si>
  <si>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</si>
  <si>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</si>
  <si>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</si>
  <si>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</si>
  <si>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</si>
  <si>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</si>
  <si>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</si>
  <si>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</si>
  <si>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</si>
  <si>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</si>
  <si>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</si>
  <si>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</si>
  <si>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</si>
  <si>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</si>
  <si>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</si>
  <si>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</si>
  <si>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</si>
  <si>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</si>
  <si>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</si>
  <si>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</si>
  <si>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</si>
  <si>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</si>
  <si>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</si>
  <si>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</si>
  <si>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</si>
  <si>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</si>
  <si>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</si>
  <si>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</si>
  <si>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</si>
  <si>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</si>
  <si>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</si>
  <si>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</si>
  <si>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</si>
  <si>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</si>
  <si>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</si>
  <si>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</si>
  <si>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</si>
  <si>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</si>
  <si>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</si>
  <si>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</si>
  <si>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</si>
  <si>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</si>
  <si>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</si>
  <si>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</si>
  <si>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</si>
  <si>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</si>
  <si>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</si>
  <si>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</si>
  <si>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</si>
  <si>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</si>
  <si>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</si>
  <si>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</si>
  <si>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</si>
  <si>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</si>
  <si>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</si>
  <si>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</si>
  <si>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</si>
  <si>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</si>
  <si>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</si>
  <si>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</si>
  <si>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</si>
  <si>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</si>
  <si>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</si>
  <si>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</si>
  <si>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</si>
  <si>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</si>
  <si>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</si>
  <si>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</si>
  <si>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</si>
  <si>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</si>
  <si>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</si>
  <si>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</si>
  <si>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</si>
  <si>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</si>
  <si>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</si>
  <si>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</si>
  <si>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</si>
  <si>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</si>
  <si>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</si>
  <si>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</si>
  <si>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</si>
  <si>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</si>
  <si>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</si>
  <si>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</si>
  <si>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</si>
  <si>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</si>
  <si>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</si>
  <si>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</si>
  <si>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</si>
  <si>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</si>
  <si>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</si>
  <si>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</si>
  <si>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</si>
  <si>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</si>
  <si>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</si>
  <si>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</si>
  <si>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</si>
  <si>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</si>
  <si>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</si>
  <si>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</si>
  <si>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</si>
  <si>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</si>
  <si>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</si>
  <si>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</si>
  <si>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</si>
  <si>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</si>
  <si>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</si>
  <si>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</si>
  <si>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</si>
  <si>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</si>
  <si>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</si>
  <si>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</si>
  <si>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</si>
  <si>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</si>
  <si>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</si>
  <si>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</si>
  <si>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</si>
  <si>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</si>
  <si>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</si>
  <si>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</si>
  <si>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</si>
  <si>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</si>
  <si>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</si>
  <si>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</si>
  <si>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</si>
  <si>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</si>
  <si>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</si>
  <si>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</si>
  <si>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</si>
  <si>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</si>
  <si>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</si>
  <si>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</si>
  <si>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</si>
  <si>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</si>
  <si>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</si>
  <si>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</si>
  <si>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</si>
  <si>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</si>
  <si>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</si>
  <si>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</si>
  <si>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</si>
  <si>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</si>
  <si>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</si>
  <si>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</si>
  <si>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</si>
  <si>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</si>
  <si>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</si>
  <si>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</si>
  <si>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</si>
  <si>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</si>
  <si>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</si>
  <si>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</si>
  <si>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</si>
  <si>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</si>
  <si>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</si>
  <si>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</si>
  <si>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</si>
  <si>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</si>
  <si>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</si>
  <si>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</si>
  <si>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</si>
  <si>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</si>
  <si>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</si>
  <si>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</si>
  <si>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</si>
  <si>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</si>
  <si>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</si>
  <si>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</si>
  <si>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</si>
  <si>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</si>
  <si>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</si>
  <si>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</si>
  <si>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</si>
  <si>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</si>
  <si>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</si>
  <si>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</si>
  <si>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</si>
  <si>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</si>
  <si>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</si>
  <si>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</si>
  <si>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</si>
  <si>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</si>
  <si>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</si>
  <si>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</si>
  <si>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</si>
  <si>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</si>
  <si>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</si>
  <si>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</si>
  <si>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</si>
  <si>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</si>
  <si>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</si>
  <si>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</si>
  <si>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</si>
  <si>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</si>
  <si>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</si>
  <si>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</si>
  <si>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</si>
  <si>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</si>
  <si>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</si>
  <si>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</si>
  <si>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</si>
  <si>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</si>
  <si>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</si>
  <si>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</si>
  <si>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</si>
  <si>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</si>
  <si>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</si>
  <si>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</si>
  <si>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</si>
  <si>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</si>
  <si>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</si>
  <si>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</si>
  <si>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</si>
  <si>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</si>
  <si>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</si>
  <si>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</si>
  <si>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</si>
  <si>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</si>
  <si>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</si>
  <si>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</si>
  <si>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</si>
  <si>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</si>
  <si>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</si>
  <si>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</si>
  <si>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</si>
  <si>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</si>
  <si>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</si>
  <si>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</si>
  <si>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</si>
  <si>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</si>
  <si>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</si>
  <si>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</si>
  <si>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</si>
  <si>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</si>
  <si>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</si>
  <si>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</si>
  <si>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</si>
  <si>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</si>
  <si>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</si>
  <si>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</si>
  <si>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</si>
  <si>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</si>
  <si>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</si>
  <si>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</si>
  <si>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</si>
  <si>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</si>
  <si>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</si>
  <si>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</si>
  <si>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</si>
  <si>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</si>
  <si>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</si>
  <si>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</si>
  <si>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</si>
  <si>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</si>
  <si>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</si>
  <si>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</si>
  <si>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</si>
  <si>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</si>
  <si>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</si>
  <si>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</si>
  <si>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</si>
  <si>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</si>
  <si>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</si>
  <si>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</si>
  <si>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</si>
  <si>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</si>
  <si>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</si>
  <si>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</si>
  <si>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</si>
  <si>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</si>
  <si>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</si>
  <si>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</si>
  <si>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</si>
  <si>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</si>
  <si>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</si>
  <si>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</si>
  <si>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</si>
  <si>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</si>
  <si>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</si>
  <si>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</si>
  <si>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</si>
  <si>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</si>
  <si>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</si>
  <si>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</si>
  <si>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</si>
  <si>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</si>
  <si>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</si>
  <si>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</si>
  <si>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</si>
  <si>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</si>
  <si>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</si>
  <si>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</si>
  <si>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</si>
  <si>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</si>
  <si>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</si>
  <si>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</si>
  <si>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</si>
  <si>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</si>
  <si>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</si>
  <si>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</si>
  <si>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</si>
  <si>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</si>
  <si>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</si>
  <si>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</si>
  <si>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</si>
  <si>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</si>
  <si>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</si>
  <si>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</si>
  <si>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</si>
  <si>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</si>
  <si>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</si>
  <si>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</si>
  <si>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</si>
  <si>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</si>
  <si>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</si>
  <si>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</si>
  <si>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</si>
  <si>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</si>
  <si>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</si>
  <si>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</si>
  <si>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</si>
  <si>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</si>
  <si>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</si>
  <si>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</si>
  <si>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</si>
  <si>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</si>
  <si>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</si>
  <si>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</si>
  <si>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</si>
  <si>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</si>
  <si>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</si>
  <si>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</si>
  <si>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</si>
  <si>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</si>
  <si>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</si>
  <si>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</si>
  <si>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</si>
  <si>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</si>
  <si>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</si>
  <si>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</si>
  <si>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</si>
  <si>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</si>
  <si>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</si>
  <si>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</si>
  <si>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</si>
  <si>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</si>
  <si>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</si>
  <si>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</si>
  <si>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</si>
  <si>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</si>
  <si>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</si>
  <si>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</si>
  <si>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</si>
  <si>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</si>
  <si>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</si>
  <si>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</si>
  <si>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</si>
  <si>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</si>
  <si>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</si>
  <si>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</si>
  <si>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</si>
  <si>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</si>
  <si>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</si>
  <si>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</si>
  <si>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</si>
  <si>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</si>
  <si>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</si>
  <si>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</si>
  <si>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</si>
  <si>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</si>
  <si>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</si>
  <si>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</si>
  <si>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</si>
  <si>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</si>
  <si>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</si>
  <si>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</si>
  <si>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</si>
  <si>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</si>
  <si>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</si>
  <si>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</si>
  <si>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</si>
  <si>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</si>
  <si>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</si>
  <si>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</si>
  <si>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</si>
  <si>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</si>
  <si>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</si>
  <si>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</si>
  <si>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</si>
  <si>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</si>
  <si>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</si>
  <si>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</si>
  <si>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</si>
  <si>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</si>
  <si>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</si>
  <si>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</si>
  <si>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</si>
  <si>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</si>
  <si>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</si>
  <si>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</si>
  <si>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</si>
  <si>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</si>
  <si>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</si>
  <si>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</si>
  <si>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</si>
  <si>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</si>
  <si>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</si>
  <si>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</si>
  <si>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</si>
  <si>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</si>
  <si>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</si>
  <si>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</si>
  <si>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</si>
  <si>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</si>
  <si>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</si>
  <si>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</si>
  <si>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</si>
  <si>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</si>
  <si>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</si>
  <si>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</si>
  <si>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</si>
  <si>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</si>
  <si>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</si>
  <si>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</si>
  <si>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</si>
  <si>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</si>
  <si>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</si>
  <si>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</si>
  <si>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</si>
  <si>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</si>
  <si>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</si>
  <si>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</si>
  <si>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</si>
  <si>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</si>
  <si>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</si>
  <si>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</si>
  <si>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</si>
  <si>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</si>
  <si>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</si>
  <si>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</si>
  <si>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</si>
  <si>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</si>
  <si>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</si>
  <si>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</si>
  <si>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</si>
  <si>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</si>
  <si>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</si>
  <si>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</si>
  <si>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</si>
  <si>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</si>
  <si>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</si>
  <si>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</si>
  <si>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</si>
  <si>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</si>
  <si>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</si>
  <si>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</si>
  <si>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</si>
  <si>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</si>
  <si>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</si>
  <si>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</si>
  <si>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</si>
  <si>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</si>
  <si>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</si>
  <si>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</si>
  <si>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</si>
  <si>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</si>
  <si>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</si>
  <si>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</si>
  <si>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</si>
  <si>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</si>
  <si>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</si>
  <si>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</si>
  <si>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</si>
  <si>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</si>
  <si>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</si>
  <si>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</si>
  <si>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</si>
  <si>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</si>
  <si>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</si>
  <si>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</si>
  <si>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</si>
  <si>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</si>
  <si>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</si>
  <si>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</si>
  <si>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</si>
  <si>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</si>
  <si>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</si>
  <si>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</si>
  <si>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</si>
  <si>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</si>
  <si>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</si>
  <si>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</si>
  <si>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</si>
  <si>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</si>
  <si>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</si>
  <si>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</si>
  <si>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</si>
  <si>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</si>
  <si>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</si>
  <si>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</si>
  <si>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</si>
  <si>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</si>
  <si>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</si>
  <si>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</si>
  <si>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</si>
  <si>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</si>
  <si>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</si>
  <si>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</si>
  <si>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</si>
  <si>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</si>
  <si>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</si>
  <si>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</si>
  <si>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</si>
  <si>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</si>
  <si>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</si>
  <si>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</si>
  <si>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</si>
  <si>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</si>
  <si>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</si>
  <si>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</si>
  <si>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</si>
  <si>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</si>
  <si>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</si>
  <si>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</si>
  <si>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</si>
  <si>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</si>
  <si>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</si>
  <si>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</si>
  <si>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</si>
  <si>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</si>
  <si>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</si>
  <si>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</si>
  <si>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</si>
  <si>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</si>
  <si>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</si>
  <si>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</si>
  <si>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</si>
  <si>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</si>
  <si>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</si>
  <si>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</si>
  <si>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</si>
  <si>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</si>
  <si>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</si>
  <si>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</si>
  <si>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</si>
  <si>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</si>
  <si>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</si>
  <si>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</si>
  <si>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</si>
  <si>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</si>
  <si>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</si>
  <si>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</si>
  <si>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</si>
  <si>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</si>
  <si>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</si>
  <si>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</si>
  <si>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</si>
  <si>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</si>
  <si>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</si>
  <si>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</si>
  <si>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</si>
  <si>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31 de julio del 2023 y al 31 de diciembre de 2022</t>
  </si>
  <si>
    <t>Del 1 de enero al 31 de julio del 2023 y 2022</t>
  </si>
  <si>
    <t>Del 1 de enero al 31 de julio del 2023 y del 1 de enero al 31 de diciembre 2022</t>
  </si>
  <si>
    <t>Del 1 de enero al 31 de julio del 2023</t>
  </si>
  <si>
    <t>Al 31 de julio del 2023 y 2022</t>
  </si>
  <si>
    <t>Del 1 de enero al 31 de julio del 2023 y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</si>
</sst>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</numFmts>
  <fonts count="7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66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Fill="1" applyBorder="1"/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7" fillId="0" borderId="27" xfId="46" applyFont="1" applyFill="1" applyBorder="1" applyAlignment="1">
      <alignment vertical="center"/>
    </xf>
    <xf numFmtId="4" fontId="69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42" applyFont="1"/>
    <xf numFmtId="0" fontId="70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54" fillId="0" borderId="0" xfId="120" applyFont="1"/>
    <xf numFmtId="0" fontId="25" fillId="0" borderId="0" xfId="124" applyFont="1"/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30" fillId="0" borderId="0" xfId="42" applyFont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3" fontId="40" fillId="33" borderId="25" xfId="42" applyNumberFormat="1" applyFont="1" applyFill="1" applyBorder="1" applyAlignment="1" applyProtection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1" fillId="0" borderId="28" xfId="47" applyNumberFormat="1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43" fontId="60" fillId="0" borderId="0" xfId="46" applyFont="1" applyFill="1" applyBorder="1" applyAlignment="1">
      <alignment horizontal="justify" vertical="center"/>
    </xf>
    <xf numFmtId="43" fontId="24" fillId="33" borderId="0" xfId="47" applyNumberFormat="1" applyFont="1" applyFill="1" applyBorder="1" applyAlignment="1">
      <alignment horizontal="right" vertical="center"/>
    </xf>
    <xf numFmtId="43" fontId="24" fillId="33" borderId="0" xfId="47" applyNumberFormat="1" applyFont="1" applyFill="1" applyBorder="1" applyAlignment="1"/>
    <xf numFmtId="166" fontId="62" fillId="0" borderId="34" xfId="47" applyNumberFormat="1" applyFont="1" applyFill="1" applyBorder="1" applyAlignment="1">
      <alignment horizontal="right" vertical="center" wrapText="1"/>
    </xf>
    <xf numFmtId="166" fontId="62" fillId="0" borderId="35" xfId="47" applyNumberFormat="1" applyFont="1" applyFill="1" applyBorder="1" applyAlignment="1">
      <alignment horizontal="righ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8" fillId="38" borderId="24" xfId="124" applyNumberFormat="1" applyFont="1" applyFill="1" applyBorder="1" applyAlignment="1" applyProtection="1">
      <alignment horizontal="center" vertical="center"/>
      <protection locked="0"/>
    </xf>
    <xf numFmtId="0" fontId="68" fillId="38" borderId="25" xfId="124" applyNumberFormat="1" applyFont="1" applyFill="1" applyBorder="1" applyAlignment="1" applyProtection="1">
      <alignment horizontal="center" vertical="center"/>
      <protection locked="0"/>
    </xf>
    <xf numFmtId="0" fontId="68" fillId="38" borderId="26" xfId="124" applyNumberFormat="1" applyFont="1" applyFill="1" applyBorder="1" applyAlignment="1" applyProtection="1">
      <alignment horizontal="center" vertical="center"/>
      <protection locked="0"/>
    </xf>
    <xf numFmtId="0" fontId="68" fillId="38" borderId="27" xfId="124" applyNumberFormat="1" applyFont="1" applyFill="1" applyBorder="1" applyAlignment="1" applyProtection="1">
      <alignment horizontal="center" vertical="center"/>
      <protection locked="0"/>
    </xf>
    <xf numFmtId="0" fontId="68" fillId="38" borderId="0" xfId="124" applyNumberFormat="1" applyFont="1" applyFill="1" applyBorder="1" applyAlignment="1" applyProtection="1">
      <alignment horizontal="center" vertical="center"/>
      <protection locked="0"/>
    </xf>
    <xf numFmtId="0" fontId="68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00FF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TECON-EHERNANDE/TECON-EHERNANDE/TECON-EHERNANDE/TECON-EHERNANDE/Tecon-ehernande/Tecon-ehernande/AppData/AppData/Roaming/Microsoft/Excel/PORCION%20DEUDA%20PUBLICA%20CORTO%20PLAZO%20A%20NOV%202019.xlsx" TargetMode="External"/><Relationship Id="rId2" Type="http://schemas.openxmlformats.org/officeDocument/2006/relationships/hyperlink" Target="../../../../../TECON-EHERNANDE/TECON-EHERNANDE/TECON-EHERNANDE/TECON-EHERNANDE/Tecon-ehernande/Tecon-ehernande/AppData/AppData/Roaming/Microsoft/Excel/PORCION%20DEUDA%20PUBLICA%20CORTO%20PLAZO%20A%20NOV%202019.xlsx" TargetMode="External"/><Relationship Id="rId1" Type="http://schemas.openxmlformats.org/officeDocument/2006/relationships/hyperlink" Target="../../../../../TECON-EHERNANDE/TECON-EHERNANDE/TECON-EHERNANDE/TECON-EHERNANDE/Tecon-ehernande/Tecon-ehernande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J55"/>
  <sheetViews>
    <sheetView showGridLines="0" tabSelected="1" zoomScale="85" zoomScaleNormal="85" zoomScalePageLayoutView="115" workbookViewId="0">
      <selection activeCell="B3" sqref="B3:J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571" t="s">
        <v>47</v>
      </c>
      <c r="C2" s="572"/>
      <c r="D2" s="572"/>
      <c r="E2" s="572"/>
      <c r="F2" s="572"/>
      <c r="G2" s="572"/>
      <c r="H2" s="572"/>
      <c r="I2" s="572"/>
      <c r="J2" s="573"/>
    </row>
    <row r="3" spans="2:10" s="3" customFormat="1" ht="18" x14ac:dyDescent="0.25">
      <c r="B3" s="574" t="s">
        <v>48</v>
      </c>
      <c r="C3" s="575"/>
      <c r="D3" s="575"/>
      <c r="E3" s="575"/>
      <c r="F3" s="575"/>
      <c r="G3" s="575"/>
      <c r="H3" s="575"/>
      <c r="I3" s="575"/>
      <c r="J3" s="576"/>
    </row>
    <row r="4" spans="2:10" s="3" customFormat="1" ht="18" x14ac:dyDescent="0.25">
      <c r="B4" s="574" t="s">
        <v>6572</v>
      </c>
      <c r="C4" s="575"/>
      <c r="D4" s="575"/>
      <c r="E4" s="575"/>
      <c r="F4" s="575"/>
      <c r="G4" s="575"/>
      <c r="H4" s="575"/>
      <c r="I4" s="575"/>
      <c r="J4" s="576"/>
    </row>
    <row r="5" spans="2:10" s="3" customFormat="1" ht="15.75" thickBot="1" x14ac:dyDescent="0.3">
      <c r="B5" s="577" t="s">
        <v>6560</v>
      </c>
      <c r="C5" s="578"/>
      <c r="D5" s="578"/>
      <c r="E5" s="578"/>
      <c r="F5" s="578"/>
      <c r="G5" s="578"/>
      <c r="H5" s="578"/>
      <c r="I5" s="578"/>
      <c r="J5" s="579"/>
    </row>
    <row r="6" spans="2:10" s="391" customFormat="1" ht="15.75" thickBot="1" x14ac:dyDescent="0.25">
      <c r="B6" s="580" t="s">
        <v>212</v>
      </c>
      <c r="C6" s="581"/>
      <c r="D6" s="533">
        <v>2023</v>
      </c>
      <c r="E6" s="533">
        <v>2022</v>
      </c>
      <c r="F6" s="393"/>
      <c r="G6" s="581" t="s">
        <v>212</v>
      </c>
      <c r="H6" s="581"/>
      <c r="I6" s="533">
        <v>2023</v>
      </c>
      <c r="J6" s="394">
        <v>2022</v>
      </c>
    </row>
    <row r="7" spans="2:10" s="8" customFormat="1" ht="15" x14ac:dyDescent="0.2">
      <c r="B7" s="566" t="s">
        <v>49</v>
      </c>
      <c r="C7" s="567"/>
      <c r="D7" s="346"/>
      <c r="E7" s="443"/>
      <c r="F7" s="444"/>
      <c r="G7" s="560" t="s">
        <v>14</v>
      </c>
      <c r="H7" s="560"/>
      <c r="I7" s="443"/>
      <c r="J7" s="445"/>
    </row>
    <row r="8" spans="2:10" s="8" customFormat="1" ht="6.75" customHeight="1" x14ac:dyDescent="0.2">
      <c r="B8" s="347"/>
      <c r="C8" s="348"/>
      <c r="D8" s="349"/>
      <c r="E8" s="446"/>
      <c r="F8" s="444"/>
      <c r="G8" s="447"/>
      <c r="H8" s="448"/>
      <c r="I8" s="449"/>
      <c r="J8" s="450"/>
    </row>
    <row r="9" spans="2:10" s="8" customFormat="1" ht="15" x14ac:dyDescent="0.2">
      <c r="B9" s="566" t="s">
        <v>50</v>
      </c>
      <c r="C9" s="567"/>
      <c r="D9" s="382"/>
      <c r="E9" s="451"/>
      <c r="F9" s="444"/>
      <c r="G9" s="560" t="s">
        <v>51</v>
      </c>
      <c r="H9" s="560"/>
      <c r="I9" s="382"/>
      <c r="J9" s="441"/>
    </row>
    <row r="10" spans="2:10" s="8" customFormat="1" ht="6.75" customHeight="1" x14ac:dyDescent="0.2">
      <c r="B10" s="350"/>
      <c r="C10" s="351"/>
      <c r="D10" s="349"/>
      <c r="E10" s="446"/>
      <c r="F10" s="444"/>
      <c r="G10" s="452"/>
      <c r="H10" s="453"/>
      <c r="I10" s="446"/>
      <c r="J10" s="454"/>
    </row>
    <row r="11" spans="2:10" s="8" customFormat="1" ht="14.25" x14ac:dyDescent="0.2">
      <c r="B11" s="569" t="s">
        <v>52</v>
      </c>
      <c r="C11" s="570"/>
      <c r="D11" s="477">
        <v>2519389476.5799999</v>
      </c>
      <c r="E11" s="478">
        <v>2149076975.8400002</v>
      </c>
      <c r="F11" s="444"/>
      <c r="G11" s="561" t="s">
        <v>53</v>
      </c>
      <c r="H11" s="561"/>
      <c r="I11" s="478">
        <v>324630544.16000003</v>
      </c>
      <c r="J11" s="487">
        <v>176661926.80000001</v>
      </c>
    </row>
    <row r="12" spans="2:10" s="8" customFormat="1" ht="14.25" x14ac:dyDescent="0.2">
      <c r="B12" s="569" t="s">
        <v>54</v>
      </c>
      <c r="C12" s="570"/>
      <c r="D12" s="477">
        <v>20355399.800000001</v>
      </c>
      <c r="E12" s="478">
        <v>13166342.67</v>
      </c>
      <c r="F12" s="444"/>
      <c r="G12" s="561" t="s">
        <v>55</v>
      </c>
      <c r="H12" s="561"/>
      <c r="I12" s="478">
        <v>0</v>
      </c>
      <c r="J12" s="487">
        <v>0</v>
      </c>
    </row>
    <row r="13" spans="2:10" s="8" customFormat="1" ht="14.25" x14ac:dyDescent="0.2">
      <c r="B13" s="569" t="s">
        <v>56</v>
      </c>
      <c r="C13" s="570"/>
      <c r="D13" s="477">
        <v>6537421.8899999997</v>
      </c>
      <c r="E13" s="478">
        <v>14409022.51</v>
      </c>
      <c r="F13" s="444"/>
      <c r="G13" s="561" t="s">
        <v>57</v>
      </c>
      <c r="H13" s="561"/>
      <c r="I13" s="478">
        <v>38604593.289999999</v>
      </c>
      <c r="J13" s="487">
        <v>38570982</v>
      </c>
    </row>
    <row r="14" spans="2:10" s="8" customFormat="1" ht="14.25" x14ac:dyDescent="0.2">
      <c r="B14" s="569" t="s">
        <v>58</v>
      </c>
      <c r="C14" s="570"/>
      <c r="D14" s="477">
        <v>0</v>
      </c>
      <c r="E14" s="478">
        <v>0</v>
      </c>
      <c r="F14" s="444"/>
      <c r="G14" s="561" t="s">
        <v>59</v>
      </c>
      <c r="H14" s="561"/>
      <c r="I14" s="478">
        <v>0</v>
      </c>
      <c r="J14" s="487">
        <v>0</v>
      </c>
    </row>
    <row r="15" spans="2:10" s="8" customFormat="1" ht="14.25" x14ac:dyDescent="0.2">
      <c r="B15" s="569" t="s">
        <v>60</v>
      </c>
      <c r="C15" s="570"/>
      <c r="D15" s="477">
        <v>0</v>
      </c>
      <c r="E15" s="478">
        <v>0</v>
      </c>
      <c r="F15" s="444"/>
      <c r="G15" s="561" t="s">
        <v>61</v>
      </c>
      <c r="H15" s="561"/>
      <c r="I15" s="478">
        <v>0</v>
      </c>
      <c r="J15" s="487">
        <v>0</v>
      </c>
    </row>
    <row r="16" spans="2:10" s="162" customFormat="1" ht="14.25" x14ac:dyDescent="0.25">
      <c r="B16" s="569" t="s">
        <v>62</v>
      </c>
      <c r="C16" s="570"/>
      <c r="D16" s="477">
        <v>-9157879.4700000007</v>
      </c>
      <c r="E16" s="478">
        <v>-1804696.21</v>
      </c>
      <c r="F16" s="455"/>
      <c r="G16" s="568" t="s">
        <v>63</v>
      </c>
      <c r="H16" s="568"/>
      <c r="I16" s="478">
        <v>12479994.050000001</v>
      </c>
      <c r="J16" s="487">
        <v>8995517.8499999996</v>
      </c>
    </row>
    <row r="17" spans="2:10" s="8" customFormat="1" ht="14.25" x14ac:dyDescent="0.2">
      <c r="B17" s="569" t="s">
        <v>64</v>
      </c>
      <c r="C17" s="570"/>
      <c r="D17" s="477">
        <v>0</v>
      </c>
      <c r="E17" s="478">
        <v>0</v>
      </c>
      <c r="F17" s="444"/>
      <c r="G17" s="561" t="s">
        <v>65</v>
      </c>
      <c r="H17" s="561"/>
      <c r="I17" s="478">
        <v>24966997.210000001</v>
      </c>
      <c r="J17" s="487">
        <v>20347258.48</v>
      </c>
    </row>
    <row r="18" spans="2:10" s="8" customFormat="1" ht="14.25" x14ac:dyDescent="0.2">
      <c r="B18" s="352"/>
      <c r="C18" s="535"/>
      <c r="D18" s="477"/>
      <c r="E18" s="478"/>
      <c r="F18" s="444"/>
      <c r="G18" s="561" t="s">
        <v>66</v>
      </c>
      <c r="H18" s="561"/>
      <c r="I18" s="478">
        <v>22456370.84</v>
      </c>
      <c r="J18" s="487">
        <v>18248661.600000001</v>
      </c>
    </row>
    <row r="19" spans="2:10" s="8" customFormat="1" ht="15" x14ac:dyDescent="0.2">
      <c r="B19" s="566" t="s">
        <v>67</v>
      </c>
      <c r="C19" s="567"/>
      <c r="D19" s="479">
        <v>2537124418.8000002</v>
      </c>
      <c r="E19" s="480">
        <v>2174847644.8100004</v>
      </c>
      <c r="F19" s="456"/>
      <c r="G19" s="560" t="s">
        <v>68</v>
      </c>
      <c r="H19" s="560"/>
      <c r="I19" s="480">
        <v>423138499.55000001</v>
      </c>
      <c r="J19" s="488">
        <v>262824346.72999999</v>
      </c>
    </row>
    <row r="20" spans="2:10" s="8" customFormat="1" ht="6.75" customHeight="1" x14ac:dyDescent="0.2">
      <c r="B20" s="347"/>
      <c r="C20" s="534"/>
      <c r="D20" s="479"/>
      <c r="E20" s="480"/>
      <c r="F20" s="456"/>
      <c r="G20" s="449"/>
      <c r="H20" s="449"/>
      <c r="I20" s="489"/>
      <c r="J20" s="490"/>
    </row>
    <row r="21" spans="2:10" s="8" customFormat="1" ht="15" x14ac:dyDescent="0.2">
      <c r="B21" s="566" t="s">
        <v>69</v>
      </c>
      <c r="C21" s="567"/>
      <c r="D21" s="481"/>
      <c r="E21" s="482"/>
      <c r="F21" s="444"/>
      <c r="G21" s="560" t="s">
        <v>70</v>
      </c>
      <c r="H21" s="560"/>
      <c r="I21" s="482"/>
      <c r="J21" s="491"/>
    </row>
    <row r="22" spans="2:10" s="8" customFormat="1" ht="6.75" customHeight="1" x14ac:dyDescent="0.2">
      <c r="B22" s="352"/>
      <c r="C22" s="354"/>
      <c r="D22" s="481"/>
      <c r="E22" s="482"/>
      <c r="F22" s="444"/>
      <c r="G22" s="457"/>
      <c r="H22" s="536"/>
      <c r="I22" s="482"/>
      <c r="J22" s="491"/>
    </row>
    <row r="23" spans="2:10" s="8" customFormat="1" ht="14.25" x14ac:dyDescent="0.2">
      <c r="B23" s="564" t="s">
        <v>71</v>
      </c>
      <c r="C23" s="565"/>
      <c r="D23" s="477">
        <v>275651152.81</v>
      </c>
      <c r="E23" s="478">
        <v>257137956.53999999</v>
      </c>
      <c r="F23" s="444"/>
      <c r="G23" s="561" t="s">
        <v>72</v>
      </c>
      <c r="H23" s="561"/>
      <c r="I23" s="478">
        <v>0</v>
      </c>
      <c r="J23" s="487">
        <v>0</v>
      </c>
    </row>
    <row r="24" spans="2:10" s="8" customFormat="1" ht="14.25" x14ac:dyDescent="0.2">
      <c r="B24" s="564" t="s">
        <v>73</v>
      </c>
      <c r="C24" s="565"/>
      <c r="D24" s="477">
        <v>0</v>
      </c>
      <c r="E24" s="478">
        <v>0</v>
      </c>
      <c r="F24" s="444"/>
      <c r="G24" s="561" t="s">
        <v>74</v>
      </c>
      <c r="H24" s="561"/>
      <c r="I24" s="478">
        <v>0</v>
      </c>
      <c r="J24" s="487">
        <v>0</v>
      </c>
    </row>
    <row r="25" spans="2:10" s="8" customFormat="1" ht="14.25" x14ac:dyDescent="0.2">
      <c r="B25" s="564" t="s">
        <v>75</v>
      </c>
      <c r="C25" s="565"/>
      <c r="D25" s="477">
        <v>21750703881.150002</v>
      </c>
      <c r="E25" s="478">
        <v>20650176984.209999</v>
      </c>
      <c r="F25" s="444"/>
      <c r="G25" s="568" t="s">
        <v>76</v>
      </c>
      <c r="H25" s="568"/>
      <c r="I25" s="478">
        <v>1567848356.03</v>
      </c>
      <c r="J25" s="487">
        <v>1872515541.54</v>
      </c>
    </row>
    <row r="26" spans="2:10" s="8" customFormat="1" ht="14.25" x14ac:dyDescent="0.2">
      <c r="B26" s="564" t="s">
        <v>77</v>
      </c>
      <c r="C26" s="565"/>
      <c r="D26" s="477">
        <v>2641346899.7199998</v>
      </c>
      <c r="E26" s="478">
        <v>2287514534.8000002</v>
      </c>
      <c r="F26" s="444"/>
      <c r="G26" s="561" t="s">
        <v>78</v>
      </c>
      <c r="H26" s="561"/>
      <c r="I26" s="478">
        <v>0</v>
      </c>
      <c r="J26" s="487">
        <v>0</v>
      </c>
    </row>
    <row r="27" spans="2:10" s="8" customFormat="1" ht="14.25" x14ac:dyDescent="0.2">
      <c r="B27" s="564" t="s">
        <v>79</v>
      </c>
      <c r="C27" s="565"/>
      <c r="D27" s="477">
        <v>93910337.140000001</v>
      </c>
      <c r="E27" s="478">
        <v>77068837.430000007</v>
      </c>
      <c r="F27" s="444"/>
      <c r="G27" s="561" t="s">
        <v>80</v>
      </c>
      <c r="H27" s="561"/>
      <c r="I27" s="478">
        <v>7860583.6200000001</v>
      </c>
      <c r="J27" s="487">
        <v>7858529.71</v>
      </c>
    </row>
    <row r="28" spans="2:10" s="8" customFormat="1" ht="14.25" x14ac:dyDescent="0.2">
      <c r="B28" s="564" t="s">
        <v>81</v>
      </c>
      <c r="C28" s="565"/>
      <c r="D28" s="477">
        <v>-2063248417.52</v>
      </c>
      <c r="E28" s="478">
        <v>-1722924598.25</v>
      </c>
      <c r="F28" s="444"/>
      <c r="G28" s="561" t="s">
        <v>82</v>
      </c>
      <c r="H28" s="561"/>
      <c r="I28" s="478">
        <v>0</v>
      </c>
      <c r="J28" s="487">
        <v>0</v>
      </c>
    </row>
    <row r="29" spans="2:10" s="8" customFormat="1" ht="15" x14ac:dyDescent="0.2">
      <c r="B29" s="564" t="s">
        <v>83</v>
      </c>
      <c r="C29" s="565"/>
      <c r="D29" s="477">
        <v>189347843.41</v>
      </c>
      <c r="E29" s="478">
        <v>162580337.34999999</v>
      </c>
      <c r="F29" s="444"/>
      <c r="G29" s="560" t="s">
        <v>84</v>
      </c>
      <c r="H29" s="560"/>
      <c r="I29" s="480">
        <v>1575708939.6499999</v>
      </c>
      <c r="J29" s="488">
        <v>1880374071.25</v>
      </c>
    </row>
    <row r="30" spans="2:10" s="8" customFormat="1" ht="14.25" x14ac:dyDescent="0.2">
      <c r="B30" s="564" t="s">
        <v>85</v>
      </c>
      <c r="C30" s="565"/>
      <c r="D30" s="477">
        <v>0</v>
      </c>
      <c r="E30" s="478">
        <v>0</v>
      </c>
      <c r="F30" s="444"/>
      <c r="G30" s="449"/>
      <c r="H30" s="449"/>
      <c r="I30" s="489"/>
      <c r="J30" s="490"/>
    </row>
    <row r="31" spans="2:10" s="8" customFormat="1" ht="15" x14ac:dyDescent="0.2">
      <c r="B31" s="564" t="s">
        <v>86</v>
      </c>
      <c r="C31" s="565"/>
      <c r="D31" s="477">
        <v>4665882461.6000004</v>
      </c>
      <c r="E31" s="478">
        <v>4665872461.6000004</v>
      </c>
      <c r="F31" s="444"/>
      <c r="G31" s="560" t="s">
        <v>87</v>
      </c>
      <c r="H31" s="560"/>
      <c r="I31" s="480">
        <v>1998847439.1999998</v>
      </c>
      <c r="J31" s="488">
        <v>2143198417.98</v>
      </c>
    </row>
    <row r="32" spans="2:10" s="8" customFormat="1" ht="6.75" customHeight="1" x14ac:dyDescent="0.2">
      <c r="B32" s="355"/>
      <c r="C32" s="537"/>
      <c r="D32" s="483"/>
      <c r="E32" s="484"/>
      <c r="F32" s="444"/>
      <c r="G32" s="449"/>
      <c r="H32" s="449"/>
      <c r="I32" s="489"/>
      <c r="J32" s="490"/>
    </row>
    <row r="33" spans="2:10" s="8" customFormat="1" ht="15" x14ac:dyDescent="0.2">
      <c r="B33" s="566" t="s">
        <v>6547</v>
      </c>
      <c r="C33" s="567"/>
      <c r="D33" s="485">
        <v>27553594158.310005</v>
      </c>
      <c r="E33" s="486">
        <v>26377426513.68</v>
      </c>
      <c r="F33" s="456"/>
      <c r="G33" s="560" t="s">
        <v>21</v>
      </c>
      <c r="H33" s="560"/>
      <c r="I33" s="480"/>
      <c r="J33" s="488"/>
    </row>
    <row r="34" spans="2:10" s="8" customFormat="1" ht="15" x14ac:dyDescent="0.2">
      <c r="B34" s="355"/>
      <c r="C34" s="356"/>
      <c r="D34" s="483"/>
      <c r="E34" s="484"/>
      <c r="F34" s="444"/>
      <c r="G34" s="560" t="s">
        <v>89</v>
      </c>
      <c r="H34" s="560"/>
      <c r="I34" s="492">
        <v>650000</v>
      </c>
      <c r="J34" s="488">
        <v>0</v>
      </c>
    </row>
    <row r="35" spans="2:10" s="8" customFormat="1" ht="15" x14ac:dyDescent="0.2">
      <c r="B35" s="562" t="s">
        <v>90</v>
      </c>
      <c r="C35" s="563"/>
      <c r="D35" s="485">
        <v>30090718577.110004</v>
      </c>
      <c r="E35" s="486">
        <v>28552274158.490002</v>
      </c>
      <c r="F35" s="444"/>
      <c r="G35" s="561" t="s">
        <v>91</v>
      </c>
      <c r="H35" s="561"/>
      <c r="I35" s="478">
        <v>0</v>
      </c>
      <c r="J35" s="487">
        <v>0</v>
      </c>
    </row>
    <row r="36" spans="2:10" s="8" customFormat="1" ht="14.25" x14ac:dyDescent="0.2">
      <c r="B36" s="352"/>
      <c r="C36" s="354"/>
      <c r="D36" s="353"/>
      <c r="E36" s="458"/>
      <c r="F36" s="444"/>
      <c r="G36" s="561" t="s">
        <v>92</v>
      </c>
      <c r="H36" s="561"/>
      <c r="I36" s="478">
        <v>650000</v>
      </c>
      <c r="J36" s="487">
        <v>0</v>
      </c>
    </row>
    <row r="37" spans="2:10" s="8" customFormat="1" ht="14.25" x14ac:dyDescent="0.2">
      <c r="B37" s="352"/>
      <c r="C37" s="354"/>
      <c r="D37" s="357"/>
      <c r="E37" s="459"/>
      <c r="F37" s="444"/>
      <c r="G37" s="561" t="s">
        <v>93</v>
      </c>
      <c r="H37" s="561"/>
      <c r="I37" s="478">
        <v>0</v>
      </c>
      <c r="J37" s="487">
        <v>0</v>
      </c>
    </row>
    <row r="38" spans="2:10" s="8" customFormat="1" ht="6.75" customHeight="1" x14ac:dyDescent="0.2">
      <c r="B38" s="352"/>
      <c r="C38" s="354"/>
      <c r="D38" s="357"/>
      <c r="E38" s="459"/>
      <c r="F38" s="444"/>
      <c r="G38" s="449"/>
      <c r="H38" s="449"/>
      <c r="I38" s="489"/>
      <c r="J38" s="487"/>
    </row>
    <row r="39" spans="2:10" s="8" customFormat="1" ht="15" x14ac:dyDescent="0.2">
      <c r="B39" s="352"/>
      <c r="C39" s="358"/>
      <c r="D39" s="358"/>
      <c r="E39" s="459"/>
      <c r="F39" s="444"/>
      <c r="G39" s="560" t="s">
        <v>94</v>
      </c>
      <c r="H39" s="560"/>
      <c r="I39" s="480">
        <v>28091221137.91</v>
      </c>
      <c r="J39" s="488">
        <v>26409075740.510002</v>
      </c>
    </row>
    <row r="40" spans="2:10" s="8" customFormat="1" ht="14.25" x14ac:dyDescent="0.2">
      <c r="B40" s="352"/>
      <c r="C40" s="358"/>
      <c r="D40" s="358"/>
      <c r="E40" s="459"/>
      <c r="F40" s="444"/>
      <c r="G40" s="561" t="s">
        <v>95</v>
      </c>
      <c r="H40" s="561"/>
      <c r="I40" s="478">
        <v>2160982865.23</v>
      </c>
      <c r="J40" s="487">
        <v>2037329769.0400004</v>
      </c>
    </row>
    <row r="41" spans="2:10" s="8" customFormat="1" ht="14.25" x14ac:dyDescent="0.2">
      <c r="B41" s="352"/>
      <c r="C41" s="358"/>
      <c r="D41" s="358"/>
      <c r="E41" s="459"/>
      <c r="F41" s="444"/>
      <c r="G41" s="561" t="s">
        <v>96</v>
      </c>
      <c r="H41" s="561"/>
      <c r="I41" s="478">
        <v>6292699863.8699999</v>
      </c>
      <c r="J41" s="487">
        <v>4773974603.2700005</v>
      </c>
    </row>
    <row r="42" spans="2:10" s="8" customFormat="1" ht="14.25" x14ac:dyDescent="0.2">
      <c r="B42" s="352"/>
      <c r="C42" s="358"/>
      <c r="D42" s="358"/>
      <c r="E42" s="459"/>
      <c r="F42" s="444"/>
      <c r="G42" s="561" t="s">
        <v>97</v>
      </c>
      <c r="H42" s="561"/>
      <c r="I42" s="478">
        <v>11164141474.6</v>
      </c>
      <c r="J42" s="487">
        <v>11164141474.6</v>
      </c>
    </row>
    <row r="43" spans="2:10" s="8" customFormat="1" ht="14.25" x14ac:dyDescent="0.2">
      <c r="B43" s="352"/>
      <c r="C43" s="358"/>
      <c r="D43" s="358"/>
      <c r="E43" s="459"/>
      <c r="F43" s="444"/>
      <c r="G43" s="536" t="s">
        <v>98</v>
      </c>
      <c r="H43" s="536"/>
      <c r="I43" s="478">
        <v>0</v>
      </c>
      <c r="J43" s="487">
        <v>0</v>
      </c>
    </row>
    <row r="44" spans="2:10" s="8" customFormat="1" ht="14.25" x14ac:dyDescent="0.2">
      <c r="B44" s="352"/>
      <c r="C44" s="358"/>
      <c r="D44" s="358"/>
      <c r="E44" s="459"/>
      <c r="F44" s="444"/>
      <c r="G44" s="561" t="s">
        <v>99</v>
      </c>
      <c r="H44" s="561"/>
      <c r="I44" s="478">
        <v>8473396934.21</v>
      </c>
      <c r="J44" s="487">
        <v>8433629893.6000004</v>
      </c>
    </row>
    <row r="45" spans="2:10" s="8" customFormat="1" ht="6.75" customHeight="1" x14ac:dyDescent="0.2">
      <c r="B45" s="352"/>
      <c r="C45" s="354"/>
      <c r="D45" s="357"/>
      <c r="E45" s="459"/>
      <c r="F45" s="444"/>
      <c r="G45" s="457"/>
      <c r="H45" s="460"/>
      <c r="I45" s="482"/>
      <c r="J45" s="487"/>
    </row>
    <row r="46" spans="2:10" s="8" customFormat="1" ht="15" x14ac:dyDescent="0.2">
      <c r="B46" s="352"/>
      <c r="C46" s="354"/>
      <c r="D46" s="357"/>
      <c r="E46" s="459"/>
      <c r="F46" s="444"/>
      <c r="G46" s="560" t="s">
        <v>100</v>
      </c>
      <c r="H46" s="560"/>
      <c r="I46" s="480">
        <v>0</v>
      </c>
      <c r="J46" s="488">
        <v>0</v>
      </c>
    </row>
    <row r="47" spans="2:10" s="8" customFormat="1" ht="6.75" customHeight="1" x14ac:dyDescent="0.2">
      <c r="B47" s="352"/>
      <c r="C47" s="354"/>
      <c r="D47" s="357"/>
      <c r="E47" s="459"/>
      <c r="F47" s="444"/>
      <c r="G47" s="457"/>
      <c r="H47" s="460"/>
      <c r="I47" s="478"/>
      <c r="J47" s="491"/>
    </row>
    <row r="48" spans="2:10" s="8" customFormat="1" ht="14.25" x14ac:dyDescent="0.2">
      <c r="B48" s="352"/>
      <c r="C48" s="354"/>
      <c r="D48" s="357"/>
      <c r="E48" s="459"/>
      <c r="F48" s="444"/>
      <c r="G48" s="561" t="s">
        <v>101</v>
      </c>
      <c r="H48" s="561"/>
      <c r="I48" s="478">
        <v>0</v>
      </c>
      <c r="J48" s="487">
        <v>0</v>
      </c>
    </row>
    <row r="49" spans="2:10" s="8" customFormat="1" ht="14.25" x14ac:dyDescent="0.2">
      <c r="B49" s="352"/>
      <c r="C49" s="354"/>
      <c r="D49" s="357"/>
      <c r="E49" s="459"/>
      <c r="F49" s="444"/>
      <c r="G49" s="561" t="s">
        <v>102</v>
      </c>
      <c r="H49" s="561"/>
      <c r="I49" s="478">
        <v>0</v>
      </c>
      <c r="J49" s="487">
        <v>0</v>
      </c>
    </row>
    <row r="50" spans="2:10" s="8" customFormat="1" ht="6.75" customHeight="1" x14ac:dyDescent="0.2">
      <c r="B50" s="352"/>
      <c r="C50" s="354"/>
      <c r="D50" s="357"/>
      <c r="E50" s="459"/>
      <c r="F50" s="444"/>
      <c r="G50" s="457"/>
      <c r="H50" s="461"/>
      <c r="I50" s="482"/>
      <c r="J50" s="491"/>
    </row>
    <row r="51" spans="2:10" s="8" customFormat="1" ht="15" x14ac:dyDescent="0.2">
      <c r="B51" s="352"/>
      <c r="C51" s="354"/>
      <c r="D51" s="357"/>
      <c r="E51" s="459"/>
      <c r="F51" s="444"/>
      <c r="G51" s="560" t="s">
        <v>103</v>
      </c>
      <c r="H51" s="560"/>
      <c r="I51" s="480">
        <v>28091871137.91</v>
      </c>
      <c r="J51" s="488">
        <v>26409075740.510002</v>
      </c>
    </row>
    <row r="52" spans="2:10" s="8" customFormat="1" ht="6.75" customHeight="1" x14ac:dyDescent="0.2">
      <c r="B52" s="352"/>
      <c r="C52" s="354"/>
      <c r="D52" s="357"/>
      <c r="E52" s="459"/>
      <c r="F52" s="444"/>
      <c r="G52" s="457"/>
      <c r="H52" s="460"/>
      <c r="I52" s="482"/>
      <c r="J52" s="491"/>
    </row>
    <row r="53" spans="2:10" s="8" customFormat="1" ht="15" x14ac:dyDescent="0.2">
      <c r="B53" s="352"/>
      <c r="C53" s="354"/>
      <c r="D53" s="357"/>
      <c r="E53" s="459"/>
      <c r="F53" s="444"/>
      <c r="G53" s="560" t="s">
        <v>104</v>
      </c>
      <c r="H53" s="560"/>
      <c r="I53" s="480">
        <v>30090718577.110001</v>
      </c>
      <c r="J53" s="488">
        <v>28552274158.490002</v>
      </c>
    </row>
    <row r="54" spans="2:10" s="8" customFormat="1" ht="6.75" customHeight="1" thickBot="1" x14ac:dyDescent="0.25">
      <c r="B54" s="359"/>
      <c r="C54" s="360"/>
      <c r="D54" s="360"/>
      <c r="E54" s="360"/>
      <c r="F54" s="361"/>
      <c r="G54" s="360"/>
      <c r="H54" s="360"/>
      <c r="I54" s="437"/>
      <c r="J54" s="438"/>
    </row>
    <row r="55" spans="2:10" ht="14.25" x14ac:dyDescent="0.2">
      <c r="B55" s="424" t="s">
        <v>6557</v>
      </c>
      <c r="C55" s="46"/>
      <c r="D55" s="47"/>
      <c r="E55" s="47"/>
      <c r="F55" s="10"/>
      <c r="G55" s="48"/>
      <c r="H55" s="46"/>
      <c r="I55" s="439"/>
      <c r="J55" s="439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966FF"/>
    <pageSetUpPr fitToPage="1"/>
  </sheetPr>
  <dimension ref="B1:J55"/>
  <sheetViews>
    <sheetView showGridLines="0" zoomScale="85" zoomScaleNormal="85" zoomScalePageLayoutView="115" workbookViewId="0">
      <selection activeCell="B3" sqref="B3:J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571" t="s">
        <v>47</v>
      </c>
      <c r="C2" s="572"/>
      <c r="D2" s="572"/>
      <c r="E2" s="572"/>
      <c r="F2" s="572"/>
      <c r="G2" s="572"/>
      <c r="H2" s="572"/>
      <c r="I2" s="572"/>
      <c r="J2" s="573"/>
    </row>
    <row r="3" spans="2:10" s="3" customFormat="1" ht="18" x14ac:dyDescent="0.25">
      <c r="B3" s="574" t="s">
        <v>48</v>
      </c>
      <c r="C3" s="575"/>
      <c r="D3" s="575"/>
      <c r="E3" s="575"/>
      <c r="F3" s="575"/>
      <c r="G3" s="575"/>
      <c r="H3" s="575"/>
      <c r="I3" s="575"/>
      <c r="J3" s="576"/>
    </row>
    <row r="4" spans="2:10" s="3" customFormat="1" ht="18" x14ac:dyDescent="0.25">
      <c r="B4" s="574" t="s">
        <v>6568</v>
      </c>
      <c r="C4" s="575"/>
      <c r="D4" s="575"/>
      <c r="E4" s="575"/>
      <c r="F4" s="575"/>
      <c r="G4" s="575"/>
      <c r="H4" s="575"/>
      <c r="I4" s="575"/>
      <c r="J4" s="576"/>
    </row>
    <row r="5" spans="2:10" s="3" customFormat="1" ht="15.75" thickBot="1" x14ac:dyDescent="0.3">
      <c r="B5" s="577" t="s">
        <v>6560</v>
      </c>
      <c r="C5" s="578"/>
      <c r="D5" s="578"/>
      <c r="E5" s="578"/>
      <c r="F5" s="578"/>
      <c r="G5" s="578"/>
      <c r="H5" s="578"/>
      <c r="I5" s="578"/>
      <c r="J5" s="579"/>
    </row>
    <row r="6" spans="2:10" s="391" customFormat="1" ht="15.75" thickBot="1" x14ac:dyDescent="0.25">
      <c r="B6" s="580" t="s">
        <v>212</v>
      </c>
      <c r="C6" s="581"/>
      <c r="D6" s="392">
        <v>2023</v>
      </c>
      <c r="E6" s="392">
        <v>2022</v>
      </c>
      <c r="F6" s="393"/>
      <c r="G6" s="581" t="s">
        <v>212</v>
      </c>
      <c r="H6" s="581"/>
      <c r="I6" s="392">
        <v>2023</v>
      </c>
      <c r="J6" s="394">
        <v>2022</v>
      </c>
    </row>
    <row r="7" spans="2:10" s="8" customFormat="1" ht="15" x14ac:dyDescent="0.2">
      <c r="B7" s="582" t="s">
        <v>49</v>
      </c>
      <c r="C7" s="583"/>
      <c r="D7" s="547"/>
      <c r="E7" s="548"/>
      <c r="F7" s="549"/>
      <c r="G7" s="584" t="s">
        <v>14</v>
      </c>
      <c r="H7" s="584"/>
      <c r="I7" s="548"/>
      <c r="J7" s="550"/>
    </row>
    <row r="8" spans="2:10" s="8" customFormat="1" ht="4.5" customHeight="1" x14ac:dyDescent="0.2">
      <c r="B8" s="347"/>
      <c r="C8" s="348"/>
      <c r="D8" s="349"/>
      <c r="E8" s="446"/>
      <c r="F8" s="444"/>
      <c r="G8" s="447"/>
      <c r="H8" s="448"/>
      <c r="I8" s="449"/>
      <c r="J8" s="450"/>
    </row>
    <row r="9" spans="2:10" s="8" customFormat="1" ht="15" x14ac:dyDescent="0.2">
      <c r="B9" s="566" t="s">
        <v>50</v>
      </c>
      <c r="C9" s="567"/>
      <c r="D9" s="382"/>
      <c r="E9" s="451"/>
      <c r="F9" s="444"/>
      <c r="G9" s="560" t="s">
        <v>51</v>
      </c>
      <c r="H9" s="560"/>
      <c r="I9" s="382"/>
      <c r="J9" s="441"/>
    </row>
    <row r="10" spans="2:10" s="8" customFormat="1" ht="4.5" customHeight="1" x14ac:dyDescent="0.2">
      <c r="B10" s="350"/>
      <c r="C10" s="351"/>
      <c r="D10" s="349"/>
      <c r="E10" s="446"/>
      <c r="F10" s="444"/>
      <c r="G10" s="452"/>
      <c r="H10" s="453"/>
      <c r="I10" s="446"/>
      <c r="J10" s="454"/>
    </row>
    <row r="11" spans="2:10" s="8" customFormat="1" ht="14.25" x14ac:dyDescent="0.2">
      <c r="B11" s="569" t="s">
        <v>52</v>
      </c>
      <c r="C11" s="570"/>
      <c r="D11" s="477">
        <v>2519389476.5799999</v>
      </c>
      <c r="E11" s="478">
        <v>1083028003.3</v>
      </c>
      <c r="F11" s="444"/>
      <c r="G11" s="561" t="s">
        <v>53</v>
      </c>
      <c r="H11" s="561"/>
      <c r="I11" s="478">
        <v>324630544.16000003</v>
      </c>
      <c r="J11" s="487">
        <v>224158622.74000001</v>
      </c>
    </row>
    <row r="12" spans="2:10" s="8" customFormat="1" ht="14.25" x14ac:dyDescent="0.2">
      <c r="B12" s="569" t="s">
        <v>54</v>
      </c>
      <c r="C12" s="570"/>
      <c r="D12" s="477">
        <v>20355399.800000001</v>
      </c>
      <c r="E12" s="478">
        <v>15521185.699999999</v>
      </c>
      <c r="F12" s="444"/>
      <c r="G12" s="561" t="s">
        <v>55</v>
      </c>
      <c r="H12" s="561"/>
      <c r="I12" s="478">
        <v>0</v>
      </c>
      <c r="J12" s="487">
        <v>0</v>
      </c>
    </row>
    <row r="13" spans="2:10" s="8" customFormat="1" ht="14.25" x14ac:dyDescent="0.2">
      <c r="B13" s="569" t="s">
        <v>56</v>
      </c>
      <c r="C13" s="570"/>
      <c r="D13" s="477">
        <v>6537421.8899999997</v>
      </c>
      <c r="E13" s="478">
        <v>6537421.8899999997</v>
      </c>
      <c r="F13" s="444"/>
      <c r="G13" s="561" t="s">
        <v>57</v>
      </c>
      <c r="H13" s="561"/>
      <c r="I13" s="478">
        <v>38604593.289999999</v>
      </c>
      <c r="J13" s="487">
        <v>35285579.670000002</v>
      </c>
    </row>
    <row r="14" spans="2:10" s="8" customFormat="1" ht="14.25" x14ac:dyDescent="0.2">
      <c r="B14" s="569" t="s">
        <v>58</v>
      </c>
      <c r="C14" s="570"/>
      <c r="D14" s="477">
        <v>0</v>
      </c>
      <c r="E14" s="478">
        <v>0</v>
      </c>
      <c r="F14" s="444"/>
      <c r="G14" s="561" t="s">
        <v>59</v>
      </c>
      <c r="H14" s="561"/>
      <c r="I14" s="478">
        <v>0</v>
      </c>
      <c r="J14" s="487">
        <v>0</v>
      </c>
    </row>
    <row r="15" spans="2:10" s="8" customFormat="1" ht="14.25" x14ac:dyDescent="0.2">
      <c r="B15" s="569" t="s">
        <v>60</v>
      </c>
      <c r="C15" s="570"/>
      <c r="D15" s="477">
        <v>0</v>
      </c>
      <c r="E15" s="478">
        <v>0</v>
      </c>
      <c r="F15" s="444"/>
      <c r="G15" s="561" t="s">
        <v>61</v>
      </c>
      <c r="H15" s="561"/>
      <c r="I15" s="478">
        <v>0</v>
      </c>
      <c r="J15" s="487">
        <v>0</v>
      </c>
    </row>
    <row r="16" spans="2:10" s="162" customFormat="1" ht="14.25" x14ac:dyDescent="0.25">
      <c r="B16" s="569" t="s">
        <v>62</v>
      </c>
      <c r="C16" s="570"/>
      <c r="D16" s="477">
        <v>-9157879.4700000007</v>
      </c>
      <c r="E16" s="478">
        <v>-9157879.4700000007</v>
      </c>
      <c r="F16" s="455"/>
      <c r="G16" s="568" t="s">
        <v>63</v>
      </c>
      <c r="H16" s="568"/>
      <c r="I16" s="478">
        <v>12479994.050000001</v>
      </c>
      <c r="J16" s="487">
        <v>10140410.59</v>
      </c>
    </row>
    <row r="17" spans="2:10" s="8" customFormat="1" ht="14.25" x14ac:dyDescent="0.2">
      <c r="B17" s="569" t="s">
        <v>64</v>
      </c>
      <c r="C17" s="570"/>
      <c r="D17" s="477">
        <v>0</v>
      </c>
      <c r="E17" s="478">
        <v>0</v>
      </c>
      <c r="F17" s="444"/>
      <c r="G17" s="561" t="s">
        <v>65</v>
      </c>
      <c r="H17" s="561"/>
      <c r="I17" s="478">
        <v>24966997.210000001</v>
      </c>
      <c r="J17" s="487">
        <v>23869838.57</v>
      </c>
    </row>
    <row r="18" spans="2:10" s="8" customFormat="1" ht="14.25" x14ac:dyDescent="0.2">
      <c r="B18" s="352"/>
      <c r="C18" s="541"/>
      <c r="D18" s="477"/>
      <c r="E18" s="478"/>
      <c r="F18" s="444"/>
      <c r="G18" s="561" t="s">
        <v>66</v>
      </c>
      <c r="H18" s="561"/>
      <c r="I18" s="478">
        <v>22456370.84</v>
      </c>
      <c r="J18" s="487">
        <v>16047004.960000001</v>
      </c>
    </row>
    <row r="19" spans="2:10" s="8" customFormat="1" ht="15" x14ac:dyDescent="0.2">
      <c r="B19" s="566" t="s">
        <v>67</v>
      </c>
      <c r="C19" s="567"/>
      <c r="D19" s="479">
        <v>2537124418.8000002</v>
      </c>
      <c r="E19" s="480">
        <v>1095928731.4200001</v>
      </c>
      <c r="F19" s="456"/>
      <c r="G19" s="560" t="s">
        <v>68</v>
      </c>
      <c r="H19" s="560"/>
      <c r="I19" s="480">
        <v>423138499.55000001</v>
      </c>
      <c r="J19" s="488">
        <v>309501456.52999997</v>
      </c>
    </row>
    <row r="20" spans="2:10" s="8" customFormat="1" ht="6" customHeight="1" x14ac:dyDescent="0.2">
      <c r="B20" s="347"/>
      <c r="C20" s="540"/>
      <c r="D20" s="479"/>
      <c r="E20" s="480"/>
      <c r="F20" s="456"/>
      <c r="G20" s="449"/>
      <c r="H20" s="449"/>
      <c r="I20" s="489"/>
      <c r="J20" s="490"/>
    </row>
    <row r="21" spans="2:10" s="8" customFormat="1" ht="15" x14ac:dyDescent="0.2">
      <c r="B21" s="566" t="s">
        <v>69</v>
      </c>
      <c r="C21" s="567"/>
      <c r="D21" s="481"/>
      <c r="E21" s="482"/>
      <c r="F21" s="444"/>
      <c r="G21" s="560" t="s">
        <v>70</v>
      </c>
      <c r="H21" s="560"/>
      <c r="I21" s="482"/>
      <c r="J21" s="491"/>
    </row>
    <row r="22" spans="2:10" s="8" customFormat="1" ht="6" customHeight="1" x14ac:dyDescent="0.2">
      <c r="B22" s="352"/>
      <c r="C22" s="354"/>
      <c r="D22" s="481"/>
      <c r="E22" s="482"/>
      <c r="F22" s="444"/>
      <c r="G22" s="457"/>
      <c r="H22" s="538"/>
      <c r="I22" s="482"/>
      <c r="J22" s="491"/>
    </row>
    <row r="23" spans="2:10" s="8" customFormat="1" ht="14.25" x14ac:dyDescent="0.2">
      <c r="B23" s="564" t="s">
        <v>71</v>
      </c>
      <c r="C23" s="565"/>
      <c r="D23" s="477">
        <v>275651152.81</v>
      </c>
      <c r="E23" s="478">
        <v>145223619.13999999</v>
      </c>
      <c r="F23" s="444"/>
      <c r="G23" s="561" t="s">
        <v>72</v>
      </c>
      <c r="H23" s="561"/>
      <c r="I23" s="478">
        <v>0</v>
      </c>
      <c r="J23" s="487">
        <v>0</v>
      </c>
    </row>
    <row r="24" spans="2:10" s="8" customFormat="1" ht="14.25" x14ac:dyDescent="0.2">
      <c r="B24" s="564" t="s">
        <v>73</v>
      </c>
      <c r="C24" s="565"/>
      <c r="D24" s="477">
        <v>0</v>
      </c>
      <c r="E24" s="478">
        <v>0</v>
      </c>
      <c r="F24" s="444"/>
      <c r="G24" s="561" t="s">
        <v>74</v>
      </c>
      <c r="H24" s="561"/>
      <c r="I24" s="478">
        <v>0</v>
      </c>
      <c r="J24" s="487">
        <v>0</v>
      </c>
    </row>
    <row r="25" spans="2:10" s="8" customFormat="1" ht="14.25" x14ac:dyDescent="0.2">
      <c r="B25" s="564" t="s">
        <v>75</v>
      </c>
      <c r="C25" s="565"/>
      <c r="D25" s="477">
        <v>21750703881.150002</v>
      </c>
      <c r="E25" s="478">
        <v>21255612159.16</v>
      </c>
      <c r="F25" s="444"/>
      <c r="G25" s="568" t="s">
        <v>76</v>
      </c>
      <c r="H25" s="568"/>
      <c r="I25" s="478">
        <v>1567848356.03</v>
      </c>
      <c r="J25" s="487">
        <v>1590964380.1300001</v>
      </c>
    </row>
    <row r="26" spans="2:10" s="8" customFormat="1" ht="14.25" x14ac:dyDescent="0.2">
      <c r="B26" s="564" t="s">
        <v>77</v>
      </c>
      <c r="C26" s="565"/>
      <c r="D26" s="477">
        <v>2641346899.7199998</v>
      </c>
      <c r="E26" s="478">
        <v>2536258791.75</v>
      </c>
      <c r="F26" s="444"/>
      <c r="G26" s="561" t="s">
        <v>78</v>
      </c>
      <c r="H26" s="561"/>
      <c r="I26" s="478">
        <v>0</v>
      </c>
      <c r="J26" s="487">
        <v>0</v>
      </c>
    </row>
    <row r="27" spans="2:10" s="8" customFormat="1" ht="14.25" x14ac:dyDescent="0.2">
      <c r="B27" s="564" t="s">
        <v>79</v>
      </c>
      <c r="C27" s="565"/>
      <c r="D27" s="477">
        <v>93910337.140000001</v>
      </c>
      <c r="E27" s="478">
        <v>81685131.939999998</v>
      </c>
      <c r="F27" s="444"/>
      <c r="G27" s="561" t="s">
        <v>80</v>
      </c>
      <c r="H27" s="561"/>
      <c r="I27" s="478">
        <v>7860583.6200000001</v>
      </c>
      <c r="J27" s="487">
        <v>7858529.71</v>
      </c>
    </row>
    <row r="28" spans="2:10" s="8" customFormat="1" ht="14.25" x14ac:dyDescent="0.2">
      <c r="B28" s="564" t="s">
        <v>81</v>
      </c>
      <c r="C28" s="565"/>
      <c r="D28" s="477">
        <v>-2063248417.52</v>
      </c>
      <c r="E28" s="478">
        <v>-1857763723.8499999</v>
      </c>
      <c r="F28" s="444"/>
      <c r="G28" s="561" t="s">
        <v>82</v>
      </c>
      <c r="H28" s="561"/>
      <c r="I28" s="478">
        <v>0</v>
      </c>
      <c r="J28" s="487">
        <v>0</v>
      </c>
    </row>
    <row r="29" spans="2:10" s="8" customFormat="1" ht="15" x14ac:dyDescent="0.2">
      <c r="B29" s="564" t="s">
        <v>83</v>
      </c>
      <c r="C29" s="565"/>
      <c r="D29" s="477">
        <v>189347843.41</v>
      </c>
      <c r="E29" s="478">
        <v>173759287.06</v>
      </c>
      <c r="F29" s="444"/>
      <c r="G29" s="560" t="s">
        <v>84</v>
      </c>
      <c r="H29" s="560"/>
      <c r="I29" s="480">
        <v>1575708939.6499999</v>
      </c>
      <c r="J29" s="488">
        <v>1598822909.8400002</v>
      </c>
    </row>
    <row r="30" spans="2:10" s="8" customFormat="1" ht="14.25" x14ac:dyDescent="0.2">
      <c r="B30" s="564" t="s">
        <v>85</v>
      </c>
      <c r="C30" s="565"/>
      <c r="D30" s="477">
        <v>0</v>
      </c>
      <c r="E30" s="478">
        <v>0</v>
      </c>
      <c r="F30" s="444"/>
      <c r="G30" s="449"/>
      <c r="H30" s="449"/>
      <c r="I30" s="489"/>
      <c r="J30" s="490"/>
    </row>
    <row r="31" spans="2:10" s="8" customFormat="1" ht="15" x14ac:dyDescent="0.2">
      <c r="B31" s="564" t="s">
        <v>86</v>
      </c>
      <c r="C31" s="565"/>
      <c r="D31" s="477">
        <v>4665882461.6000004</v>
      </c>
      <c r="E31" s="478">
        <v>4665872461.6000004</v>
      </c>
      <c r="F31" s="444"/>
      <c r="G31" s="560" t="s">
        <v>87</v>
      </c>
      <c r="H31" s="560"/>
      <c r="I31" s="480">
        <v>1998847439.1999998</v>
      </c>
      <c r="J31" s="488">
        <v>1908324366.3700001</v>
      </c>
    </row>
    <row r="32" spans="2:10" s="8" customFormat="1" ht="7.5" customHeight="1" x14ac:dyDescent="0.2">
      <c r="B32" s="355"/>
      <c r="C32" s="539"/>
      <c r="D32" s="483"/>
      <c r="E32" s="484"/>
      <c r="F32" s="444"/>
      <c r="G32" s="449"/>
      <c r="H32" s="449"/>
      <c r="I32" s="489"/>
      <c r="J32" s="490"/>
    </row>
    <row r="33" spans="2:10" s="8" customFormat="1" ht="15" x14ac:dyDescent="0.2">
      <c r="B33" s="566" t="s">
        <v>6547</v>
      </c>
      <c r="C33" s="567"/>
      <c r="D33" s="485">
        <v>27553594158.310005</v>
      </c>
      <c r="E33" s="486">
        <v>27000647726.800003</v>
      </c>
      <c r="F33" s="456"/>
      <c r="G33" s="560" t="s">
        <v>21</v>
      </c>
      <c r="H33" s="560"/>
      <c r="I33" s="480"/>
      <c r="J33" s="488"/>
    </row>
    <row r="34" spans="2:10" s="8" customFormat="1" ht="15" x14ac:dyDescent="0.2">
      <c r="B34" s="355"/>
      <c r="C34" s="356"/>
      <c r="D34" s="483"/>
      <c r="E34" s="484"/>
      <c r="F34" s="444"/>
      <c r="G34" s="560" t="s">
        <v>89</v>
      </c>
      <c r="H34" s="560"/>
      <c r="I34" s="492">
        <v>650000</v>
      </c>
      <c r="J34" s="488">
        <v>0</v>
      </c>
    </row>
    <row r="35" spans="2:10" s="8" customFormat="1" ht="15" x14ac:dyDescent="0.2">
      <c r="B35" s="562" t="s">
        <v>90</v>
      </c>
      <c r="C35" s="563"/>
      <c r="D35" s="485">
        <v>30090718577.110004</v>
      </c>
      <c r="E35" s="486">
        <v>28096576458.220001</v>
      </c>
      <c r="F35" s="444"/>
      <c r="G35" s="561" t="s">
        <v>91</v>
      </c>
      <c r="H35" s="561"/>
      <c r="I35" s="478">
        <v>0</v>
      </c>
      <c r="J35" s="487">
        <v>0</v>
      </c>
    </row>
    <row r="36" spans="2:10" s="8" customFormat="1" ht="14.25" x14ac:dyDescent="0.2">
      <c r="B36" s="352"/>
      <c r="C36" s="354"/>
      <c r="D36" s="353"/>
      <c r="E36" s="458"/>
      <c r="F36" s="444"/>
      <c r="G36" s="561" t="s">
        <v>92</v>
      </c>
      <c r="H36" s="561"/>
      <c r="I36" s="478">
        <v>650000</v>
      </c>
      <c r="J36" s="487">
        <v>0</v>
      </c>
    </row>
    <row r="37" spans="2:10" s="8" customFormat="1" ht="14.25" x14ac:dyDescent="0.2">
      <c r="B37" s="352"/>
      <c r="C37" s="354"/>
      <c r="D37" s="357"/>
      <c r="E37" s="459"/>
      <c r="F37" s="444"/>
      <c r="G37" s="561" t="s">
        <v>93</v>
      </c>
      <c r="H37" s="561"/>
      <c r="I37" s="478">
        <v>0</v>
      </c>
      <c r="J37" s="487">
        <v>0</v>
      </c>
    </row>
    <row r="38" spans="2:10" s="8" customFormat="1" ht="4.5" customHeight="1" x14ac:dyDescent="0.2">
      <c r="B38" s="352"/>
      <c r="C38" s="354"/>
      <c r="D38" s="357"/>
      <c r="E38" s="459"/>
      <c r="F38" s="444"/>
      <c r="G38" s="449"/>
      <c r="H38" s="449"/>
      <c r="I38" s="489"/>
      <c r="J38" s="487"/>
    </row>
    <row r="39" spans="2:10" s="8" customFormat="1" ht="15" x14ac:dyDescent="0.2">
      <c r="B39" s="352"/>
      <c r="C39" s="358"/>
      <c r="D39" s="358"/>
      <c r="E39" s="459"/>
      <c r="F39" s="444"/>
      <c r="G39" s="560" t="s">
        <v>94</v>
      </c>
      <c r="H39" s="560"/>
      <c r="I39" s="480">
        <v>28091221137.91</v>
      </c>
      <c r="J39" s="488">
        <v>26188252091.850002</v>
      </c>
    </row>
    <row r="40" spans="2:10" s="8" customFormat="1" ht="14.25" x14ac:dyDescent="0.2">
      <c r="B40" s="352"/>
      <c r="C40" s="358"/>
      <c r="D40" s="358"/>
      <c r="E40" s="459"/>
      <c r="F40" s="444"/>
      <c r="G40" s="561" t="s">
        <v>95</v>
      </c>
      <c r="H40" s="561"/>
      <c r="I40" s="478">
        <v>2160982865.23</v>
      </c>
      <c r="J40" s="487">
        <v>1823080545.9099998</v>
      </c>
    </row>
    <row r="41" spans="2:10" s="8" customFormat="1" ht="14.25" x14ac:dyDescent="0.2">
      <c r="B41" s="352"/>
      <c r="C41" s="358"/>
      <c r="D41" s="358"/>
      <c r="E41" s="459"/>
      <c r="F41" s="444"/>
      <c r="G41" s="561" t="s">
        <v>96</v>
      </c>
      <c r="H41" s="561"/>
      <c r="I41" s="478">
        <v>6292699863.8699999</v>
      </c>
      <c r="J41" s="487">
        <v>4765561761.3699999</v>
      </c>
    </row>
    <row r="42" spans="2:10" s="8" customFormat="1" ht="14.25" x14ac:dyDescent="0.2">
      <c r="B42" s="352"/>
      <c r="C42" s="358"/>
      <c r="D42" s="358"/>
      <c r="E42" s="459"/>
      <c r="F42" s="444"/>
      <c r="G42" s="561" t="s">
        <v>97</v>
      </c>
      <c r="H42" s="561"/>
      <c r="I42" s="478">
        <v>11164141474.6</v>
      </c>
      <c r="J42" s="487">
        <v>11164141474.6</v>
      </c>
    </row>
    <row r="43" spans="2:10" s="8" customFormat="1" ht="14.25" x14ac:dyDescent="0.2">
      <c r="B43" s="352"/>
      <c r="C43" s="358"/>
      <c r="D43" s="358"/>
      <c r="E43" s="459"/>
      <c r="F43" s="444"/>
      <c r="G43" s="538" t="s">
        <v>98</v>
      </c>
      <c r="H43" s="538"/>
      <c r="I43" s="478">
        <v>0</v>
      </c>
      <c r="J43" s="487">
        <v>0</v>
      </c>
    </row>
    <row r="44" spans="2:10" s="8" customFormat="1" ht="14.25" x14ac:dyDescent="0.2">
      <c r="B44" s="352"/>
      <c r="C44" s="358"/>
      <c r="D44" s="358"/>
      <c r="E44" s="459"/>
      <c r="F44" s="444"/>
      <c r="G44" s="561" t="s">
        <v>99</v>
      </c>
      <c r="H44" s="561"/>
      <c r="I44" s="478">
        <v>8473396934.21</v>
      </c>
      <c r="J44" s="487">
        <v>8435468309.9700003</v>
      </c>
    </row>
    <row r="45" spans="2:10" s="8" customFormat="1" ht="4.5" customHeight="1" x14ac:dyDescent="0.2">
      <c r="B45" s="352"/>
      <c r="C45" s="354"/>
      <c r="D45" s="357"/>
      <c r="E45" s="459"/>
      <c r="F45" s="444"/>
      <c r="G45" s="457"/>
      <c r="H45" s="460"/>
      <c r="I45" s="482"/>
      <c r="J45" s="487"/>
    </row>
    <row r="46" spans="2:10" s="8" customFormat="1" ht="15" x14ac:dyDescent="0.2">
      <c r="B46" s="352"/>
      <c r="C46" s="354"/>
      <c r="D46" s="357"/>
      <c r="E46" s="459"/>
      <c r="F46" s="444"/>
      <c r="G46" s="560" t="s">
        <v>100</v>
      </c>
      <c r="H46" s="560"/>
      <c r="I46" s="480">
        <v>0</v>
      </c>
      <c r="J46" s="488">
        <v>0</v>
      </c>
    </row>
    <row r="47" spans="2:10" s="8" customFormat="1" ht="4.5" customHeight="1" x14ac:dyDescent="0.2">
      <c r="B47" s="352"/>
      <c r="C47" s="354"/>
      <c r="D47" s="357"/>
      <c r="E47" s="459"/>
      <c r="F47" s="444"/>
      <c r="G47" s="457"/>
      <c r="H47" s="460"/>
      <c r="I47" s="478"/>
      <c r="J47" s="491"/>
    </row>
    <row r="48" spans="2:10" s="8" customFormat="1" ht="14.25" x14ac:dyDescent="0.2">
      <c r="B48" s="352"/>
      <c r="C48" s="354"/>
      <c r="D48" s="357"/>
      <c r="E48" s="459"/>
      <c r="F48" s="444"/>
      <c r="G48" s="561" t="s">
        <v>101</v>
      </c>
      <c r="H48" s="561"/>
      <c r="I48" s="478">
        <v>0</v>
      </c>
      <c r="J48" s="487">
        <v>0</v>
      </c>
    </row>
    <row r="49" spans="2:10" s="8" customFormat="1" ht="14.25" x14ac:dyDescent="0.2">
      <c r="B49" s="352"/>
      <c r="C49" s="354"/>
      <c r="D49" s="357"/>
      <c r="E49" s="459"/>
      <c r="F49" s="444"/>
      <c r="G49" s="561" t="s">
        <v>102</v>
      </c>
      <c r="H49" s="561"/>
      <c r="I49" s="478">
        <v>0</v>
      </c>
      <c r="J49" s="487">
        <v>0</v>
      </c>
    </row>
    <row r="50" spans="2:10" s="8" customFormat="1" ht="4.5" customHeight="1" x14ac:dyDescent="0.2">
      <c r="B50" s="352"/>
      <c r="C50" s="354"/>
      <c r="D50" s="357"/>
      <c r="E50" s="459"/>
      <c r="F50" s="444"/>
      <c r="G50" s="457"/>
      <c r="H50" s="461"/>
      <c r="I50" s="482"/>
      <c r="J50" s="491"/>
    </row>
    <row r="51" spans="2:10" s="8" customFormat="1" ht="15" x14ac:dyDescent="0.2">
      <c r="B51" s="352"/>
      <c r="C51" s="354"/>
      <c r="D51" s="357"/>
      <c r="E51" s="459"/>
      <c r="F51" s="444"/>
      <c r="G51" s="560" t="s">
        <v>103</v>
      </c>
      <c r="H51" s="560"/>
      <c r="I51" s="480">
        <v>28091871137.91</v>
      </c>
      <c r="J51" s="488">
        <v>26188252091.850002</v>
      </c>
    </row>
    <row r="52" spans="2:10" s="8" customFormat="1" ht="4.5" customHeight="1" x14ac:dyDescent="0.2">
      <c r="B52" s="352"/>
      <c r="C52" s="354"/>
      <c r="D52" s="357"/>
      <c r="E52" s="459"/>
      <c r="F52" s="444"/>
      <c r="G52" s="457"/>
      <c r="H52" s="460"/>
      <c r="I52" s="482"/>
      <c r="J52" s="491"/>
    </row>
    <row r="53" spans="2:10" s="8" customFormat="1" ht="15" x14ac:dyDescent="0.2">
      <c r="B53" s="352"/>
      <c r="C53" s="354"/>
      <c r="D53" s="357"/>
      <c r="E53" s="459"/>
      <c r="F53" s="444"/>
      <c r="G53" s="560" t="s">
        <v>104</v>
      </c>
      <c r="H53" s="560"/>
      <c r="I53" s="480">
        <v>30090718577.110001</v>
      </c>
      <c r="J53" s="488">
        <v>28096576458.220001</v>
      </c>
    </row>
    <row r="54" spans="2:10" s="8" customFormat="1" ht="4.5" customHeight="1" thickBot="1" x14ac:dyDescent="0.25">
      <c r="B54" s="359"/>
      <c r="C54" s="360"/>
      <c r="D54" s="360"/>
      <c r="E54" s="462"/>
      <c r="F54" s="463"/>
      <c r="G54" s="462"/>
      <c r="H54" s="462"/>
      <c r="I54" s="464"/>
      <c r="J54" s="465"/>
    </row>
    <row r="55" spans="2:10" ht="14.25" x14ac:dyDescent="0.2">
      <c r="B55" s="424" t="s">
        <v>6557</v>
      </c>
      <c r="C55" s="46"/>
      <c r="D55" s="47"/>
      <c r="E55" s="47"/>
      <c r="F55" s="10"/>
      <c r="G55" s="48"/>
      <c r="H55" s="46"/>
      <c r="I55" s="439"/>
      <c r="J55" s="439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5:C35"/>
    <mergeCell ref="G35:H35"/>
    <mergeCell ref="G36:H36"/>
    <mergeCell ref="G37:H37"/>
    <mergeCell ref="G39:H39"/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93" t="s">
        <v>47</v>
      </c>
      <c r="D2" s="594"/>
      <c r="E2" s="594"/>
      <c r="F2" s="594"/>
      <c r="G2" s="594"/>
      <c r="H2" s="594"/>
      <c r="I2" s="594"/>
      <c r="J2" s="594"/>
      <c r="K2" s="595"/>
      <c r="L2" s="2"/>
      <c r="M2" s="155"/>
    </row>
    <row r="3" spans="1:15" s="3" customFormat="1" ht="15" x14ac:dyDescent="0.2">
      <c r="A3" s="79"/>
      <c r="C3" s="596" t="s">
        <v>48</v>
      </c>
      <c r="D3" s="597"/>
      <c r="E3" s="597"/>
      <c r="F3" s="597"/>
      <c r="G3" s="597"/>
      <c r="H3" s="597"/>
      <c r="I3" s="597"/>
      <c r="J3" s="597"/>
      <c r="K3" s="598"/>
      <c r="L3" s="2"/>
      <c r="M3" s="155"/>
    </row>
    <row r="4" spans="1:15" s="3" customFormat="1" ht="15.75" thickBot="1" x14ac:dyDescent="0.25">
      <c r="A4" s="79"/>
      <c r="C4" s="599" t="s">
        <v>6544</v>
      </c>
      <c r="D4" s="600"/>
      <c r="E4" s="600"/>
      <c r="F4" s="600"/>
      <c r="G4" s="600"/>
      <c r="H4" s="600"/>
      <c r="I4" s="600"/>
      <c r="J4" s="600"/>
      <c r="K4" s="601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589" t="s">
        <v>49</v>
      </c>
      <c r="D6" s="586"/>
      <c r="E6" s="9" t="s">
        <v>302</v>
      </c>
      <c r="F6" s="9" t="s">
        <v>298</v>
      </c>
      <c r="G6" s="10"/>
      <c r="H6" s="586" t="s">
        <v>14</v>
      </c>
      <c r="I6" s="586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589" t="s">
        <v>50</v>
      </c>
      <c r="D8" s="586"/>
      <c r="E8" s="13"/>
      <c r="F8" s="13"/>
      <c r="G8" s="10"/>
      <c r="H8" s="586" t="s">
        <v>51</v>
      </c>
      <c r="I8" s="586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592" t="s">
        <v>52</v>
      </c>
      <c r="D10" s="585"/>
      <c r="E10" s="22">
        <v>1725304900.8900001</v>
      </c>
      <c r="F10" s="22" t="e">
        <f>VLOOKUP(A10,#REF!,6,FALSE)</f>
        <v>#REF!</v>
      </c>
      <c r="G10" s="10"/>
      <c r="H10" s="585" t="s">
        <v>53</v>
      </c>
      <c r="I10" s="585"/>
      <c r="J10" s="22"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592" t="s">
        <v>54</v>
      </c>
      <c r="D11" s="585"/>
      <c r="E11" s="22">
        <v>11433463.529999999</v>
      </c>
      <c r="F11" s="22" t="e">
        <f>VLOOKUP(A11,#REF!,6,FALSE)</f>
        <v>#REF!</v>
      </c>
      <c r="G11" s="10"/>
      <c r="H11" s="585" t="s">
        <v>55</v>
      </c>
      <c r="I11" s="585"/>
      <c r="J11" s="22"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592" t="s">
        <v>56</v>
      </c>
      <c r="D12" s="585"/>
      <c r="E12" s="22">
        <v>14409022.51</v>
      </c>
      <c r="F12" s="22" t="e">
        <f>VLOOKUP(A12,#REF!,6,FALSE)</f>
        <v>#REF!</v>
      </c>
      <c r="G12" s="10"/>
      <c r="H12" s="585" t="s">
        <v>57</v>
      </c>
      <c r="I12" s="585"/>
      <c r="J12" s="22"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592" t="s">
        <v>58</v>
      </c>
      <c r="D13" s="585"/>
      <c r="E13" s="22">
        <v>0</v>
      </c>
      <c r="F13" s="22" t="e">
        <f>VLOOKUP(A13,#REF!,6,FALSE)</f>
        <v>#REF!</v>
      </c>
      <c r="G13" s="10"/>
      <c r="H13" s="585" t="s">
        <v>59</v>
      </c>
      <c r="I13" s="585"/>
      <c r="J13" s="22"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592" t="s">
        <v>60</v>
      </c>
      <c r="D14" s="585"/>
      <c r="E14" s="22">
        <v>0</v>
      </c>
      <c r="F14" s="22" t="e">
        <f>VLOOKUP(A14,#REF!,6,FALSE)</f>
        <v>#REF!</v>
      </c>
      <c r="G14" s="10"/>
      <c r="H14" s="585" t="s">
        <v>61</v>
      </c>
      <c r="I14" s="585"/>
      <c r="J14" s="22"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587" t="s">
        <v>62</v>
      </c>
      <c r="D15" s="588"/>
      <c r="E15" s="22">
        <v>-2250582.27</v>
      </c>
      <c r="F15" s="22" t="e">
        <f>VLOOKUP(A15,#REF!,6,FALSE)</f>
        <v>#REF!</v>
      </c>
      <c r="G15" s="163"/>
      <c r="H15" s="588" t="s">
        <v>63</v>
      </c>
      <c r="I15" s="588"/>
      <c r="J15" s="22"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592" t="s">
        <v>64</v>
      </c>
      <c r="D16" s="585"/>
      <c r="E16" s="22">
        <v>0</v>
      </c>
      <c r="F16" s="22" t="e">
        <f>VLOOKUP(A16,#REF!,6,FALSE)</f>
        <v>#REF!</v>
      </c>
      <c r="G16" s="10"/>
      <c r="H16" s="585" t="s">
        <v>65</v>
      </c>
      <c r="I16" s="585"/>
      <c r="J16" s="22"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585" t="s">
        <v>66</v>
      </c>
      <c r="I17" s="585"/>
      <c r="J17" s="22"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589" t="s">
        <v>67</v>
      </c>
      <c r="D18" s="586"/>
      <c r="E18" s="16">
        <f>SUM(E10:E17)</f>
        <v>1748896804.6600001</v>
      </c>
      <c r="F18" s="16" t="e">
        <f>SUM(F10:F17)</f>
        <v>#REF!</v>
      </c>
      <c r="G18" s="26"/>
      <c r="H18" s="586" t="s">
        <v>68</v>
      </c>
      <c r="I18" s="586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589" t="s">
        <v>69</v>
      </c>
      <c r="D20" s="586"/>
      <c r="E20" s="29"/>
      <c r="F20" s="29"/>
      <c r="G20" s="10"/>
      <c r="H20" s="586" t="s">
        <v>70</v>
      </c>
      <c r="I20" s="586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587" t="s">
        <v>71</v>
      </c>
      <c r="D22" s="588"/>
      <c r="E22" s="22">
        <v>747989728.34000003</v>
      </c>
      <c r="F22" s="22" t="e">
        <f>VLOOKUP(A22,#REF!,6,FALSE)</f>
        <v>#REF!</v>
      </c>
      <c r="G22" s="10"/>
      <c r="H22" s="585" t="s">
        <v>72</v>
      </c>
      <c r="I22" s="585"/>
      <c r="J22" s="22"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587" t="s">
        <v>73</v>
      </c>
      <c r="D23" s="588"/>
      <c r="E23" s="22">
        <v>0</v>
      </c>
      <c r="F23" s="22" t="e">
        <f>VLOOKUP(A23,#REF!,6,FALSE)</f>
        <v>#REF!</v>
      </c>
      <c r="G23" s="10"/>
      <c r="H23" s="585" t="s">
        <v>74</v>
      </c>
      <c r="I23" s="585"/>
      <c r="J23" s="22"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587" t="s">
        <v>75</v>
      </c>
      <c r="D24" s="588"/>
      <c r="E24" s="22">
        <v>20249166337.169998</v>
      </c>
      <c r="F24" s="22" t="e">
        <f>VLOOKUP(A24,#REF!,6,FALSE)</f>
        <v>#REF!</v>
      </c>
      <c r="G24" s="10"/>
      <c r="H24" s="588" t="s">
        <v>76</v>
      </c>
      <c r="I24" s="588"/>
      <c r="J24" s="22"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587" t="s">
        <v>77</v>
      </c>
      <c r="D25" s="588"/>
      <c r="E25" s="22">
        <v>2271792509.5300002</v>
      </c>
      <c r="F25" s="22" t="e">
        <f>VLOOKUP(A25,#REF!,6,FALSE)</f>
        <v>#REF!</v>
      </c>
      <c r="G25" s="10"/>
      <c r="H25" s="585" t="s">
        <v>78</v>
      </c>
      <c r="I25" s="585"/>
      <c r="J25" s="22"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587" t="s">
        <v>79</v>
      </c>
      <c r="D26" s="588"/>
      <c r="E26" s="22">
        <v>77000412.280000001</v>
      </c>
      <c r="F26" s="22" t="e">
        <f>VLOOKUP(A26,#REF!,6,FALSE)</f>
        <v>#REF!</v>
      </c>
      <c r="G26" s="10"/>
      <c r="H26" s="585" t="s">
        <v>80</v>
      </c>
      <c r="I26" s="585"/>
      <c r="J26" s="22"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587" t="s">
        <v>81</v>
      </c>
      <c r="D27" s="588"/>
      <c r="E27" s="22">
        <v>-1580526818.8499999</v>
      </c>
      <c r="F27" s="22" t="e">
        <f>VLOOKUP(A27,#REF!,6,FALSE)</f>
        <v>#REF!</v>
      </c>
      <c r="G27" s="10"/>
      <c r="H27" s="585" t="s">
        <v>82</v>
      </c>
      <c r="I27" s="585"/>
      <c r="J27" s="22"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587" t="s">
        <v>83</v>
      </c>
      <c r="D28" s="588"/>
      <c r="E28" s="22">
        <v>149810295.00999999</v>
      </c>
      <c r="F28" s="22" t="e">
        <f>VLOOKUP(A28,#REF!,6,FALSE)</f>
        <v>#REF!</v>
      </c>
      <c r="G28" s="10"/>
      <c r="H28" s="586" t="s">
        <v>84</v>
      </c>
      <c r="I28" s="586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587" t="s">
        <v>85</v>
      </c>
      <c r="D29" s="588"/>
      <c r="E29" s="22"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587" t="s">
        <v>86</v>
      </c>
      <c r="D30" s="588"/>
      <c r="E30" s="22">
        <v>4665872461.6000004</v>
      </c>
      <c r="F30" s="22" t="e">
        <f>VLOOKUP(A30,#REF!,6,FALSE)</f>
        <v>#REF!</v>
      </c>
      <c r="G30" s="10"/>
      <c r="H30" s="586" t="s">
        <v>87</v>
      </c>
      <c r="I30" s="586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589" t="s">
        <v>6547</v>
      </c>
      <c r="D32" s="586"/>
      <c r="E32" s="35">
        <f>SUM(E22:E31)</f>
        <v>26581104925.079994</v>
      </c>
      <c r="F32" s="35" t="e">
        <f>SUM(F22:F31)</f>
        <v>#REF!</v>
      </c>
      <c r="G32" s="26"/>
      <c r="H32" s="586" t="s">
        <v>21</v>
      </c>
      <c r="I32" s="586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586" t="s">
        <v>89</v>
      </c>
      <c r="I33" s="586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590" t="s">
        <v>90</v>
      </c>
      <c r="D34" s="591"/>
      <c r="E34" s="35">
        <f>E18+E32</f>
        <v>28330001729.739994</v>
      </c>
      <c r="F34" s="35" t="e">
        <f>F18+F32</f>
        <v>#REF!</v>
      </c>
      <c r="G34" s="10"/>
      <c r="H34" s="585" t="s">
        <v>91</v>
      </c>
      <c r="I34" s="585"/>
      <c r="J34" s="22"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585" t="s">
        <v>92</v>
      </c>
      <c r="I35" s="585"/>
      <c r="J35" s="22"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585" t="s">
        <v>93</v>
      </c>
      <c r="I36" s="585"/>
      <c r="J36" s="22"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586" t="s">
        <v>94</v>
      </c>
      <c r="I38" s="586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585" t="s">
        <v>95</v>
      </c>
      <c r="I39" s="585"/>
      <c r="J39" s="22"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585" t="s">
        <v>96</v>
      </c>
      <c r="I41" s="585"/>
      <c r="J41" s="22"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585" t="s">
        <v>97</v>
      </c>
      <c r="I42" s="585"/>
      <c r="J42" s="22"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585" t="s">
        <v>99</v>
      </c>
      <c r="I44" s="585"/>
      <c r="J44" s="22"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586" t="s">
        <v>100</v>
      </c>
      <c r="I46" s="586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585" t="s">
        <v>101</v>
      </c>
      <c r="I48" s="585"/>
      <c r="J48" s="22"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585" t="s">
        <v>102</v>
      </c>
      <c r="I49" s="585"/>
      <c r="J49" s="22"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586" t="s">
        <v>103</v>
      </c>
      <c r="I51" s="586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586" t="s">
        <v>104</v>
      </c>
      <c r="I53" s="586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586"/>
      <c r="I56" s="586"/>
      <c r="J56" s="160">
        <f>E34-J53</f>
        <v>0</v>
      </c>
      <c r="K56" s="160" t="e">
        <f>F34-K53</f>
        <v>#REF!</v>
      </c>
    </row>
    <row r="57" spans="1:13" x14ac:dyDescent="0.2">
      <c r="H57" s="585"/>
      <c r="I57" s="585"/>
      <c r="J57" s="155"/>
    </row>
    <row r="58" spans="1:13" x14ac:dyDescent="0.2">
      <c r="H58" s="585"/>
      <c r="I58" s="585"/>
      <c r="J58" s="155"/>
    </row>
    <row r="59" spans="1:13" x14ac:dyDescent="0.2">
      <c r="H59" s="585"/>
      <c r="I59" s="585"/>
      <c r="J59" s="155"/>
    </row>
    <row r="60" spans="1:13" x14ac:dyDescent="0.2">
      <c r="H60" s="154"/>
      <c r="I60" s="154"/>
      <c r="J60" s="155"/>
    </row>
    <row r="61" spans="1:13" x14ac:dyDescent="0.2">
      <c r="H61" s="585"/>
      <c r="I61" s="585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13" t="s">
        <v>47</v>
      </c>
      <c r="D2" s="614"/>
      <c r="E2" s="614"/>
      <c r="F2" s="614"/>
      <c r="G2" s="614"/>
      <c r="H2" s="615"/>
    </row>
    <row r="3" spans="1:8" ht="14.25" customHeight="1" x14ac:dyDescent="0.2">
      <c r="C3" s="616" t="s">
        <v>156</v>
      </c>
      <c r="D3" s="617"/>
      <c r="E3" s="617"/>
      <c r="F3" s="617"/>
      <c r="G3" s="617"/>
      <c r="H3" s="618"/>
    </row>
    <row r="4" spans="1:8" ht="14.25" customHeight="1" thickBot="1" x14ac:dyDescent="0.25">
      <c r="C4" s="619" t="s">
        <v>6545</v>
      </c>
      <c r="D4" s="620"/>
      <c r="E4" s="620"/>
      <c r="F4" s="620"/>
      <c r="G4" s="620"/>
      <c r="H4" s="621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22" t="s">
        <v>25</v>
      </c>
      <c r="D6" s="623"/>
      <c r="E6" s="623"/>
      <c r="F6" s="623"/>
      <c r="G6" s="291"/>
      <c r="H6" s="203"/>
    </row>
    <row r="7" spans="1:8" s="58" customFormat="1" ht="28.35" customHeight="1" x14ac:dyDescent="0.2">
      <c r="A7" s="79"/>
      <c r="C7" s="622" t="s">
        <v>157</v>
      </c>
      <c r="D7" s="623"/>
      <c r="E7" s="623"/>
      <c r="F7" s="623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12" t="s">
        <v>158</v>
      </c>
      <c r="E8" s="612"/>
      <c r="F8" s="612"/>
      <c r="G8" s="150"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12" t="s">
        <v>159</v>
      </c>
      <c r="E9" s="612"/>
      <c r="F9" s="612"/>
      <c r="G9" s="150"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12" t="s">
        <v>160</v>
      </c>
      <c r="E10" s="612"/>
      <c r="F10" s="612"/>
      <c r="G10" s="150"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12" t="s">
        <v>161</v>
      </c>
      <c r="E11" s="612"/>
      <c r="F11" s="612"/>
      <c r="G11" s="150"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12" t="s">
        <v>314</v>
      </c>
      <c r="E12" s="612"/>
      <c r="F12" s="612"/>
      <c r="G12" s="150"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12" t="s">
        <v>320</v>
      </c>
      <c r="E13" s="612"/>
      <c r="F13" s="612"/>
      <c r="G13" s="150"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12" t="s">
        <v>164</v>
      </c>
      <c r="E14" s="612"/>
      <c r="F14" s="612"/>
      <c r="G14" s="150"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08" t="s">
        <v>165</v>
      </c>
      <c r="E15" s="608"/>
      <c r="F15" s="608"/>
      <c r="G15" s="150" t="e">
        <v>#N/A</v>
      </c>
      <c r="H15" s="206" t="e">
        <f>VLOOKUP(A15,#REF!,6,FALSE)</f>
        <v>#REF!</v>
      </c>
    </row>
    <row r="16" spans="1:8" x14ac:dyDescent="0.2">
      <c r="C16" s="606" t="s">
        <v>166</v>
      </c>
      <c r="D16" s="607"/>
      <c r="E16" s="607"/>
      <c r="F16" s="607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08" t="s">
        <v>167</v>
      </c>
      <c r="E17" s="608"/>
      <c r="F17" s="608"/>
      <c r="G17" s="150"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08" t="s">
        <v>168</v>
      </c>
      <c r="E18" s="608"/>
      <c r="F18" s="608"/>
      <c r="G18" s="150">
        <v>39093959.359999999</v>
      </c>
      <c r="H18" s="206" t="e">
        <f>VLOOKUP(A18,#REF!,6,FALSE)</f>
        <v>#REF!</v>
      </c>
    </row>
    <row r="19" spans="1:8" x14ac:dyDescent="0.2">
      <c r="C19" s="606" t="s">
        <v>169</v>
      </c>
      <c r="D19" s="607"/>
      <c r="E19" s="607"/>
      <c r="F19" s="607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08" t="s">
        <v>170</v>
      </c>
      <c r="E20" s="608"/>
      <c r="F20" s="608"/>
      <c r="G20" s="150"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08" t="s">
        <v>171</v>
      </c>
      <c r="E21" s="608"/>
      <c r="F21" s="608"/>
      <c r="G21" s="150"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08" t="s">
        <v>172</v>
      </c>
      <c r="E22" s="608"/>
      <c r="F22" s="608"/>
      <c r="G22" s="150"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08" t="s">
        <v>173</v>
      </c>
      <c r="E23" s="608"/>
      <c r="F23" s="608"/>
      <c r="G23" s="150"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08" t="s">
        <v>174</v>
      </c>
      <c r="E24" s="608"/>
      <c r="F24" s="608"/>
      <c r="G24" s="150"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10" t="s">
        <v>175</v>
      </c>
      <c r="D26" s="611"/>
      <c r="E26" s="611"/>
      <c r="F26" s="611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04" t="s">
        <v>176</v>
      </c>
      <c r="D28" s="605"/>
      <c r="E28" s="605"/>
      <c r="F28" s="605"/>
      <c r="G28" s="150"/>
      <c r="H28" s="209"/>
    </row>
    <row r="29" spans="1:8" x14ac:dyDescent="0.2">
      <c r="C29" s="606" t="s">
        <v>177</v>
      </c>
      <c r="D29" s="607"/>
      <c r="E29" s="607"/>
      <c r="F29" s="607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08" t="s">
        <v>178</v>
      </c>
      <c r="E30" s="608"/>
      <c r="F30" s="608"/>
      <c r="G30" s="150"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08" t="s">
        <v>179</v>
      </c>
      <c r="E31" s="608"/>
      <c r="F31" s="608"/>
      <c r="G31" s="150"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08" t="s">
        <v>180</v>
      </c>
      <c r="E32" s="608"/>
      <c r="F32" s="608"/>
      <c r="G32" s="150">
        <v>139777861.83000001</v>
      </c>
      <c r="H32" s="206" t="e">
        <f>VLOOKUP(A32,#REF!,6,FALSE)</f>
        <v>#REF!</v>
      </c>
    </row>
    <row r="33" spans="1:8" x14ac:dyDescent="0.2">
      <c r="C33" s="606" t="s">
        <v>168</v>
      </c>
      <c r="D33" s="607"/>
      <c r="E33" s="607"/>
      <c r="F33" s="607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08" t="s">
        <v>181</v>
      </c>
      <c r="E34" s="608"/>
      <c r="F34" s="608"/>
      <c r="G34" s="150"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08" t="s">
        <v>182</v>
      </c>
      <c r="E35" s="608"/>
      <c r="F35" s="608"/>
      <c r="G35" s="150"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08" t="s">
        <v>183</v>
      </c>
      <c r="E36" s="608"/>
      <c r="F36" s="608"/>
      <c r="G36" s="150"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08" t="s">
        <v>184</v>
      </c>
      <c r="E37" s="608"/>
      <c r="F37" s="608"/>
      <c r="G37" s="150"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08" t="s">
        <v>185</v>
      </c>
      <c r="E38" s="608"/>
      <c r="F38" s="608"/>
      <c r="G38" s="150"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08" t="s">
        <v>186</v>
      </c>
      <c r="E39" s="608"/>
      <c r="F39" s="608"/>
      <c r="G39" s="150"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08" t="s">
        <v>187</v>
      </c>
      <c r="E40" s="608"/>
      <c r="F40" s="608"/>
      <c r="G40" s="150"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08" t="s">
        <v>188</v>
      </c>
      <c r="E41" s="608"/>
      <c r="F41" s="608"/>
      <c r="G41" s="150"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08" t="s">
        <v>189</v>
      </c>
      <c r="E42" s="608"/>
      <c r="F42" s="608"/>
      <c r="G42" s="150"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06" t="s">
        <v>190</v>
      </c>
      <c r="D44" s="607"/>
      <c r="E44" s="607"/>
      <c r="F44" s="607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08" t="s">
        <v>191</v>
      </c>
      <c r="E45" s="608"/>
      <c r="F45" s="608"/>
      <c r="G45" s="150"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08" t="s">
        <v>91</v>
      </c>
      <c r="E46" s="608"/>
      <c r="F46" s="608"/>
      <c r="G46" s="150"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08" t="s">
        <v>192</v>
      </c>
      <c r="E47" s="608"/>
      <c r="F47" s="608"/>
      <c r="G47" s="150">
        <v>2663221.41</v>
      </c>
      <c r="H47" s="206" t="e">
        <f>VLOOKUP(A47,#REF!,6,FALSE)</f>
        <v>#REF!</v>
      </c>
    </row>
    <row r="48" spans="1:8" x14ac:dyDescent="0.2">
      <c r="C48" s="606" t="s">
        <v>193</v>
      </c>
      <c r="D48" s="607"/>
      <c r="E48" s="607"/>
      <c r="F48" s="607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08" t="s">
        <v>194</v>
      </c>
      <c r="E49" s="608"/>
      <c r="F49" s="608"/>
      <c r="G49" s="150"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08" t="s">
        <v>195</v>
      </c>
      <c r="E50" s="608"/>
      <c r="F50" s="608"/>
      <c r="G50" s="150"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08" t="s">
        <v>196</v>
      </c>
      <c r="E51" s="608"/>
      <c r="F51" s="608"/>
      <c r="G51" s="150"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08" t="s">
        <v>197</v>
      </c>
      <c r="E52" s="608"/>
      <c r="F52" s="608"/>
      <c r="G52" s="150"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08" t="s">
        <v>198</v>
      </c>
      <c r="E53" s="608"/>
      <c r="F53" s="608"/>
      <c r="G53" s="150">
        <v>0</v>
      </c>
      <c r="H53" s="206" t="e">
        <f>VLOOKUP(A53,#REF!,6,FALSE)</f>
        <v>#REF!</v>
      </c>
    </row>
    <row r="54" spans="1:8" x14ac:dyDescent="0.2">
      <c r="C54" s="606" t="s">
        <v>199</v>
      </c>
      <c r="D54" s="607"/>
      <c r="E54" s="607"/>
      <c r="F54" s="607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08" t="s">
        <v>200</v>
      </c>
      <c r="E55" s="608"/>
      <c r="F55" s="608"/>
      <c r="G55" s="150"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08" t="s">
        <v>201</v>
      </c>
      <c r="E56" s="608"/>
      <c r="F56" s="608"/>
      <c r="G56" s="150"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08" t="s">
        <v>202</v>
      </c>
      <c r="E57" s="608"/>
      <c r="F57" s="608"/>
      <c r="G57" s="150"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08" t="s">
        <v>203</v>
      </c>
      <c r="E58" s="608"/>
      <c r="F58" s="608"/>
      <c r="G58" s="150"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08" t="s">
        <v>204</v>
      </c>
      <c r="E59" s="608"/>
      <c r="F59" s="608"/>
      <c r="G59" s="150"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08" t="s">
        <v>205</v>
      </c>
      <c r="E60" s="608"/>
      <c r="F60" s="608"/>
      <c r="G60" s="150">
        <v>617786.66</v>
      </c>
      <c r="H60" s="206" t="e">
        <f>VLOOKUP(A60,#REF!,6,FALSE)</f>
        <v>#REF!</v>
      </c>
    </row>
    <row r="61" spans="1:8" x14ac:dyDescent="0.2">
      <c r="C61" s="606" t="s">
        <v>206</v>
      </c>
      <c r="D61" s="607"/>
      <c r="E61" s="607"/>
      <c r="F61" s="607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08" t="s">
        <v>207</v>
      </c>
      <c r="E62" s="608"/>
      <c r="F62" s="608"/>
      <c r="G62" s="150">
        <v>0</v>
      </c>
      <c r="H62" s="206" t="e">
        <f>VLOOKUP(A62,#REF!,6,FALSE)</f>
        <v>#REF!</v>
      </c>
    </row>
    <row r="63" spans="1:8" x14ac:dyDescent="0.2">
      <c r="C63" s="609"/>
      <c r="D63" s="608"/>
      <c r="E63" s="608"/>
      <c r="F63" s="608"/>
      <c r="G63" s="150"/>
      <c r="H63" s="209"/>
    </row>
    <row r="64" spans="1:8" x14ac:dyDescent="0.2">
      <c r="C64" s="604" t="s">
        <v>208</v>
      </c>
      <c r="D64" s="605"/>
      <c r="E64" s="605"/>
      <c r="F64" s="605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04" t="s">
        <v>209</v>
      </c>
      <c r="D66" s="605"/>
      <c r="E66" s="605"/>
      <c r="F66" s="605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02"/>
      <c r="D68" s="603"/>
      <c r="E68" s="603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28" t="s">
        <v>47</v>
      </c>
      <c r="C2" s="629"/>
      <c r="D2" s="629"/>
      <c r="E2" s="629"/>
      <c r="F2" s="630"/>
    </row>
    <row r="3" spans="1:17" x14ac:dyDescent="0.2">
      <c r="B3" s="631" t="s">
        <v>211</v>
      </c>
      <c r="C3" s="632"/>
      <c r="D3" s="632"/>
      <c r="E3" s="632"/>
      <c r="F3" s="633"/>
    </row>
    <row r="4" spans="1:17" x14ac:dyDescent="0.2">
      <c r="B4" s="634" t="s">
        <v>6549</v>
      </c>
      <c r="C4" s="635"/>
      <c r="D4" s="635"/>
      <c r="E4" s="635"/>
      <c r="F4" s="636"/>
    </row>
    <row r="5" spans="1:17" ht="12" thickBot="1" x14ac:dyDescent="0.25">
      <c r="B5" s="637" t="s">
        <v>212</v>
      </c>
      <c r="C5" s="638"/>
      <c r="D5" s="638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27" t="s">
        <v>213</v>
      </c>
      <c r="C7" s="624"/>
      <c r="D7" s="624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24" t="s">
        <v>214</v>
      </c>
      <c r="D8" s="624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v>0</v>
      </c>
      <c r="F15" s="193">
        <v>0</v>
      </c>
      <c r="G15" s="227"/>
      <c r="H15" s="321" t="s">
        <v>2</v>
      </c>
      <c r="I15" s="282" t="s">
        <v>54</v>
      </c>
      <c r="J15" s="329" t="e">
        <f>VLOOKUP($H15,Cambios!$B:$D,3,FALSE)</f>
        <v>#N/A</v>
      </c>
      <c r="K15" s="283" t="e">
        <f>VLOOKUP(H15,Cambios!B:D,4,FALSE)</f>
        <v>#N/A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v>#N/A</v>
      </c>
      <c r="F16" s="193">
        <v>0</v>
      </c>
      <c r="G16" s="227"/>
      <c r="H16" s="322" t="s">
        <v>3</v>
      </c>
      <c r="I16" s="236" t="s">
        <v>56</v>
      </c>
      <c r="J16" s="330" t="e">
        <f>VLOOKUP($H16,Cambios!$B:$D,3,FALSE)</f>
        <v>#N/A</v>
      </c>
      <c r="K16" s="279" t="e">
        <f>VLOOKUP(H16,Cambios!B:D,4,FALSE)</f>
        <v>#N/A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 t="e">
        <f>+J35</f>
        <v>#N/A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24" t="s">
        <v>218</v>
      </c>
      <c r="D20" s="624"/>
      <c r="E20" s="273" t="e">
        <f>SUM(E21:E36)</f>
        <v>#N/A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 t="e">
        <f>VLOOKUP($H21,Cambios!$B:$D,3,FALSE)</f>
        <v>#N/A</v>
      </c>
      <c r="K21" s="279" t="e">
        <f>VLOOKUP(H21,Cambios!B:D,4,FALSE)</f>
        <v>#N/A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 t="e">
        <f>VLOOKUP($H25,Cambios!$B:$D,3,FALSE)</f>
        <v>#N/A</v>
      </c>
      <c r="K25" s="279" t="e">
        <f>VLOOKUP(H25,Cambios!B:D,4,FALSE)</f>
        <v>#N/A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v>0</v>
      </c>
      <c r="F26" s="193">
        <v>0</v>
      </c>
      <c r="G26" s="227"/>
      <c r="H26" s="322" t="s">
        <v>115</v>
      </c>
      <c r="I26" s="318" t="s">
        <v>65</v>
      </c>
      <c r="J26" s="330" t="e">
        <f>VLOOKUP($H26,Cambios!$B:$D,3,FALSE)</f>
        <v>#N/A</v>
      </c>
      <c r="K26" s="279" t="e">
        <f>VLOOKUP(H26,Cambios!B:D,4,FALSE)</f>
        <v>#N/A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v>975000</v>
      </c>
      <c r="F29" s="193">
        <v>120000000</v>
      </c>
      <c r="G29" s="227"/>
      <c r="H29" s="322" t="s">
        <v>18</v>
      </c>
      <c r="I29" s="285" t="s">
        <v>66</v>
      </c>
      <c r="J29" s="330" t="e">
        <f>VLOOKUP($H29,Cambios!$B:$D,3,FALSE)</f>
        <v>#N/A</v>
      </c>
      <c r="K29" s="279" t="e">
        <f>VLOOKUP(H29,Cambios!B:D,4,FALSE)</f>
        <v>#N/A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v>0</v>
      </c>
      <c r="F30" s="193">
        <v>0</v>
      </c>
      <c r="G30" s="227"/>
      <c r="H30" s="323" t="s">
        <v>23</v>
      </c>
      <c r="I30" s="239" t="s">
        <v>310</v>
      </c>
      <c r="J30" s="330" t="e">
        <f>VLOOKUP($H30,Cambios!$B:$D,3,FALSE)</f>
        <v>#N/A</v>
      </c>
      <c r="K30" s="279" t="e">
        <f>VLOOKUP(H30,Cambios!B:D,4,FALSE)</f>
        <v>#N/A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v>0</v>
      </c>
      <c r="F32" s="193">
        <v>0</v>
      </c>
      <c r="G32" s="227"/>
      <c r="H32" s="324" t="s">
        <v>24</v>
      </c>
      <c r="I32" s="287" t="s">
        <v>311</v>
      </c>
      <c r="J32" s="288" t="e">
        <f>VLOOKUP($H32,Cambios!$B:$D,3,FALSE)</f>
        <v>#N/A</v>
      </c>
      <c r="K32" s="288" t="e">
        <f>VLOOKUP(H32,Cambios!B:D,4,FALSE)</f>
        <v>#N/A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v>2663221.41</v>
      </c>
      <c r="F35" s="193">
        <v>27501776.199999999</v>
      </c>
      <c r="G35" s="227"/>
      <c r="H35" s="79"/>
      <c r="I35" s="245"/>
      <c r="J35" s="246" t="e">
        <f>SUM(J15:J34)</f>
        <v>#N/A</v>
      </c>
      <c r="K35" s="246" t="e">
        <f>SUM(K15:K34)</f>
        <v>#N/A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 t="e">
        <f>+K35</f>
        <v>#N/A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25" t="s">
        <v>223</v>
      </c>
      <c r="C37" s="626"/>
      <c r="D37" s="626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27" t="s">
        <v>224</v>
      </c>
      <c r="C39" s="624"/>
      <c r="D39" s="624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24" t="s">
        <v>214</v>
      </c>
      <c r="D40" s="624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24" t="s">
        <v>218</v>
      </c>
      <c r="D44" s="624"/>
      <c r="E44" s="273">
        <f>SUM(E45:E47)</f>
        <v>1240856777.9600015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495091721.99000168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105088107.96999979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39" t="s">
        <v>306</v>
      </c>
      <c r="I47" s="640"/>
      <c r="J47" s="640"/>
      <c r="K47" s="640"/>
      <c r="L47" s="641"/>
      <c r="N47" s="311"/>
      <c r="P47" s="227"/>
      <c r="Q47" s="297"/>
    </row>
    <row r="48" spans="1:17" s="226" customFormat="1" ht="15" x14ac:dyDescent="0.25">
      <c r="A48" s="225"/>
      <c r="B48" s="625" t="s">
        <v>227</v>
      </c>
      <c r="C48" s="626"/>
      <c r="D48" s="626"/>
      <c r="E48" s="275">
        <f>E40-E44</f>
        <v>-1240856777.9600015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27" t="s">
        <v>228</v>
      </c>
      <c r="C50" s="624"/>
      <c r="D50" s="624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24" t="s">
        <v>214</v>
      </c>
      <c r="D51" s="624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v>109300583.08</v>
      </c>
      <c r="K52" s="265"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v>77000412.280000001</v>
      </c>
      <c r="K53" s="240"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v>7858529.71</v>
      </c>
      <c r="K54" s="240"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v>147822492.27000001</v>
      </c>
      <c r="K55" s="243"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24" t="s">
        <v>218</v>
      </c>
      <c r="D56" s="624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25" t="s">
        <v>6548</v>
      </c>
      <c r="C61" s="626"/>
      <c r="D61" s="626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42" t="s">
        <v>235</v>
      </c>
      <c r="C63" s="643"/>
      <c r="D63" s="643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25" t="s">
        <v>236</v>
      </c>
      <c r="C65" s="626"/>
      <c r="D65" s="626"/>
      <c r="E65" s="216"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42" t="s">
        <v>237</v>
      </c>
      <c r="C66" s="643"/>
      <c r="D66" s="643"/>
      <c r="E66" s="216">
        <v>1725304900.8900001</v>
      </c>
      <c r="F66" s="193">
        <v>1149890000.5199966</v>
      </c>
      <c r="G66" s="227"/>
      <c r="H66" s="639" t="s">
        <v>312</v>
      </c>
      <c r="I66" s="640"/>
      <c r="J66" s="640"/>
      <c r="K66" s="640"/>
      <c r="L66" s="641"/>
      <c r="N66" s="312"/>
      <c r="O66" s="222"/>
      <c r="P66" s="224"/>
      <c r="Q66" s="223"/>
    </row>
    <row r="67" spans="1:17" s="226" customFormat="1" ht="12" thickBot="1" x14ac:dyDescent="0.25">
      <c r="A67" s="225"/>
      <c r="B67" s="644"/>
      <c r="C67" s="645"/>
      <c r="D67" s="645"/>
      <c r="E67" s="645"/>
      <c r="F67" s="646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v>0</v>
      </c>
      <c r="K71" s="256"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v>0</v>
      </c>
      <c r="K72" s="257"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v>0</v>
      </c>
      <c r="K73" s="257"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v>0</v>
      </c>
      <c r="K74" s="257"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v>0</v>
      </c>
      <c r="K75" s="257"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v>0</v>
      </c>
      <c r="K76" s="258"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69"/>
  <sheetViews>
    <sheetView showGridLines="0" zoomScaleNormal="100" zoomScalePageLayoutView="115" workbookViewId="0">
      <selection activeCell="B3" sqref="B3:G3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655" t="s">
        <v>47</v>
      </c>
      <c r="C2" s="656"/>
      <c r="D2" s="656"/>
      <c r="E2" s="656"/>
      <c r="F2" s="656"/>
      <c r="G2" s="657"/>
    </row>
    <row r="3" spans="2:7" ht="18" x14ac:dyDescent="0.25">
      <c r="B3" s="658" t="s">
        <v>156</v>
      </c>
      <c r="C3" s="659"/>
      <c r="D3" s="659"/>
      <c r="E3" s="659"/>
      <c r="F3" s="659"/>
      <c r="G3" s="660"/>
    </row>
    <row r="4" spans="2:7" ht="18" x14ac:dyDescent="0.25">
      <c r="B4" s="658" t="s">
        <v>6569</v>
      </c>
      <c r="C4" s="659"/>
      <c r="D4" s="659"/>
      <c r="E4" s="659"/>
      <c r="F4" s="659"/>
      <c r="G4" s="660"/>
    </row>
    <row r="5" spans="2:7" ht="15.75" thickBot="1" x14ac:dyDescent="0.3">
      <c r="B5" s="661" t="s">
        <v>6560</v>
      </c>
      <c r="C5" s="662"/>
      <c r="D5" s="662"/>
      <c r="E5" s="662"/>
      <c r="F5" s="662"/>
      <c r="G5" s="663"/>
    </row>
    <row r="6" spans="2:7" s="425" customFormat="1" ht="13.5" thickBot="1" x14ac:dyDescent="0.25">
      <c r="B6" s="664" t="s">
        <v>212</v>
      </c>
      <c r="C6" s="665"/>
      <c r="D6" s="665"/>
      <c r="E6" s="395"/>
      <c r="F6" s="430">
        <v>2023</v>
      </c>
      <c r="G6" s="397">
        <v>2022</v>
      </c>
    </row>
    <row r="7" spans="2:7" s="425" customFormat="1" ht="12.75" x14ac:dyDescent="0.2">
      <c r="B7" s="542"/>
      <c r="C7" s="543"/>
      <c r="D7" s="543"/>
      <c r="E7" s="544"/>
      <c r="F7" s="543"/>
      <c r="G7" s="545"/>
    </row>
    <row r="8" spans="2:7" ht="15" x14ac:dyDescent="0.2">
      <c r="B8" s="649" t="s">
        <v>25</v>
      </c>
      <c r="C8" s="650"/>
      <c r="D8" s="650"/>
      <c r="E8" s="650"/>
      <c r="F8" s="383"/>
      <c r="G8" s="441"/>
    </row>
    <row r="9" spans="2:7" s="426" customFormat="1" ht="28.35" customHeight="1" x14ac:dyDescent="0.25">
      <c r="B9" s="649" t="s">
        <v>157</v>
      </c>
      <c r="C9" s="650"/>
      <c r="D9" s="650"/>
      <c r="E9" s="650"/>
      <c r="F9" s="493">
        <v>2656285380.3599997</v>
      </c>
      <c r="G9" s="551">
        <v>2314819876.46</v>
      </c>
    </row>
    <row r="10" spans="2:7" ht="14.25" x14ac:dyDescent="0.2">
      <c r="B10" s="362"/>
      <c r="C10" s="654" t="s">
        <v>158</v>
      </c>
      <c r="D10" s="654"/>
      <c r="E10" s="654"/>
      <c r="F10" s="495">
        <v>1883522634.6600001</v>
      </c>
      <c r="G10" s="496">
        <v>1780544342.3299999</v>
      </c>
    </row>
    <row r="11" spans="2:7" ht="14.25" x14ac:dyDescent="0.2">
      <c r="B11" s="362"/>
      <c r="C11" s="654" t="s">
        <v>159</v>
      </c>
      <c r="D11" s="654"/>
      <c r="E11" s="654"/>
      <c r="F11" s="497">
        <v>0</v>
      </c>
      <c r="G11" s="496">
        <v>0</v>
      </c>
    </row>
    <row r="12" spans="2:7" ht="14.25" x14ac:dyDescent="0.2">
      <c r="B12" s="362"/>
      <c r="C12" s="654" t="s">
        <v>160</v>
      </c>
      <c r="D12" s="654"/>
      <c r="E12" s="654"/>
      <c r="F12" s="497">
        <v>0</v>
      </c>
      <c r="G12" s="496">
        <v>0</v>
      </c>
    </row>
    <row r="13" spans="2:7" ht="14.25" x14ac:dyDescent="0.2">
      <c r="B13" s="362"/>
      <c r="C13" s="654" t="s">
        <v>161</v>
      </c>
      <c r="D13" s="654"/>
      <c r="E13" s="654"/>
      <c r="F13" s="497">
        <v>236817251.38</v>
      </c>
      <c r="G13" s="496">
        <v>209655302.71000001</v>
      </c>
    </row>
    <row r="14" spans="2:7" ht="14.25" x14ac:dyDescent="0.2">
      <c r="B14" s="362"/>
      <c r="C14" s="654" t="s">
        <v>314</v>
      </c>
      <c r="D14" s="654"/>
      <c r="E14" s="654"/>
      <c r="F14" s="497">
        <v>202583736.24000001</v>
      </c>
      <c r="G14" s="496">
        <v>170737549.41</v>
      </c>
    </row>
    <row r="15" spans="2:7" ht="14.25" x14ac:dyDescent="0.2">
      <c r="B15" s="362"/>
      <c r="C15" s="654" t="s">
        <v>320</v>
      </c>
      <c r="D15" s="654"/>
      <c r="E15" s="654"/>
      <c r="F15" s="497">
        <v>333361758.07999998</v>
      </c>
      <c r="G15" s="496">
        <v>153882682.00999999</v>
      </c>
    </row>
    <row r="16" spans="2:7" ht="14.25" x14ac:dyDescent="0.2">
      <c r="B16" s="362"/>
      <c r="C16" s="654" t="s">
        <v>6550</v>
      </c>
      <c r="D16" s="654"/>
      <c r="E16" s="654"/>
      <c r="F16" s="497">
        <v>0</v>
      </c>
      <c r="G16" s="496">
        <v>0</v>
      </c>
    </row>
    <row r="17" spans="2:7" ht="14.25" x14ac:dyDescent="0.2">
      <c r="B17" s="559"/>
      <c r="C17" s="648"/>
      <c r="D17" s="648"/>
      <c r="E17" s="648"/>
      <c r="F17" s="497"/>
      <c r="G17" s="496"/>
    </row>
    <row r="18" spans="2:7" ht="42.95" customHeight="1" x14ac:dyDescent="0.2">
      <c r="B18" s="649" t="s">
        <v>6551</v>
      </c>
      <c r="C18" s="650"/>
      <c r="D18" s="650"/>
      <c r="E18" s="650"/>
      <c r="F18" s="498">
        <v>3485066972.02</v>
      </c>
      <c r="G18" s="552">
        <v>2877366090.54</v>
      </c>
    </row>
    <row r="19" spans="2:7" ht="33" customHeight="1" x14ac:dyDescent="0.2">
      <c r="B19" s="559"/>
      <c r="C19" s="648" t="s">
        <v>6552</v>
      </c>
      <c r="D19" s="648"/>
      <c r="E19" s="648"/>
      <c r="F19" s="497">
        <v>3031708808.6399999</v>
      </c>
      <c r="G19" s="500">
        <v>2513445243.0500002</v>
      </c>
    </row>
    <row r="20" spans="2:7" ht="27" customHeight="1" x14ac:dyDescent="0.2">
      <c r="B20" s="559"/>
      <c r="C20" s="648" t="s">
        <v>6553</v>
      </c>
      <c r="D20" s="648"/>
      <c r="E20" s="648"/>
      <c r="F20" s="497">
        <v>453358163.38</v>
      </c>
      <c r="G20" s="500">
        <v>363920847.49000001</v>
      </c>
    </row>
    <row r="21" spans="2:7" s="426" customFormat="1" ht="28.35" customHeight="1" x14ac:dyDescent="0.25">
      <c r="B21" s="649" t="s">
        <v>169</v>
      </c>
      <c r="C21" s="650"/>
      <c r="D21" s="650"/>
      <c r="E21" s="650"/>
      <c r="F21" s="493">
        <v>45124.49</v>
      </c>
      <c r="G21" s="551">
        <v>52765937.18</v>
      </c>
    </row>
    <row r="22" spans="2:7" ht="12.75" customHeight="1" x14ac:dyDescent="0.2">
      <c r="B22" s="559"/>
      <c r="C22" s="648" t="s">
        <v>170</v>
      </c>
      <c r="D22" s="648"/>
      <c r="E22" s="648"/>
      <c r="F22" s="497">
        <v>0</v>
      </c>
      <c r="G22" s="496">
        <v>0</v>
      </c>
    </row>
    <row r="23" spans="2:7" ht="14.25" x14ac:dyDescent="0.2">
      <c r="B23" s="559"/>
      <c r="C23" s="648" t="s">
        <v>171</v>
      </c>
      <c r="D23" s="648"/>
      <c r="E23" s="648"/>
      <c r="F23" s="497">
        <v>0</v>
      </c>
      <c r="G23" s="496">
        <v>0</v>
      </c>
    </row>
    <row r="24" spans="2:7" ht="28.5" customHeight="1" x14ac:dyDescent="0.2">
      <c r="B24" s="559"/>
      <c r="C24" s="648" t="s">
        <v>172</v>
      </c>
      <c r="D24" s="648"/>
      <c r="E24" s="648"/>
      <c r="F24" s="497">
        <v>0</v>
      </c>
      <c r="G24" s="496">
        <v>0</v>
      </c>
    </row>
    <row r="25" spans="2:7" ht="14.25" x14ac:dyDescent="0.2">
      <c r="B25" s="559"/>
      <c r="C25" s="648" t="s">
        <v>173</v>
      </c>
      <c r="D25" s="648"/>
      <c r="E25" s="648"/>
      <c r="F25" s="497">
        <v>0</v>
      </c>
      <c r="G25" s="496">
        <v>52743498.869999997</v>
      </c>
    </row>
    <row r="26" spans="2:7" ht="14.25" x14ac:dyDescent="0.2">
      <c r="B26" s="559"/>
      <c r="C26" s="648" t="s">
        <v>174</v>
      </c>
      <c r="D26" s="648"/>
      <c r="E26" s="648"/>
      <c r="F26" s="497">
        <v>45124.49</v>
      </c>
      <c r="G26" s="496">
        <v>22438.31</v>
      </c>
    </row>
    <row r="27" spans="2:7" ht="14.25" x14ac:dyDescent="0.2">
      <c r="B27" s="559"/>
      <c r="C27" s="558"/>
      <c r="D27" s="558"/>
      <c r="E27" s="558"/>
      <c r="F27" s="497"/>
      <c r="G27" s="496"/>
    </row>
    <row r="28" spans="2:7" s="426" customFormat="1" ht="28.35" customHeight="1" x14ac:dyDescent="0.25">
      <c r="B28" s="649" t="s">
        <v>175</v>
      </c>
      <c r="C28" s="650"/>
      <c r="D28" s="650"/>
      <c r="E28" s="650"/>
      <c r="F28" s="493">
        <v>6141397476.8699989</v>
      </c>
      <c r="G28" s="551">
        <v>5244951904.1800003</v>
      </c>
    </row>
    <row r="29" spans="2:7" s="416" customFormat="1" ht="14.25" x14ac:dyDescent="0.2">
      <c r="B29" s="414"/>
      <c r="C29" s="415"/>
      <c r="D29" s="415"/>
      <c r="E29" s="415"/>
      <c r="F29" s="501"/>
      <c r="G29" s="502"/>
    </row>
    <row r="30" spans="2:7" ht="15" x14ac:dyDescent="0.2">
      <c r="B30" s="652" t="s">
        <v>176</v>
      </c>
      <c r="C30" s="653"/>
      <c r="D30" s="653"/>
      <c r="E30" s="653"/>
      <c r="F30" s="497"/>
      <c r="G30" s="503"/>
    </row>
    <row r="31" spans="2:7" s="426" customFormat="1" ht="28.35" customHeight="1" x14ac:dyDescent="0.25">
      <c r="B31" s="649" t="s">
        <v>177</v>
      </c>
      <c r="C31" s="650"/>
      <c r="D31" s="650"/>
      <c r="E31" s="650"/>
      <c r="F31" s="493">
        <v>3144936974.9099998</v>
      </c>
      <c r="G31" s="551">
        <v>2531215341.3800001</v>
      </c>
    </row>
    <row r="32" spans="2:7" ht="14.25" x14ac:dyDescent="0.2">
      <c r="B32" s="559"/>
      <c r="C32" s="648" t="s">
        <v>178</v>
      </c>
      <c r="D32" s="648"/>
      <c r="E32" s="648"/>
      <c r="F32" s="497">
        <v>1214251292.71</v>
      </c>
      <c r="G32" s="504">
        <v>1092893647.71</v>
      </c>
    </row>
    <row r="33" spans="2:7" ht="14.25" x14ac:dyDescent="0.2">
      <c r="B33" s="559"/>
      <c r="C33" s="648" t="s">
        <v>179</v>
      </c>
      <c r="D33" s="648"/>
      <c r="E33" s="648"/>
      <c r="F33" s="497">
        <v>504740509.38999999</v>
      </c>
      <c r="G33" s="504">
        <v>373963894.94999999</v>
      </c>
    </row>
    <row r="34" spans="2:7" ht="14.25" x14ac:dyDescent="0.2">
      <c r="B34" s="559"/>
      <c r="C34" s="648" t="s">
        <v>180</v>
      </c>
      <c r="D34" s="648"/>
      <c r="E34" s="648"/>
      <c r="F34" s="497">
        <v>1425945172.8099999</v>
      </c>
      <c r="G34" s="504">
        <v>1064357798.72</v>
      </c>
    </row>
    <row r="35" spans="2:7" s="426" customFormat="1" ht="28.35" customHeight="1" x14ac:dyDescent="0.25">
      <c r="B35" s="649" t="s">
        <v>168</v>
      </c>
      <c r="C35" s="650"/>
      <c r="D35" s="650"/>
      <c r="E35" s="650"/>
      <c r="F35" s="493">
        <v>379376985.35000002</v>
      </c>
      <c r="G35" s="551">
        <v>345983274.60000002</v>
      </c>
    </row>
    <row r="36" spans="2:7" ht="14.25" x14ac:dyDescent="0.2">
      <c r="B36" s="559"/>
      <c r="C36" s="648" t="s">
        <v>181</v>
      </c>
      <c r="D36" s="648"/>
      <c r="E36" s="648"/>
      <c r="F36" s="497">
        <v>0</v>
      </c>
      <c r="G36" s="503">
        <v>0</v>
      </c>
    </row>
    <row r="37" spans="2:7" ht="14.25" x14ac:dyDescent="0.2">
      <c r="B37" s="559"/>
      <c r="C37" s="648" t="s">
        <v>182</v>
      </c>
      <c r="D37" s="648"/>
      <c r="E37" s="648"/>
      <c r="F37" s="497">
        <v>43402340</v>
      </c>
      <c r="G37" s="503">
        <v>40998628.520000003</v>
      </c>
    </row>
    <row r="38" spans="2:7" ht="14.25" x14ac:dyDescent="0.2">
      <c r="B38" s="559"/>
      <c r="C38" s="648" t="s">
        <v>183</v>
      </c>
      <c r="D38" s="648"/>
      <c r="E38" s="648"/>
      <c r="F38" s="497">
        <v>13000000</v>
      </c>
      <c r="G38" s="503">
        <v>3000000</v>
      </c>
    </row>
    <row r="39" spans="2:7" ht="14.25" x14ac:dyDescent="0.2">
      <c r="B39" s="559"/>
      <c r="C39" s="648" t="s">
        <v>184</v>
      </c>
      <c r="D39" s="648"/>
      <c r="E39" s="648"/>
      <c r="F39" s="497">
        <v>43479390.130000003</v>
      </c>
      <c r="G39" s="503">
        <v>14689386.279999999</v>
      </c>
    </row>
    <row r="40" spans="2:7" ht="14.25" x14ac:dyDescent="0.2">
      <c r="B40" s="559"/>
      <c r="C40" s="648" t="s">
        <v>185</v>
      </c>
      <c r="D40" s="648"/>
      <c r="E40" s="648"/>
      <c r="F40" s="497">
        <v>267618550.75</v>
      </c>
      <c r="G40" s="503">
        <v>271855516.19999999</v>
      </c>
    </row>
    <row r="41" spans="2:7" ht="14.25" x14ac:dyDescent="0.2">
      <c r="B41" s="559"/>
      <c r="C41" s="648" t="s">
        <v>186</v>
      </c>
      <c r="D41" s="648"/>
      <c r="E41" s="648"/>
      <c r="F41" s="497">
        <v>11876704.470000001</v>
      </c>
      <c r="G41" s="503">
        <v>15439743.6</v>
      </c>
    </row>
    <row r="42" spans="2:7" ht="14.25" x14ac:dyDescent="0.2">
      <c r="B42" s="559"/>
      <c r="C42" s="648" t="s">
        <v>187</v>
      </c>
      <c r="D42" s="648"/>
      <c r="E42" s="648"/>
      <c r="F42" s="497">
        <v>0</v>
      </c>
      <c r="G42" s="503">
        <v>0</v>
      </c>
    </row>
    <row r="43" spans="2:7" ht="14.25" x14ac:dyDescent="0.2">
      <c r="B43" s="559"/>
      <c r="C43" s="648" t="s">
        <v>188</v>
      </c>
      <c r="D43" s="648"/>
      <c r="E43" s="648"/>
      <c r="F43" s="497">
        <v>0</v>
      </c>
      <c r="G43" s="503">
        <v>0</v>
      </c>
    </row>
    <row r="44" spans="2:7" ht="14.25" x14ac:dyDescent="0.2">
      <c r="B44" s="559"/>
      <c r="C44" s="648" t="s">
        <v>189</v>
      </c>
      <c r="D44" s="648"/>
      <c r="E44" s="648"/>
      <c r="F44" s="497">
        <v>0</v>
      </c>
      <c r="G44" s="503">
        <v>0</v>
      </c>
    </row>
    <row r="45" spans="2:7" ht="14.25" x14ac:dyDescent="0.2">
      <c r="B45" s="381"/>
      <c r="C45" s="558"/>
      <c r="D45" s="558"/>
      <c r="E45" s="558"/>
      <c r="F45" s="505"/>
      <c r="G45" s="503"/>
    </row>
    <row r="46" spans="2:7" s="426" customFormat="1" ht="28.35" customHeight="1" x14ac:dyDescent="0.25">
      <c r="B46" s="649" t="s">
        <v>190</v>
      </c>
      <c r="C46" s="650"/>
      <c r="D46" s="650"/>
      <c r="E46" s="650"/>
      <c r="F46" s="493">
        <v>43324534.969999999</v>
      </c>
      <c r="G46" s="551">
        <v>2663221.41</v>
      </c>
    </row>
    <row r="47" spans="2:7" ht="14.25" x14ac:dyDescent="0.2">
      <c r="B47" s="559"/>
      <c r="C47" s="648" t="s">
        <v>191</v>
      </c>
      <c r="D47" s="648"/>
      <c r="E47" s="648"/>
      <c r="F47" s="497">
        <v>0</v>
      </c>
      <c r="G47" s="503">
        <v>0</v>
      </c>
    </row>
    <row r="48" spans="2:7" ht="14.25" x14ac:dyDescent="0.2">
      <c r="B48" s="559"/>
      <c r="C48" s="648" t="s">
        <v>91</v>
      </c>
      <c r="D48" s="648"/>
      <c r="E48" s="648"/>
      <c r="F48" s="497">
        <v>0</v>
      </c>
      <c r="G48" s="503">
        <v>0</v>
      </c>
    </row>
    <row r="49" spans="2:7" ht="14.25" x14ac:dyDescent="0.2">
      <c r="B49" s="559"/>
      <c r="C49" s="648" t="s">
        <v>192</v>
      </c>
      <c r="D49" s="648"/>
      <c r="E49" s="648"/>
      <c r="F49" s="497">
        <v>43324534.969999999</v>
      </c>
      <c r="G49" s="503">
        <v>2663221.41</v>
      </c>
    </row>
    <row r="50" spans="2:7" ht="14.25" x14ac:dyDescent="0.2">
      <c r="B50" s="363"/>
      <c r="C50" s="558"/>
      <c r="D50" s="558"/>
      <c r="E50" s="558"/>
      <c r="F50" s="497"/>
      <c r="G50" s="503"/>
    </row>
    <row r="51" spans="2:7" s="429" customFormat="1" ht="28.35" customHeight="1" x14ac:dyDescent="0.25">
      <c r="B51" s="649" t="s">
        <v>193</v>
      </c>
      <c r="C51" s="650"/>
      <c r="D51" s="650"/>
      <c r="E51" s="650"/>
      <c r="F51" s="493">
        <v>112117377.3</v>
      </c>
      <c r="G51" s="551">
        <v>113987931.84999999</v>
      </c>
    </row>
    <row r="52" spans="2:7" ht="14.25" x14ac:dyDescent="0.2">
      <c r="B52" s="559"/>
      <c r="C52" s="648" t="s">
        <v>194</v>
      </c>
      <c r="D52" s="648"/>
      <c r="E52" s="648"/>
      <c r="F52" s="497">
        <v>112117377.3</v>
      </c>
      <c r="G52" s="503">
        <v>113987931.84999999</v>
      </c>
    </row>
    <row r="53" spans="2:7" ht="14.25" x14ac:dyDescent="0.2">
      <c r="B53" s="559"/>
      <c r="C53" s="648" t="s">
        <v>195</v>
      </c>
      <c r="D53" s="648"/>
      <c r="E53" s="648"/>
      <c r="F53" s="497">
        <v>0</v>
      </c>
      <c r="G53" s="503">
        <v>0</v>
      </c>
    </row>
    <row r="54" spans="2:7" ht="14.25" x14ac:dyDescent="0.2">
      <c r="B54" s="559"/>
      <c r="C54" s="648" t="s">
        <v>196</v>
      </c>
      <c r="D54" s="648"/>
      <c r="E54" s="648"/>
      <c r="F54" s="497">
        <v>0</v>
      </c>
      <c r="G54" s="503">
        <v>0</v>
      </c>
    </row>
    <row r="55" spans="2:7" ht="14.25" x14ac:dyDescent="0.2">
      <c r="B55" s="559"/>
      <c r="C55" s="648" t="s">
        <v>197</v>
      </c>
      <c r="D55" s="648"/>
      <c r="E55" s="648"/>
      <c r="F55" s="497">
        <v>0</v>
      </c>
      <c r="G55" s="503">
        <v>0</v>
      </c>
    </row>
    <row r="56" spans="2:7" ht="14.25" x14ac:dyDescent="0.2">
      <c r="B56" s="559"/>
      <c r="C56" s="648" t="s">
        <v>198</v>
      </c>
      <c r="D56" s="648"/>
      <c r="E56" s="648"/>
      <c r="F56" s="497">
        <v>0</v>
      </c>
      <c r="G56" s="503">
        <v>0</v>
      </c>
    </row>
    <row r="57" spans="2:7" s="429" customFormat="1" ht="28.35" customHeight="1" x14ac:dyDescent="0.25">
      <c r="B57" s="649" t="s">
        <v>199</v>
      </c>
      <c r="C57" s="650"/>
      <c r="D57" s="650"/>
      <c r="E57" s="650"/>
      <c r="F57" s="493">
        <v>257741368.46000001</v>
      </c>
      <c r="G57" s="551">
        <v>200197947.46000001</v>
      </c>
    </row>
    <row r="58" spans="2:7" ht="28.5" customHeight="1" x14ac:dyDescent="0.2">
      <c r="B58" s="559"/>
      <c r="C58" s="648" t="s">
        <v>200</v>
      </c>
      <c r="D58" s="648"/>
      <c r="E58" s="648"/>
      <c r="F58" s="497">
        <v>245960555.24000001</v>
      </c>
      <c r="G58" s="503">
        <v>199580155.34999999</v>
      </c>
    </row>
    <row r="59" spans="2:7" ht="14.25" x14ac:dyDescent="0.2">
      <c r="B59" s="559"/>
      <c r="C59" s="648" t="s">
        <v>201</v>
      </c>
      <c r="D59" s="648"/>
      <c r="E59" s="648"/>
      <c r="F59" s="497">
        <v>11780792.16</v>
      </c>
      <c r="G59" s="503">
        <v>0</v>
      </c>
    </row>
    <row r="60" spans="2:7" ht="14.25" x14ac:dyDescent="0.2">
      <c r="B60" s="559"/>
      <c r="C60" s="648" t="s">
        <v>202</v>
      </c>
      <c r="D60" s="648"/>
      <c r="E60" s="648"/>
      <c r="F60" s="497">
        <v>0</v>
      </c>
      <c r="G60" s="503">
        <v>0</v>
      </c>
    </row>
    <row r="61" spans="2:7" ht="14.25" x14ac:dyDescent="0.2">
      <c r="B61" s="559"/>
      <c r="C61" s="648" t="s">
        <v>205</v>
      </c>
      <c r="D61" s="648"/>
      <c r="E61" s="648"/>
      <c r="F61" s="497">
        <v>21.06</v>
      </c>
      <c r="G61" s="496">
        <v>617792.11</v>
      </c>
    </row>
    <row r="62" spans="2:7" s="429" customFormat="1" ht="28.35" customHeight="1" x14ac:dyDescent="0.25">
      <c r="B62" s="649" t="s">
        <v>206</v>
      </c>
      <c r="C62" s="650"/>
      <c r="D62" s="650"/>
      <c r="E62" s="650"/>
      <c r="F62" s="493">
        <v>42917370.649999999</v>
      </c>
      <c r="G62" s="551">
        <v>13574418.439999999</v>
      </c>
    </row>
    <row r="63" spans="2:7" ht="14.25" x14ac:dyDescent="0.2">
      <c r="B63" s="559"/>
      <c r="C63" s="648" t="s">
        <v>207</v>
      </c>
      <c r="D63" s="648"/>
      <c r="E63" s="648"/>
      <c r="F63" s="497">
        <v>42917370.649999999</v>
      </c>
      <c r="G63" s="496">
        <v>13574418.439999999</v>
      </c>
    </row>
    <row r="64" spans="2:7" ht="14.25" x14ac:dyDescent="0.2">
      <c r="B64" s="651"/>
      <c r="C64" s="648"/>
      <c r="D64" s="648"/>
      <c r="E64" s="648"/>
      <c r="F64" s="497"/>
      <c r="G64" s="503"/>
    </row>
    <row r="65" spans="2:7" ht="15" x14ac:dyDescent="0.2">
      <c r="B65" s="652" t="s">
        <v>208</v>
      </c>
      <c r="C65" s="653"/>
      <c r="D65" s="653"/>
      <c r="E65" s="653"/>
      <c r="F65" s="506">
        <v>3980414611.6399999</v>
      </c>
      <c r="G65" s="507">
        <v>3207622135.1400003</v>
      </c>
    </row>
    <row r="66" spans="2:7" ht="14.25" x14ac:dyDescent="0.2">
      <c r="B66" s="559"/>
      <c r="C66" s="558"/>
      <c r="D66" s="558"/>
      <c r="E66" s="558"/>
      <c r="F66" s="497"/>
      <c r="G66" s="503"/>
    </row>
    <row r="67" spans="2:7" ht="15" x14ac:dyDescent="0.2">
      <c r="B67" s="652" t="s">
        <v>209</v>
      </c>
      <c r="C67" s="653"/>
      <c r="D67" s="653"/>
      <c r="E67" s="653"/>
      <c r="F67" s="506">
        <v>2160982865.2299991</v>
      </c>
      <c r="G67" s="507">
        <v>2037329769.04</v>
      </c>
    </row>
    <row r="68" spans="2:7" s="427" customFormat="1" ht="17.25" thickBot="1" x14ac:dyDescent="0.25">
      <c r="B68" s="417"/>
      <c r="C68" s="418"/>
      <c r="D68" s="418"/>
      <c r="E68" s="428"/>
      <c r="F68" s="436"/>
      <c r="G68" s="442"/>
    </row>
    <row r="69" spans="2:7" x14ac:dyDescent="0.2">
      <c r="B69" s="647" t="s">
        <v>6557</v>
      </c>
      <c r="C69" s="647"/>
      <c r="D69" s="647"/>
      <c r="E69" s="647"/>
      <c r="F69" s="647"/>
      <c r="G69" s="647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B69:G69"/>
    <mergeCell ref="C61:E61"/>
    <mergeCell ref="B62:E62"/>
    <mergeCell ref="C63:E63"/>
    <mergeCell ref="B64:E64"/>
    <mergeCell ref="B65:E65"/>
    <mergeCell ref="B67:E67"/>
  </mergeCells>
  <pageMargins left="1.1023622047244095" right="0.31496062992125984" top="0.35433070866141736" bottom="0.35433070866141736" header="0.31496062992125984" footer="0.31496062992125984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B1:G69"/>
  <sheetViews>
    <sheetView showGridLines="0" zoomScaleNormal="100" zoomScalePageLayoutView="115" workbookViewId="0">
      <selection activeCell="B3" sqref="B3:G3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655" t="s">
        <v>47</v>
      </c>
      <c r="C2" s="656"/>
      <c r="D2" s="656"/>
      <c r="E2" s="656"/>
      <c r="F2" s="656"/>
      <c r="G2" s="657"/>
    </row>
    <row r="3" spans="2:7" ht="18" x14ac:dyDescent="0.25">
      <c r="B3" s="658" t="s">
        <v>156</v>
      </c>
      <c r="C3" s="659"/>
      <c r="D3" s="659"/>
      <c r="E3" s="659"/>
      <c r="F3" s="659"/>
      <c r="G3" s="660"/>
    </row>
    <row r="4" spans="2:7" ht="18" x14ac:dyDescent="0.25">
      <c r="B4" s="658" t="s">
        <v>6570</v>
      </c>
      <c r="C4" s="659"/>
      <c r="D4" s="659"/>
      <c r="E4" s="659"/>
      <c r="F4" s="659"/>
      <c r="G4" s="660"/>
    </row>
    <row r="5" spans="2:7" ht="15.75" thickBot="1" x14ac:dyDescent="0.3">
      <c r="B5" s="661" t="s">
        <v>6560</v>
      </c>
      <c r="C5" s="662"/>
      <c r="D5" s="662"/>
      <c r="E5" s="662"/>
      <c r="F5" s="662"/>
      <c r="G5" s="663"/>
    </row>
    <row r="6" spans="2:7" s="425" customFormat="1" ht="13.5" thickBot="1" x14ac:dyDescent="0.25">
      <c r="B6" s="664" t="s">
        <v>212</v>
      </c>
      <c r="C6" s="665"/>
      <c r="D6" s="665"/>
      <c r="E6" s="395"/>
      <c r="F6" s="396">
        <v>2023</v>
      </c>
      <c r="G6" s="397">
        <v>2022</v>
      </c>
    </row>
    <row r="7" spans="2:7" s="425" customFormat="1" ht="12.75" x14ac:dyDescent="0.2">
      <c r="B7" s="388"/>
      <c r="C7" s="389"/>
      <c r="D7" s="389"/>
      <c r="E7" s="390"/>
      <c r="F7" s="389"/>
      <c r="G7" s="440"/>
    </row>
    <row r="8" spans="2:7" ht="15" x14ac:dyDescent="0.2">
      <c r="B8" s="649" t="s">
        <v>25</v>
      </c>
      <c r="C8" s="650"/>
      <c r="D8" s="650"/>
      <c r="E8" s="650"/>
      <c r="F8" s="383"/>
      <c r="G8" s="441"/>
    </row>
    <row r="9" spans="2:7" s="426" customFormat="1" ht="28.35" customHeight="1" x14ac:dyDescent="0.25">
      <c r="B9" s="649" t="s">
        <v>157</v>
      </c>
      <c r="C9" s="650"/>
      <c r="D9" s="650"/>
      <c r="E9" s="650"/>
      <c r="F9" s="493">
        <v>2656285380.3599997</v>
      </c>
      <c r="G9" s="494">
        <v>3540135702.8099999</v>
      </c>
    </row>
    <row r="10" spans="2:7" ht="14.25" x14ac:dyDescent="0.2">
      <c r="B10" s="362"/>
      <c r="C10" s="654" t="s">
        <v>158</v>
      </c>
      <c r="D10" s="654"/>
      <c r="E10" s="654"/>
      <c r="F10" s="495">
        <v>1883522634.6600001</v>
      </c>
      <c r="G10" s="496">
        <v>2493114584.5300002</v>
      </c>
    </row>
    <row r="11" spans="2:7" ht="14.25" x14ac:dyDescent="0.2">
      <c r="B11" s="362"/>
      <c r="C11" s="654" t="s">
        <v>159</v>
      </c>
      <c r="D11" s="654"/>
      <c r="E11" s="654"/>
      <c r="F11" s="497">
        <v>0</v>
      </c>
      <c r="G11" s="496">
        <v>0</v>
      </c>
    </row>
    <row r="12" spans="2:7" ht="14.25" x14ac:dyDescent="0.2">
      <c r="B12" s="362"/>
      <c r="C12" s="654" t="s">
        <v>160</v>
      </c>
      <c r="D12" s="654"/>
      <c r="E12" s="654"/>
      <c r="F12" s="497">
        <v>0</v>
      </c>
      <c r="G12" s="496">
        <v>0</v>
      </c>
    </row>
    <row r="13" spans="2:7" ht="14.25" x14ac:dyDescent="0.2">
      <c r="B13" s="362"/>
      <c r="C13" s="654" t="s">
        <v>161</v>
      </c>
      <c r="D13" s="654"/>
      <c r="E13" s="654"/>
      <c r="F13" s="497">
        <v>236817251.38</v>
      </c>
      <c r="G13" s="496">
        <v>327228706.14999998</v>
      </c>
    </row>
    <row r="14" spans="2:7" ht="14.25" x14ac:dyDescent="0.2">
      <c r="B14" s="362"/>
      <c r="C14" s="654" t="s">
        <v>314</v>
      </c>
      <c r="D14" s="654"/>
      <c r="E14" s="654"/>
      <c r="F14" s="497">
        <v>202583736.24000001</v>
      </c>
      <c r="G14" s="496">
        <v>283190139.74000001</v>
      </c>
    </row>
    <row r="15" spans="2:7" ht="14.25" x14ac:dyDescent="0.2">
      <c r="B15" s="362"/>
      <c r="C15" s="654" t="s">
        <v>320</v>
      </c>
      <c r="D15" s="654"/>
      <c r="E15" s="654"/>
      <c r="F15" s="497">
        <v>333361758.07999998</v>
      </c>
      <c r="G15" s="496">
        <v>436602272.38999999</v>
      </c>
    </row>
    <row r="16" spans="2:7" ht="14.25" x14ac:dyDescent="0.2">
      <c r="B16" s="362"/>
      <c r="C16" s="654" t="s">
        <v>6550</v>
      </c>
      <c r="D16" s="654"/>
      <c r="E16" s="654"/>
      <c r="F16" s="497">
        <v>0</v>
      </c>
      <c r="G16" s="496">
        <v>0</v>
      </c>
    </row>
    <row r="17" spans="2:7" ht="14.25" x14ac:dyDescent="0.2">
      <c r="B17" s="385"/>
      <c r="C17" s="648"/>
      <c r="D17" s="648"/>
      <c r="E17" s="648"/>
      <c r="F17" s="497"/>
      <c r="G17" s="496"/>
    </row>
    <row r="18" spans="2:7" ht="42.95" customHeight="1" x14ac:dyDescent="0.2">
      <c r="B18" s="649" t="s">
        <v>6551</v>
      </c>
      <c r="C18" s="650"/>
      <c r="D18" s="650"/>
      <c r="E18" s="650"/>
      <c r="F18" s="498">
        <v>3485066972.02</v>
      </c>
      <c r="G18" s="499">
        <v>4633564462.4700003</v>
      </c>
    </row>
    <row r="19" spans="2:7" ht="33" customHeight="1" x14ac:dyDescent="0.2">
      <c r="B19" s="385"/>
      <c r="C19" s="648" t="s">
        <v>6552</v>
      </c>
      <c r="D19" s="648"/>
      <c r="E19" s="648"/>
      <c r="F19" s="497">
        <v>3031708808.6399999</v>
      </c>
      <c r="G19" s="500">
        <v>4059192055.73</v>
      </c>
    </row>
    <row r="20" spans="2:7" ht="27" customHeight="1" x14ac:dyDescent="0.2">
      <c r="B20" s="385"/>
      <c r="C20" s="648" t="s">
        <v>6553</v>
      </c>
      <c r="D20" s="648"/>
      <c r="E20" s="648"/>
      <c r="F20" s="497">
        <v>453358163.38</v>
      </c>
      <c r="G20" s="500">
        <v>574372406.74000001</v>
      </c>
    </row>
    <row r="21" spans="2:7" s="426" customFormat="1" ht="28.35" customHeight="1" x14ac:dyDescent="0.25">
      <c r="B21" s="649" t="s">
        <v>169</v>
      </c>
      <c r="C21" s="650"/>
      <c r="D21" s="650"/>
      <c r="E21" s="650"/>
      <c r="F21" s="493">
        <v>45124.49</v>
      </c>
      <c r="G21" s="494">
        <v>50089769.719999999</v>
      </c>
    </row>
    <row r="22" spans="2:7" ht="12.75" customHeight="1" x14ac:dyDescent="0.2">
      <c r="B22" s="385"/>
      <c r="C22" s="648" t="s">
        <v>170</v>
      </c>
      <c r="D22" s="648"/>
      <c r="E22" s="648"/>
      <c r="F22" s="497">
        <v>0</v>
      </c>
      <c r="G22" s="496">
        <v>0</v>
      </c>
    </row>
    <row r="23" spans="2:7" ht="14.25" x14ac:dyDescent="0.2">
      <c r="B23" s="385"/>
      <c r="C23" s="648" t="s">
        <v>171</v>
      </c>
      <c r="D23" s="648"/>
      <c r="E23" s="648"/>
      <c r="F23" s="497">
        <v>0</v>
      </c>
      <c r="G23" s="496">
        <v>0</v>
      </c>
    </row>
    <row r="24" spans="2:7" ht="28.5" customHeight="1" x14ac:dyDescent="0.2">
      <c r="B24" s="385"/>
      <c r="C24" s="648" t="s">
        <v>172</v>
      </c>
      <c r="D24" s="648"/>
      <c r="E24" s="648"/>
      <c r="F24" s="497">
        <v>0</v>
      </c>
      <c r="G24" s="496">
        <v>0</v>
      </c>
    </row>
    <row r="25" spans="2:7" ht="14.25" x14ac:dyDescent="0.2">
      <c r="B25" s="385"/>
      <c r="C25" s="648" t="s">
        <v>173</v>
      </c>
      <c r="D25" s="648"/>
      <c r="E25" s="648"/>
      <c r="F25" s="497">
        <v>0</v>
      </c>
      <c r="G25" s="496">
        <v>49220918.780000001</v>
      </c>
    </row>
    <row r="26" spans="2:7" ht="14.25" x14ac:dyDescent="0.2">
      <c r="B26" s="385"/>
      <c r="C26" s="648" t="s">
        <v>174</v>
      </c>
      <c r="D26" s="648"/>
      <c r="E26" s="648"/>
      <c r="F26" s="497">
        <v>45124.49</v>
      </c>
      <c r="G26" s="496">
        <v>868850.94</v>
      </c>
    </row>
    <row r="27" spans="2:7" ht="14.25" x14ac:dyDescent="0.2">
      <c r="B27" s="385"/>
      <c r="C27" s="384"/>
      <c r="D27" s="384"/>
      <c r="E27" s="384"/>
      <c r="F27" s="497"/>
      <c r="G27" s="496"/>
    </row>
    <row r="28" spans="2:7" s="426" customFormat="1" ht="28.35" customHeight="1" x14ac:dyDescent="0.25">
      <c r="B28" s="649" t="s">
        <v>175</v>
      </c>
      <c r="C28" s="650"/>
      <c r="D28" s="650"/>
      <c r="E28" s="650"/>
      <c r="F28" s="493">
        <v>6141397476.8699989</v>
      </c>
      <c r="G28" s="494">
        <v>8223789935</v>
      </c>
    </row>
    <row r="29" spans="2:7" s="416" customFormat="1" ht="14.25" x14ac:dyDescent="0.2">
      <c r="B29" s="414"/>
      <c r="C29" s="415"/>
      <c r="D29" s="415"/>
      <c r="E29" s="415"/>
      <c r="F29" s="501"/>
      <c r="G29" s="502"/>
    </row>
    <row r="30" spans="2:7" ht="15" x14ac:dyDescent="0.2">
      <c r="B30" s="652" t="s">
        <v>176</v>
      </c>
      <c r="C30" s="653"/>
      <c r="D30" s="653"/>
      <c r="E30" s="653"/>
      <c r="F30" s="497"/>
      <c r="G30" s="503"/>
    </row>
    <row r="31" spans="2:7" s="426" customFormat="1" ht="28.35" customHeight="1" x14ac:dyDescent="0.25">
      <c r="B31" s="649" t="s">
        <v>177</v>
      </c>
      <c r="C31" s="650"/>
      <c r="D31" s="650"/>
      <c r="E31" s="650"/>
      <c r="F31" s="493">
        <v>3144936974.9099998</v>
      </c>
      <c r="G31" s="494">
        <v>4905491590.0599995</v>
      </c>
    </row>
    <row r="32" spans="2:7" ht="14.25" x14ac:dyDescent="0.2">
      <c r="B32" s="385"/>
      <c r="C32" s="648" t="s">
        <v>178</v>
      </c>
      <c r="D32" s="648"/>
      <c r="E32" s="648"/>
      <c r="F32" s="497">
        <v>1214251292.71</v>
      </c>
      <c r="G32" s="504">
        <v>2029035920.5899999</v>
      </c>
    </row>
    <row r="33" spans="2:7" ht="14.25" x14ac:dyDescent="0.2">
      <c r="B33" s="385"/>
      <c r="C33" s="648" t="s">
        <v>179</v>
      </c>
      <c r="D33" s="648"/>
      <c r="E33" s="648"/>
      <c r="F33" s="497">
        <v>504740509.38999999</v>
      </c>
      <c r="G33" s="504">
        <v>796722081.94000006</v>
      </c>
    </row>
    <row r="34" spans="2:7" ht="14.25" x14ac:dyDescent="0.2">
      <c r="B34" s="385"/>
      <c r="C34" s="648" t="s">
        <v>180</v>
      </c>
      <c r="D34" s="648"/>
      <c r="E34" s="648"/>
      <c r="F34" s="497">
        <v>1425945172.8099999</v>
      </c>
      <c r="G34" s="504">
        <v>2079733587.53</v>
      </c>
    </row>
    <row r="35" spans="2:7" s="426" customFormat="1" ht="28.35" customHeight="1" x14ac:dyDescent="0.25">
      <c r="B35" s="649" t="s">
        <v>168</v>
      </c>
      <c r="C35" s="650"/>
      <c r="D35" s="650"/>
      <c r="E35" s="650"/>
      <c r="F35" s="493">
        <v>379376985.35000002</v>
      </c>
      <c r="G35" s="494">
        <v>672086675.48000002</v>
      </c>
    </row>
    <row r="36" spans="2:7" ht="14.25" x14ac:dyDescent="0.2">
      <c r="B36" s="385"/>
      <c r="C36" s="648" t="s">
        <v>181</v>
      </c>
      <c r="D36" s="648"/>
      <c r="E36" s="648"/>
      <c r="F36" s="497">
        <v>0</v>
      </c>
      <c r="G36" s="503">
        <v>0</v>
      </c>
    </row>
    <row r="37" spans="2:7" ht="14.25" x14ac:dyDescent="0.2">
      <c r="B37" s="385"/>
      <c r="C37" s="648" t="s">
        <v>182</v>
      </c>
      <c r="D37" s="648"/>
      <c r="E37" s="648"/>
      <c r="F37" s="497">
        <v>43402340</v>
      </c>
      <c r="G37" s="503">
        <v>79646068.150000006</v>
      </c>
    </row>
    <row r="38" spans="2:7" ht="14.25" x14ac:dyDescent="0.2">
      <c r="B38" s="385"/>
      <c r="C38" s="648" t="s">
        <v>183</v>
      </c>
      <c r="D38" s="648"/>
      <c r="E38" s="648"/>
      <c r="F38" s="497">
        <v>13000000</v>
      </c>
      <c r="G38" s="503">
        <v>3000000</v>
      </c>
    </row>
    <row r="39" spans="2:7" ht="14.25" x14ac:dyDescent="0.2">
      <c r="B39" s="385"/>
      <c r="C39" s="648" t="s">
        <v>184</v>
      </c>
      <c r="D39" s="648"/>
      <c r="E39" s="648"/>
      <c r="F39" s="497">
        <v>43479390.130000003</v>
      </c>
      <c r="G39" s="503">
        <v>80301179.329999998</v>
      </c>
    </row>
    <row r="40" spans="2:7" ht="14.25" x14ac:dyDescent="0.2">
      <c r="B40" s="385"/>
      <c r="C40" s="648" t="s">
        <v>185</v>
      </c>
      <c r="D40" s="648"/>
      <c r="E40" s="648"/>
      <c r="F40" s="497">
        <v>267618550.75</v>
      </c>
      <c r="G40" s="503">
        <v>485799684.39999998</v>
      </c>
    </row>
    <row r="41" spans="2:7" ht="14.25" x14ac:dyDescent="0.2">
      <c r="B41" s="385"/>
      <c r="C41" s="648" t="s">
        <v>186</v>
      </c>
      <c r="D41" s="648"/>
      <c r="E41" s="648"/>
      <c r="F41" s="497">
        <v>11876704.470000001</v>
      </c>
      <c r="G41" s="503">
        <v>23339743.600000001</v>
      </c>
    </row>
    <row r="42" spans="2:7" ht="14.25" x14ac:dyDescent="0.2">
      <c r="B42" s="385"/>
      <c r="C42" s="648" t="s">
        <v>187</v>
      </c>
      <c r="D42" s="648"/>
      <c r="E42" s="648"/>
      <c r="F42" s="497">
        <v>0</v>
      </c>
      <c r="G42" s="503">
        <v>0</v>
      </c>
    </row>
    <row r="43" spans="2:7" ht="14.25" x14ac:dyDescent="0.2">
      <c r="B43" s="385"/>
      <c r="C43" s="648" t="s">
        <v>188</v>
      </c>
      <c r="D43" s="648"/>
      <c r="E43" s="648"/>
      <c r="F43" s="497">
        <v>0</v>
      </c>
      <c r="G43" s="503">
        <v>0</v>
      </c>
    </row>
    <row r="44" spans="2:7" ht="14.25" x14ac:dyDescent="0.2">
      <c r="B44" s="385"/>
      <c r="C44" s="648" t="s">
        <v>189</v>
      </c>
      <c r="D44" s="648"/>
      <c r="E44" s="648"/>
      <c r="F44" s="497">
        <v>0</v>
      </c>
      <c r="G44" s="503">
        <v>0</v>
      </c>
    </row>
    <row r="45" spans="2:7" ht="14.25" x14ac:dyDescent="0.2">
      <c r="B45" s="381"/>
      <c r="C45" s="384"/>
      <c r="D45" s="384"/>
      <c r="E45" s="384"/>
      <c r="F45" s="505"/>
      <c r="G45" s="503"/>
    </row>
    <row r="46" spans="2:7" s="426" customFormat="1" ht="28.35" customHeight="1" x14ac:dyDescent="0.25">
      <c r="B46" s="649" t="s">
        <v>190</v>
      </c>
      <c r="C46" s="650"/>
      <c r="D46" s="650"/>
      <c r="E46" s="650"/>
      <c r="F46" s="493">
        <v>43324534.969999999</v>
      </c>
      <c r="G46" s="494">
        <v>74165379.409999996</v>
      </c>
    </row>
    <row r="47" spans="2:7" ht="14.25" x14ac:dyDescent="0.2">
      <c r="B47" s="385"/>
      <c r="C47" s="648" t="s">
        <v>191</v>
      </c>
      <c r="D47" s="648"/>
      <c r="E47" s="648"/>
      <c r="F47" s="497">
        <v>0</v>
      </c>
      <c r="G47" s="503">
        <v>0</v>
      </c>
    </row>
    <row r="48" spans="2:7" ht="14.25" x14ac:dyDescent="0.2">
      <c r="B48" s="385"/>
      <c r="C48" s="648" t="s">
        <v>91</v>
      </c>
      <c r="D48" s="648"/>
      <c r="E48" s="648"/>
      <c r="F48" s="497">
        <v>0</v>
      </c>
      <c r="G48" s="503">
        <v>0</v>
      </c>
    </row>
    <row r="49" spans="2:7" ht="14.25" x14ac:dyDescent="0.2">
      <c r="B49" s="385"/>
      <c r="C49" s="648" t="s">
        <v>192</v>
      </c>
      <c r="D49" s="648"/>
      <c r="E49" s="648"/>
      <c r="F49" s="497">
        <v>43324534.969999999</v>
      </c>
      <c r="G49" s="503">
        <v>74165379.409999996</v>
      </c>
    </row>
    <row r="50" spans="2:7" ht="14.25" x14ac:dyDescent="0.2">
      <c r="B50" s="363"/>
      <c r="C50" s="384"/>
      <c r="D50" s="384"/>
      <c r="E50" s="384"/>
      <c r="F50" s="497"/>
      <c r="G50" s="503"/>
    </row>
    <row r="51" spans="2:7" s="429" customFormat="1" ht="28.35" customHeight="1" x14ac:dyDescent="0.25">
      <c r="B51" s="649" t="s">
        <v>193</v>
      </c>
      <c r="C51" s="650"/>
      <c r="D51" s="650"/>
      <c r="E51" s="650"/>
      <c r="F51" s="493">
        <v>112117377.3</v>
      </c>
      <c r="G51" s="494">
        <v>195724189.5</v>
      </c>
    </row>
    <row r="52" spans="2:7" ht="14.25" x14ac:dyDescent="0.2">
      <c r="B52" s="385"/>
      <c r="C52" s="648" t="s">
        <v>194</v>
      </c>
      <c r="D52" s="648"/>
      <c r="E52" s="648"/>
      <c r="F52" s="497">
        <v>112117377.3</v>
      </c>
      <c r="G52" s="503">
        <v>195724189.5</v>
      </c>
    </row>
    <row r="53" spans="2:7" ht="14.25" x14ac:dyDescent="0.2">
      <c r="B53" s="385"/>
      <c r="C53" s="648" t="s">
        <v>195</v>
      </c>
      <c r="D53" s="648"/>
      <c r="E53" s="648"/>
      <c r="F53" s="497">
        <v>0</v>
      </c>
      <c r="G53" s="503">
        <v>0</v>
      </c>
    </row>
    <row r="54" spans="2:7" ht="14.25" x14ac:dyDescent="0.2">
      <c r="B54" s="385"/>
      <c r="C54" s="648" t="s">
        <v>196</v>
      </c>
      <c r="D54" s="648"/>
      <c r="E54" s="648"/>
      <c r="F54" s="497">
        <v>0</v>
      </c>
      <c r="G54" s="503">
        <v>0</v>
      </c>
    </row>
    <row r="55" spans="2:7" ht="14.25" x14ac:dyDescent="0.2">
      <c r="B55" s="385"/>
      <c r="C55" s="648" t="s">
        <v>197</v>
      </c>
      <c r="D55" s="648"/>
      <c r="E55" s="648"/>
      <c r="F55" s="497">
        <v>0</v>
      </c>
      <c r="G55" s="503">
        <v>0</v>
      </c>
    </row>
    <row r="56" spans="2:7" ht="14.25" x14ac:dyDescent="0.2">
      <c r="B56" s="385"/>
      <c r="C56" s="648" t="s">
        <v>198</v>
      </c>
      <c r="D56" s="648"/>
      <c r="E56" s="648"/>
      <c r="F56" s="497">
        <v>0</v>
      </c>
      <c r="G56" s="503">
        <v>0</v>
      </c>
    </row>
    <row r="57" spans="2:7" s="429" customFormat="1" ht="28.35" customHeight="1" x14ac:dyDescent="0.25">
      <c r="B57" s="649" t="s">
        <v>199</v>
      </c>
      <c r="C57" s="650"/>
      <c r="D57" s="650"/>
      <c r="E57" s="650"/>
      <c r="F57" s="493">
        <v>257741368.46000001</v>
      </c>
      <c r="G57" s="494">
        <v>345958231.32999998</v>
      </c>
    </row>
    <row r="58" spans="2:7" ht="28.5" customHeight="1" x14ac:dyDescent="0.2">
      <c r="B58" s="385"/>
      <c r="C58" s="648" t="s">
        <v>200</v>
      </c>
      <c r="D58" s="648"/>
      <c r="E58" s="648"/>
      <c r="F58" s="497">
        <v>245960555.24000001</v>
      </c>
      <c r="G58" s="503">
        <v>345958167.38</v>
      </c>
    </row>
    <row r="59" spans="2:7" ht="14.25" x14ac:dyDescent="0.2">
      <c r="B59" s="385"/>
      <c r="C59" s="648" t="s">
        <v>201</v>
      </c>
      <c r="D59" s="648"/>
      <c r="E59" s="648"/>
      <c r="F59" s="497">
        <v>11780792.16</v>
      </c>
      <c r="G59" s="503">
        <v>0</v>
      </c>
    </row>
    <row r="60" spans="2:7" ht="14.25" x14ac:dyDescent="0.2">
      <c r="B60" s="385"/>
      <c r="C60" s="648" t="s">
        <v>202</v>
      </c>
      <c r="D60" s="648"/>
      <c r="E60" s="648"/>
      <c r="F60" s="497">
        <v>0</v>
      </c>
      <c r="G60" s="503">
        <v>0</v>
      </c>
    </row>
    <row r="61" spans="2:7" ht="14.25" x14ac:dyDescent="0.2">
      <c r="B61" s="385"/>
      <c r="C61" s="648" t="s">
        <v>205</v>
      </c>
      <c r="D61" s="648"/>
      <c r="E61" s="648"/>
      <c r="F61" s="497">
        <v>21.06</v>
      </c>
      <c r="G61" s="496">
        <v>63.95</v>
      </c>
    </row>
    <row r="62" spans="2:7" s="429" customFormat="1" ht="28.35" customHeight="1" x14ac:dyDescent="0.25">
      <c r="B62" s="649" t="s">
        <v>206</v>
      </c>
      <c r="C62" s="650"/>
      <c r="D62" s="650"/>
      <c r="E62" s="650"/>
      <c r="F62" s="493">
        <v>42917370.649999999</v>
      </c>
      <c r="G62" s="494">
        <v>207283323.31</v>
      </c>
    </row>
    <row r="63" spans="2:7" ht="14.25" x14ac:dyDescent="0.2">
      <c r="B63" s="385"/>
      <c r="C63" s="648" t="s">
        <v>207</v>
      </c>
      <c r="D63" s="648"/>
      <c r="E63" s="648"/>
      <c r="F63" s="497">
        <v>42917370.649999999</v>
      </c>
      <c r="G63" s="496">
        <v>207283323.31</v>
      </c>
    </row>
    <row r="64" spans="2:7" ht="14.25" x14ac:dyDescent="0.2">
      <c r="B64" s="651"/>
      <c r="C64" s="648"/>
      <c r="D64" s="648"/>
      <c r="E64" s="648"/>
      <c r="F64" s="497"/>
      <c r="G64" s="503"/>
    </row>
    <row r="65" spans="2:7" ht="15" x14ac:dyDescent="0.2">
      <c r="B65" s="652" t="s">
        <v>208</v>
      </c>
      <c r="C65" s="653"/>
      <c r="D65" s="653"/>
      <c r="E65" s="653"/>
      <c r="F65" s="506">
        <v>3980414611.6399999</v>
      </c>
      <c r="G65" s="507">
        <v>6400709389.0899992</v>
      </c>
    </row>
    <row r="66" spans="2:7" ht="15" x14ac:dyDescent="0.2">
      <c r="B66" s="385"/>
      <c r="C66" s="384"/>
      <c r="D66" s="384"/>
      <c r="E66" s="384"/>
      <c r="F66" s="497"/>
      <c r="G66" s="507"/>
    </row>
    <row r="67" spans="2:7" ht="15" x14ac:dyDescent="0.2">
      <c r="B67" s="652" t="s">
        <v>209</v>
      </c>
      <c r="C67" s="653"/>
      <c r="D67" s="653"/>
      <c r="E67" s="653"/>
      <c r="F67" s="506">
        <v>2160982865.2299991</v>
      </c>
      <c r="G67" s="507">
        <v>1823080545.9100008</v>
      </c>
    </row>
    <row r="68" spans="2:7" s="427" customFormat="1" ht="17.25" thickBot="1" x14ac:dyDescent="0.25">
      <c r="B68" s="417"/>
      <c r="C68" s="418"/>
      <c r="D68" s="418"/>
      <c r="E68" s="428"/>
      <c r="F68" s="436"/>
      <c r="G68" s="442"/>
    </row>
    <row r="69" spans="2:7" x14ac:dyDescent="0.2">
      <c r="B69" s="647" t="s">
        <v>6557</v>
      </c>
      <c r="C69" s="647"/>
      <c r="D69" s="647"/>
      <c r="E69" s="647"/>
      <c r="F69" s="647"/>
      <c r="G69" s="647"/>
    </row>
  </sheetData>
  <mergeCells count="61">
    <mergeCell ref="C10:E10"/>
    <mergeCell ref="B2:G2"/>
    <mergeCell ref="B3:G3"/>
    <mergeCell ref="B4:G4"/>
    <mergeCell ref="B8:E8"/>
    <mergeCell ref="B9:E9"/>
    <mergeCell ref="B6:D6"/>
    <mergeCell ref="B5:G5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34:E34"/>
    <mergeCell ref="B35:E35"/>
    <mergeCell ref="C39:E39"/>
    <mergeCell ref="C40:E40"/>
    <mergeCell ref="C41:E41"/>
    <mergeCell ref="C42:E42"/>
    <mergeCell ref="C43:E43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B69:G69"/>
    <mergeCell ref="C61:E61"/>
    <mergeCell ref="B62:E62"/>
    <mergeCell ref="C63:E63"/>
    <mergeCell ref="B64:E64"/>
    <mergeCell ref="B65:E65"/>
  </mergeCells>
  <pageMargins left="1.1023622047244095" right="0.31496062992125984" top="0.35433070866141736" bottom="0.35433070866141736" header="0.31496062992125984" footer="0.31496062992125984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966FF"/>
    <pageSetUpPr fitToPage="1"/>
  </sheetPr>
  <dimension ref="B1:D64"/>
  <sheetViews>
    <sheetView showGridLines="0" zoomScaleNormal="100" workbookViewId="0">
      <selection activeCell="B3" sqref="B3:D3"/>
    </sheetView>
  </sheetViews>
  <sheetFormatPr baseColWidth="10" defaultColWidth="11.42578125" defaultRowHeight="14.25" customHeight="1" x14ac:dyDescent="0.2"/>
  <cols>
    <col min="1" max="1" width="1.7109375" style="422" customWidth="1"/>
    <col min="2" max="2" width="78.28515625" style="422" customWidth="1"/>
    <col min="3" max="4" width="20.5703125" style="422" bestFit="1" customWidth="1"/>
    <col min="5" max="16384" width="11.42578125" style="422"/>
  </cols>
  <sheetData>
    <row r="1" spans="2:4" s="421" customFormat="1" ht="14.25" customHeight="1" thickBot="1" x14ac:dyDescent="0.25">
      <c r="B1" s="419"/>
      <c r="C1" s="420"/>
      <c r="D1" s="419"/>
    </row>
    <row r="2" spans="2:4" s="421" customFormat="1" ht="18" x14ac:dyDescent="0.2">
      <c r="B2" s="571" t="s">
        <v>47</v>
      </c>
      <c r="C2" s="572"/>
      <c r="D2" s="573"/>
    </row>
    <row r="3" spans="2:4" s="421" customFormat="1" ht="18" x14ac:dyDescent="0.2">
      <c r="B3" s="666" t="s">
        <v>238</v>
      </c>
      <c r="C3" s="667"/>
      <c r="D3" s="668"/>
    </row>
    <row r="4" spans="2:4" s="421" customFormat="1" ht="18" x14ac:dyDescent="0.2">
      <c r="B4" s="666" t="s">
        <v>6571</v>
      </c>
      <c r="C4" s="667"/>
      <c r="D4" s="668"/>
    </row>
    <row r="5" spans="2:4" s="421" customFormat="1" ht="15.75" thickBot="1" x14ac:dyDescent="0.25">
      <c r="B5" s="669" t="s">
        <v>6560</v>
      </c>
      <c r="C5" s="670"/>
      <c r="D5" s="671"/>
    </row>
    <row r="6" spans="2:4" s="421" customFormat="1" ht="14.25" customHeight="1" thickBot="1" x14ac:dyDescent="0.25">
      <c r="B6" s="399" t="s">
        <v>6559</v>
      </c>
      <c r="C6" s="398" t="s">
        <v>214</v>
      </c>
      <c r="D6" s="400" t="s">
        <v>218</v>
      </c>
    </row>
    <row r="7" spans="2:4" s="421" customFormat="1" ht="15" x14ac:dyDescent="0.2">
      <c r="B7" s="372" t="s">
        <v>0</v>
      </c>
      <c r="C7" s="508">
        <v>205484693.67000008</v>
      </c>
      <c r="D7" s="509">
        <v>2199626812.5600014</v>
      </c>
    </row>
    <row r="8" spans="2:4" s="421" customFormat="1" ht="15.75" x14ac:dyDescent="0.25">
      <c r="B8" s="373" t="s">
        <v>50</v>
      </c>
      <c r="C8" s="510">
        <v>0</v>
      </c>
      <c r="D8" s="511">
        <v>1441195687.3799999</v>
      </c>
    </row>
    <row r="9" spans="2:4" s="421" customFormat="1" ht="15" x14ac:dyDescent="0.2">
      <c r="B9" s="374" t="s">
        <v>52</v>
      </c>
      <c r="C9" s="512">
        <v>0</v>
      </c>
      <c r="D9" s="513">
        <v>1436361473.28</v>
      </c>
    </row>
    <row r="10" spans="2:4" s="421" customFormat="1" ht="15" x14ac:dyDescent="0.2">
      <c r="B10" s="374" t="s">
        <v>54</v>
      </c>
      <c r="C10" s="512">
        <v>0</v>
      </c>
      <c r="D10" s="514">
        <v>4834214.1000000015</v>
      </c>
    </row>
    <row r="11" spans="2:4" s="421" customFormat="1" ht="14.25" customHeight="1" x14ac:dyDescent="0.2">
      <c r="B11" s="374" t="s">
        <v>56</v>
      </c>
      <c r="C11" s="512">
        <v>0</v>
      </c>
      <c r="D11" s="514">
        <v>0</v>
      </c>
    </row>
    <row r="12" spans="2:4" s="421" customFormat="1" ht="14.25" customHeight="1" x14ac:dyDescent="0.2">
      <c r="B12" s="374" t="s">
        <v>239</v>
      </c>
      <c r="C12" s="512">
        <v>0</v>
      </c>
      <c r="D12" s="513">
        <v>0</v>
      </c>
    </row>
    <row r="13" spans="2:4" s="421" customFormat="1" ht="14.25" customHeight="1" x14ac:dyDescent="0.2">
      <c r="B13" s="374" t="s">
        <v>60</v>
      </c>
      <c r="C13" s="512">
        <v>0</v>
      </c>
      <c r="D13" s="513">
        <v>0</v>
      </c>
    </row>
    <row r="14" spans="2:4" s="421" customFormat="1" ht="14.25" customHeight="1" x14ac:dyDescent="0.2">
      <c r="B14" s="374" t="s">
        <v>62</v>
      </c>
      <c r="C14" s="512">
        <v>0</v>
      </c>
      <c r="D14" s="513">
        <v>0</v>
      </c>
    </row>
    <row r="15" spans="2:4" s="421" customFormat="1" ht="15" x14ac:dyDescent="0.2">
      <c r="B15" s="374" t="s">
        <v>240</v>
      </c>
      <c r="C15" s="512">
        <v>0</v>
      </c>
      <c r="D15" s="513">
        <v>0</v>
      </c>
    </row>
    <row r="16" spans="2:4" ht="13.5" customHeight="1" x14ac:dyDescent="0.2">
      <c r="B16" s="375"/>
      <c r="C16" s="515"/>
      <c r="D16" s="516"/>
    </row>
    <row r="17" spans="2:4" ht="15" x14ac:dyDescent="0.2">
      <c r="B17" s="376" t="s">
        <v>69</v>
      </c>
      <c r="C17" s="517">
        <v>205484693.67000008</v>
      </c>
      <c r="D17" s="518">
        <v>758431125.18000162</v>
      </c>
    </row>
    <row r="18" spans="2:4" ht="14.25" customHeight="1" x14ac:dyDescent="0.2">
      <c r="B18" s="374" t="s">
        <v>71</v>
      </c>
      <c r="C18" s="512">
        <v>0</v>
      </c>
      <c r="D18" s="513">
        <v>130427533.67000002</v>
      </c>
    </row>
    <row r="19" spans="2:4" ht="14.25" customHeight="1" x14ac:dyDescent="0.2">
      <c r="B19" s="374" t="s">
        <v>73</v>
      </c>
      <c r="C19" s="512">
        <v>0</v>
      </c>
      <c r="D19" s="513">
        <v>0</v>
      </c>
    </row>
    <row r="20" spans="2:4" ht="14.25" customHeight="1" x14ac:dyDescent="0.2">
      <c r="B20" s="374" t="s">
        <v>75</v>
      </c>
      <c r="C20" s="512">
        <v>0</v>
      </c>
      <c r="D20" s="513">
        <v>495091721.99000168</v>
      </c>
    </row>
    <row r="21" spans="2:4" ht="14.25" customHeight="1" x14ac:dyDescent="0.2">
      <c r="B21" s="374" t="s">
        <v>77</v>
      </c>
      <c r="C21" s="512">
        <v>0</v>
      </c>
      <c r="D21" s="513">
        <v>105088107.96999979</v>
      </c>
    </row>
    <row r="22" spans="2:4" ht="14.25" customHeight="1" x14ac:dyDescent="0.2">
      <c r="B22" s="374" t="s">
        <v>79</v>
      </c>
      <c r="C22" s="512">
        <v>0</v>
      </c>
      <c r="D22" s="513">
        <v>12225205.200000003</v>
      </c>
    </row>
    <row r="23" spans="2:4" ht="14.25" customHeight="1" x14ac:dyDescent="0.2">
      <c r="B23" s="374" t="s">
        <v>81</v>
      </c>
      <c r="C23" s="512">
        <v>205484693.67000008</v>
      </c>
      <c r="D23" s="513">
        <v>0</v>
      </c>
    </row>
    <row r="24" spans="2:4" ht="14.25" customHeight="1" x14ac:dyDescent="0.2">
      <c r="B24" s="374" t="s">
        <v>83</v>
      </c>
      <c r="C24" s="512">
        <v>0</v>
      </c>
      <c r="D24" s="513">
        <v>15588556.349999994</v>
      </c>
    </row>
    <row r="25" spans="2:4" ht="14.25" customHeight="1" x14ac:dyDescent="0.2">
      <c r="B25" s="374" t="s">
        <v>85</v>
      </c>
      <c r="C25" s="512">
        <v>0</v>
      </c>
      <c r="D25" s="513">
        <v>0</v>
      </c>
    </row>
    <row r="26" spans="2:4" ht="14.25" customHeight="1" x14ac:dyDescent="0.2">
      <c r="B26" s="374" t="s">
        <v>86</v>
      </c>
      <c r="C26" s="512">
        <v>0</v>
      </c>
      <c r="D26" s="513">
        <v>10000</v>
      </c>
    </row>
    <row r="27" spans="2:4" ht="8.25" customHeight="1" x14ac:dyDescent="0.2">
      <c r="B27" s="375"/>
      <c r="C27" s="515"/>
      <c r="D27" s="516"/>
    </row>
    <row r="28" spans="2:4" ht="14.25" customHeight="1" x14ac:dyDescent="0.2">
      <c r="B28" s="376" t="s">
        <v>14</v>
      </c>
      <c r="C28" s="517">
        <v>113639096.93000002</v>
      </c>
      <c r="D28" s="518">
        <v>23116024.100000143</v>
      </c>
    </row>
    <row r="29" spans="2:4" ht="14.25" customHeight="1" x14ac:dyDescent="0.2">
      <c r="B29" s="376" t="s">
        <v>51</v>
      </c>
      <c r="C29" s="517">
        <v>113637043.02000003</v>
      </c>
      <c r="D29" s="518">
        <v>0</v>
      </c>
    </row>
    <row r="30" spans="2:4" ht="14.25" customHeight="1" x14ac:dyDescent="0.2">
      <c r="B30" s="374" t="s">
        <v>53</v>
      </c>
      <c r="C30" s="512">
        <v>100471921.42000002</v>
      </c>
      <c r="D30" s="513">
        <v>0</v>
      </c>
    </row>
    <row r="31" spans="2:4" ht="14.25" customHeight="1" x14ac:dyDescent="0.2">
      <c r="B31" s="374" t="s">
        <v>55</v>
      </c>
      <c r="C31" s="512">
        <v>0</v>
      </c>
      <c r="D31" s="513">
        <v>0</v>
      </c>
    </row>
    <row r="32" spans="2:4" ht="14.25" customHeight="1" x14ac:dyDescent="0.2">
      <c r="B32" s="374" t="s">
        <v>57</v>
      </c>
      <c r="C32" s="512">
        <v>3319013.6199999973</v>
      </c>
      <c r="D32" s="513">
        <v>0</v>
      </c>
    </row>
    <row r="33" spans="2:4" ht="14.25" customHeight="1" x14ac:dyDescent="0.2">
      <c r="B33" s="374" t="s">
        <v>59</v>
      </c>
      <c r="C33" s="512">
        <v>0</v>
      </c>
      <c r="D33" s="513">
        <v>0</v>
      </c>
    </row>
    <row r="34" spans="2:4" ht="14.25" customHeight="1" x14ac:dyDescent="0.2">
      <c r="B34" s="374" t="s">
        <v>61</v>
      </c>
      <c r="C34" s="512">
        <v>0</v>
      </c>
      <c r="D34" s="513">
        <v>0</v>
      </c>
    </row>
    <row r="35" spans="2:4" ht="14.25" customHeight="1" x14ac:dyDescent="0.2">
      <c r="B35" s="374" t="s">
        <v>63</v>
      </c>
      <c r="C35" s="512">
        <v>2339583.4600000009</v>
      </c>
      <c r="D35" s="513">
        <v>0</v>
      </c>
    </row>
    <row r="36" spans="2:4" ht="14.25" customHeight="1" x14ac:dyDescent="0.2">
      <c r="B36" s="374" t="s">
        <v>65</v>
      </c>
      <c r="C36" s="512">
        <v>1097158.6400000006</v>
      </c>
      <c r="D36" s="513">
        <v>0</v>
      </c>
    </row>
    <row r="37" spans="2:4" ht="14.25" customHeight="1" x14ac:dyDescent="0.2">
      <c r="B37" s="374" t="s">
        <v>66</v>
      </c>
      <c r="C37" s="512">
        <v>6409365.879999999</v>
      </c>
      <c r="D37" s="513">
        <v>0</v>
      </c>
    </row>
    <row r="38" spans="2:4" ht="15" x14ac:dyDescent="0.2">
      <c r="B38" s="381"/>
      <c r="C38" s="515"/>
      <c r="D38" s="516"/>
    </row>
    <row r="39" spans="2:4" ht="15" x14ac:dyDescent="0.2">
      <c r="B39" s="376" t="s">
        <v>70</v>
      </c>
      <c r="C39" s="517">
        <v>2053.910000000149</v>
      </c>
      <c r="D39" s="518">
        <v>23116024.100000143</v>
      </c>
    </row>
    <row r="40" spans="2:4" ht="14.25" customHeight="1" x14ac:dyDescent="0.2">
      <c r="B40" s="374" t="s">
        <v>72</v>
      </c>
      <c r="C40" s="512">
        <v>0</v>
      </c>
      <c r="D40" s="513">
        <v>0</v>
      </c>
    </row>
    <row r="41" spans="2:4" ht="14.25" customHeight="1" x14ac:dyDescent="0.2">
      <c r="B41" s="374" t="s">
        <v>74</v>
      </c>
      <c r="C41" s="512">
        <v>0</v>
      </c>
      <c r="D41" s="513">
        <v>0</v>
      </c>
    </row>
    <row r="42" spans="2:4" ht="14.25" customHeight="1" x14ac:dyDescent="0.2">
      <c r="B42" s="374" t="s">
        <v>76</v>
      </c>
      <c r="C42" s="512">
        <v>0</v>
      </c>
      <c r="D42" s="513">
        <v>23116024.100000143</v>
      </c>
    </row>
    <row r="43" spans="2:4" ht="14.25" customHeight="1" x14ac:dyDescent="0.2">
      <c r="B43" s="374" t="s">
        <v>78</v>
      </c>
      <c r="C43" s="512">
        <v>0</v>
      </c>
      <c r="D43" s="513">
        <v>0</v>
      </c>
    </row>
    <row r="44" spans="2:4" ht="14.25" customHeight="1" x14ac:dyDescent="0.2">
      <c r="B44" s="374" t="s">
        <v>80</v>
      </c>
      <c r="C44" s="512">
        <v>2053.910000000149</v>
      </c>
      <c r="D44" s="513">
        <v>0</v>
      </c>
    </row>
    <row r="45" spans="2:4" ht="14.25" customHeight="1" x14ac:dyDescent="0.2">
      <c r="B45" s="374" t="s">
        <v>82</v>
      </c>
      <c r="C45" s="512">
        <v>0</v>
      </c>
      <c r="D45" s="513">
        <v>0</v>
      </c>
    </row>
    <row r="46" spans="2:4" ht="14.25" customHeight="1" x14ac:dyDescent="0.2">
      <c r="B46" s="363"/>
      <c r="C46" s="515"/>
      <c r="D46" s="516"/>
    </row>
    <row r="47" spans="2:4" ht="14.25" customHeight="1" x14ac:dyDescent="0.2">
      <c r="B47" s="376" t="s">
        <v>241</v>
      </c>
      <c r="C47" s="517">
        <v>2199561489.4699988</v>
      </c>
      <c r="D47" s="518">
        <v>295942443.40999985</v>
      </c>
    </row>
    <row r="48" spans="2:4" ht="14.25" customHeight="1" x14ac:dyDescent="0.2">
      <c r="B48" s="377" t="s">
        <v>89</v>
      </c>
      <c r="C48" s="508">
        <v>650000</v>
      </c>
      <c r="D48" s="509">
        <v>0</v>
      </c>
    </row>
    <row r="49" spans="2:4" ht="14.25" customHeight="1" x14ac:dyDescent="0.2">
      <c r="B49" s="374" t="s">
        <v>91</v>
      </c>
      <c r="C49" s="512">
        <v>0</v>
      </c>
      <c r="D49" s="513">
        <v>0</v>
      </c>
    </row>
    <row r="50" spans="2:4" ht="14.25" customHeight="1" x14ac:dyDescent="0.2">
      <c r="B50" s="374" t="s">
        <v>92</v>
      </c>
      <c r="C50" s="512">
        <v>650000</v>
      </c>
      <c r="D50" s="513">
        <v>0</v>
      </c>
    </row>
    <row r="51" spans="2:4" ht="14.25" customHeight="1" x14ac:dyDescent="0.2">
      <c r="B51" s="374" t="s">
        <v>242</v>
      </c>
      <c r="C51" s="512">
        <v>0</v>
      </c>
      <c r="D51" s="513">
        <v>0</v>
      </c>
    </row>
    <row r="52" spans="2:4" ht="14.25" customHeight="1" x14ac:dyDescent="0.2">
      <c r="B52" s="375"/>
      <c r="C52" s="515"/>
      <c r="D52" s="516"/>
    </row>
    <row r="53" spans="2:4" ht="14.25" customHeight="1" x14ac:dyDescent="0.2">
      <c r="B53" s="376" t="s">
        <v>94</v>
      </c>
      <c r="C53" s="517">
        <v>2198911489.4699988</v>
      </c>
      <c r="D53" s="518">
        <v>295942443.40999985</v>
      </c>
    </row>
    <row r="54" spans="2:4" ht="14.25" customHeight="1" x14ac:dyDescent="0.2">
      <c r="B54" s="374" t="s">
        <v>243</v>
      </c>
      <c r="C54" s="512">
        <v>2160982865.2299991</v>
      </c>
      <c r="D54" s="513">
        <v>0</v>
      </c>
    </row>
    <row r="55" spans="2:4" ht="14.25" customHeight="1" x14ac:dyDescent="0.2">
      <c r="B55" s="374" t="s">
        <v>96</v>
      </c>
      <c r="C55" s="512">
        <v>0</v>
      </c>
      <c r="D55" s="513">
        <v>295942443.40999985</v>
      </c>
    </row>
    <row r="56" spans="2:4" ht="14.25" customHeight="1" x14ac:dyDescent="0.2">
      <c r="B56" s="374" t="s">
        <v>97</v>
      </c>
      <c r="C56" s="512">
        <v>0</v>
      </c>
      <c r="D56" s="513">
        <v>0</v>
      </c>
    </row>
    <row r="57" spans="2:4" ht="14.25" customHeight="1" x14ac:dyDescent="0.2">
      <c r="B57" s="374" t="s">
        <v>98</v>
      </c>
      <c r="C57" s="512">
        <v>0</v>
      </c>
      <c r="D57" s="513">
        <v>0</v>
      </c>
    </row>
    <row r="58" spans="2:4" ht="14.25" customHeight="1" x14ac:dyDescent="0.2">
      <c r="B58" s="374" t="s">
        <v>99</v>
      </c>
      <c r="C58" s="512">
        <v>37928624.239999771</v>
      </c>
      <c r="D58" s="513">
        <v>0</v>
      </c>
    </row>
    <row r="59" spans="2:4" ht="6" customHeight="1" x14ac:dyDescent="0.2">
      <c r="B59" s="375"/>
      <c r="C59" s="515"/>
      <c r="D59" s="516"/>
    </row>
    <row r="60" spans="2:4" ht="14.25" customHeight="1" x14ac:dyDescent="0.2">
      <c r="B60" s="376" t="s">
        <v>244</v>
      </c>
      <c r="C60" s="512">
        <v>0</v>
      </c>
      <c r="D60" s="513">
        <v>0</v>
      </c>
    </row>
    <row r="61" spans="2:4" ht="14.25" customHeight="1" x14ac:dyDescent="0.2">
      <c r="B61" s="374" t="s">
        <v>101</v>
      </c>
      <c r="C61" s="512">
        <v>0</v>
      </c>
      <c r="D61" s="513">
        <v>0</v>
      </c>
    </row>
    <row r="62" spans="2:4" ht="14.25" customHeight="1" x14ac:dyDescent="0.2">
      <c r="B62" s="374" t="s">
        <v>102</v>
      </c>
      <c r="C62" s="512">
        <v>0</v>
      </c>
      <c r="D62" s="513">
        <v>0</v>
      </c>
    </row>
    <row r="63" spans="2:4" ht="7.5" customHeight="1" thickBot="1" x14ac:dyDescent="0.25">
      <c r="B63" s="413"/>
      <c r="C63" s="556"/>
      <c r="D63" s="557"/>
    </row>
    <row r="64" spans="2:4" ht="14.25" customHeight="1" x14ac:dyDescent="0.2">
      <c r="B64" s="342" t="s">
        <v>6557</v>
      </c>
      <c r="C64" s="435"/>
      <c r="D64" s="519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F67"/>
  <sheetViews>
    <sheetView showGridLines="0" workbookViewId="0">
      <selection activeCell="B3" sqref="B3:F3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3" customWidth="1"/>
    <col min="4" max="4" width="75.7109375" style="344" customWidth="1"/>
    <col min="5" max="5" width="18.42578125" style="299" bestFit="1" customWidth="1"/>
    <col min="6" max="6" width="18.42578125" style="343" bestFit="1" customWidth="1"/>
    <col min="7" max="7" width="1.7109375" style="343" customWidth="1"/>
    <col min="8" max="16384" width="16.42578125" style="343"/>
  </cols>
  <sheetData>
    <row r="1" spans="2:6" ht="12" thickBot="1" x14ac:dyDescent="0.25"/>
    <row r="2" spans="2:6" ht="18" x14ac:dyDescent="0.2">
      <c r="B2" s="681" t="s">
        <v>47</v>
      </c>
      <c r="C2" s="682"/>
      <c r="D2" s="682"/>
      <c r="E2" s="682"/>
      <c r="F2" s="683"/>
    </row>
    <row r="3" spans="2:6" ht="18" x14ac:dyDescent="0.2">
      <c r="B3" s="684" t="s">
        <v>211</v>
      </c>
      <c r="C3" s="685"/>
      <c r="D3" s="685"/>
      <c r="E3" s="685"/>
      <c r="F3" s="686"/>
    </row>
    <row r="4" spans="2:6" ht="18" x14ac:dyDescent="0.2">
      <c r="B4" s="687" t="s">
        <v>6573</v>
      </c>
      <c r="C4" s="688"/>
      <c r="D4" s="688"/>
      <c r="E4" s="688"/>
      <c r="F4" s="689"/>
    </row>
    <row r="5" spans="2:6" ht="13.5" thickBot="1" x14ac:dyDescent="0.25">
      <c r="B5" s="690" t="s">
        <v>212</v>
      </c>
      <c r="C5" s="691"/>
      <c r="D5" s="691"/>
      <c r="E5" s="431">
        <v>2023</v>
      </c>
      <c r="F5" s="432">
        <v>2022</v>
      </c>
    </row>
    <row r="6" spans="2:6" s="317" customFormat="1" ht="7.5" customHeight="1" x14ac:dyDescent="0.2">
      <c r="B6" s="364"/>
      <c r="C6" s="365"/>
      <c r="D6" s="365"/>
      <c r="E6" s="378"/>
      <c r="F6" s="466"/>
    </row>
    <row r="7" spans="2:6" s="317" customFormat="1" ht="15" x14ac:dyDescent="0.2">
      <c r="B7" s="677" t="s">
        <v>213</v>
      </c>
      <c r="C7" s="678"/>
      <c r="D7" s="678"/>
      <c r="E7" s="379"/>
      <c r="F7" s="467"/>
    </row>
    <row r="8" spans="2:6" s="317" customFormat="1" ht="15" x14ac:dyDescent="0.2">
      <c r="B8" s="366"/>
      <c r="C8" s="678" t="s">
        <v>214</v>
      </c>
      <c r="D8" s="678"/>
      <c r="E8" s="468">
        <v>6163849873.3199997</v>
      </c>
      <c r="F8" s="469">
        <v>8226172304.9800005</v>
      </c>
    </row>
    <row r="9" spans="2:6" s="317" customFormat="1" ht="15" x14ac:dyDescent="0.2">
      <c r="B9" s="366"/>
      <c r="C9" s="553"/>
      <c r="D9" s="367" t="s">
        <v>158</v>
      </c>
      <c r="E9" s="470">
        <v>1883522634.6600001</v>
      </c>
      <c r="F9" s="471">
        <v>2493114584.5300002</v>
      </c>
    </row>
    <row r="10" spans="2:6" s="317" customFormat="1" ht="15" x14ac:dyDescent="0.2">
      <c r="B10" s="366"/>
      <c r="C10" s="553"/>
      <c r="D10" s="367" t="s">
        <v>159</v>
      </c>
      <c r="E10" s="470">
        <v>0</v>
      </c>
      <c r="F10" s="471">
        <v>0</v>
      </c>
    </row>
    <row r="11" spans="2:6" s="317" customFormat="1" ht="14.25" x14ac:dyDescent="0.2">
      <c r="B11" s="366"/>
      <c r="C11" s="367"/>
      <c r="D11" s="367" t="s">
        <v>215</v>
      </c>
      <c r="E11" s="470">
        <v>0</v>
      </c>
      <c r="F11" s="471">
        <v>0</v>
      </c>
    </row>
    <row r="12" spans="2:6" s="317" customFormat="1" ht="14.25" x14ac:dyDescent="0.2">
      <c r="B12" s="366"/>
      <c r="C12" s="367"/>
      <c r="D12" s="367" t="s">
        <v>161</v>
      </c>
      <c r="E12" s="470">
        <v>236817251.38</v>
      </c>
      <c r="F12" s="471">
        <v>327228706.14999998</v>
      </c>
    </row>
    <row r="13" spans="2:6" s="317" customFormat="1" ht="14.25" x14ac:dyDescent="0.2">
      <c r="B13" s="366"/>
      <c r="C13" s="367"/>
      <c r="D13" s="367" t="s">
        <v>314</v>
      </c>
      <c r="E13" s="470">
        <v>202583736.24000001</v>
      </c>
      <c r="F13" s="471">
        <v>283190139.74000001</v>
      </c>
    </row>
    <row r="14" spans="2:6" s="317" customFormat="1" ht="14.25" x14ac:dyDescent="0.2">
      <c r="B14" s="366"/>
      <c r="C14" s="367"/>
      <c r="D14" s="367" t="s">
        <v>321</v>
      </c>
      <c r="E14" s="470">
        <v>333361758.07999998</v>
      </c>
      <c r="F14" s="471">
        <v>436602272.38999999</v>
      </c>
    </row>
    <row r="15" spans="2:6" s="317" customFormat="1" ht="14.25" x14ac:dyDescent="0.2">
      <c r="B15" s="366"/>
      <c r="C15" s="367"/>
      <c r="D15" s="367" t="s">
        <v>6550</v>
      </c>
      <c r="E15" s="470">
        <v>0</v>
      </c>
      <c r="F15" s="471">
        <v>0</v>
      </c>
    </row>
    <row r="16" spans="2:6" s="317" customFormat="1" ht="28.5" x14ac:dyDescent="0.2">
      <c r="B16" s="366"/>
      <c r="C16" s="367"/>
      <c r="D16" s="380" t="s">
        <v>6552</v>
      </c>
      <c r="E16" s="470">
        <v>3031708808.6399999</v>
      </c>
      <c r="F16" s="546">
        <v>4059192055.73</v>
      </c>
    </row>
    <row r="17" spans="2:6" s="317" customFormat="1" ht="28.5" x14ac:dyDescent="0.2">
      <c r="B17" s="366"/>
      <c r="C17" s="367"/>
      <c r="D17" s="380" t="s">
        <v>6553</v>
      </c>
      <c r="E17" s="470">
        <v>453358163.38</v>
      </c>
      <c r="F17" s="546">
        <v>574372406.74000001</v>
      </c>
    </row>
    <row r="18" spans="2:6" s="317" customFormat="1" ht="14.25" x14ac:dyDescent="0.2">
      <c r="B18" s="366"/>
      <c r="C18" s="367"/>
      <c r="D18" s="367" t="s">
        <v>217</v>
      </c>
      <c r="E18" s="470">
        <v>22497520.939999837</v>
      </c>
      <c r="F18" s="471">
        <v>52472139.700001046</v>
      </c>
    </row>
    <row r="19" spans="2:6" s="317" customFormat="1" ht="15" x14ac:dyDescent="0.2">
      <c r="B19" s="366"/>
      <c r="C19" s="678" t="s">
        <v>218</v>
      </c>
      <c r="D19" s="678"/>
      <c r="E19" s="554">
        <v>3506948379.9899993</v>
      </c>
      <c r="F19" s="473">
        <v>5757878654.21</v>
      </c>
    </row>
    <row r="20" spans="2:6" s="317" customFormat="1" ht="15" x14ac:dyDescent="0.2">
      <c r="B20" s="366"/>
      <c r="C20" s="553"/>
      <c r="D20" s="367" t="s">
        <v>178</v>
      </c>
      <c r="E20" s="470">
        <v>1212332704.7299976</v>
      </c>
      <c r="F20" s="474">
        <v>2029035920.589998</v>
      </c>
    </row>
    <row r="21" spans="2:6" s="317" customFormat="1" ht="15" x14ac:dyDescent="0.2">
      <c r="B21" s="366"/>
      <c r="C21" s="553"/>
      <c r="D21" s="367" t="s">
        <v>179</v>
      </c>
      <c r="E21" s="470">
        <v>438646404.72000033</v>
      </c>
      <c r="F21" s="474">
        <v>796598077.25000095</v>
      </c>
    </row>
    <row r="22" spans="2:6" s="317" customFormat="1" ht="15" x14ac:dyDescent="0.2">
      <c r="B22" s="366"/>
      <c r="C22" s="553"/>
      <c r="D22" s="367" t="s">
        <v>180</v>
      </c>
      <c r="E22" s="470">
        <v>1304824361.4799995</v>
      </c>
      <c r="F22" s="474">
        <v>2074240876.3499994</v>
      </c>
    </row>
    <row r="23" spans="2:6" s="317" customFormat="1" ht="15" x14ac:dyDescent="0.2">
      <c r="B23" s="366"/>
      <c r="C23" s="553"/>
      <c r="D23" s="367" t="s">
        <v>181</v>
      </c>
      <c r="E23" s="470">
        <v>0</v>
      </c>
      <c r="F23" s="474">
        <v>0</v>
      </c>
    </row>
    <row r="24" spans="2:6" s="317" customFormat="1" ht="15" x14ac:dyDescent="0.2">
      <c r="B24" s="366"/>
      <c r="C24" s="553"/>
      <c r="D24" s="367" t="s">
        <v>219</v>
      </c>
      <c r="E24" s="470">
        <v>43402340</v>
      </c>
      <c r="F24" s="474">
        <v>79646068.150000006</v>
      </c>
    </row>
    <row r="25" spans="2:6" s="317" customFormat="1" ht="15" x14ac:dyDescent="0.2">
      <c r="B25" s="366"/>
      <c r="C25" s="553"/>
      <c r="D25" s="367" t="s">
        <v>220</v>
      </c>
      <c r="E25" s="470">
        <v>13000000</v>
      </c>
      <c r="F25" s="474">
        <v>3000000</v>
      </c>
    </row>
    <row r="26" spans="2:6" s="317" customFormat="1" ht="15" x14ac:dyDescent="0.2">
      <c r="B26" s="366"/>
      <c r="C26" s="553"/>
      <c r="D26" s="367" t="s">
        <v>184</v>
      </c>
      <c r="E26" s="470">
        <v>40792134.579999998</v>
      </c>
      <c r="F26" s="474">
        <v>80032832.74000001</v>
      </c>
    </row>
    <row r="27" spans="2:6" s="317" customFormat="1" ht="15" x14ac:dyDescent="0.2">
      <c r="B27" s="366"/>
      <c r="C27" s="553"/>
      <c r="D27" s="367" t="s">
        <v>185</v>
      </c>
      <c r="E27" s="470">
        <v>266943142.51999998</v>
      </c>
      <c r="F27" s="474">
        <v>485799684.39999998</v>
      </c>
    </row>
    <row r="28" spans="2:6" s="317" customFormat="1" ht="15" x14ac:dyDescent="0.2">
      <c r="B28" s="366"/>
      <c r="C28" s="553"/>
      <c r="D28" s="367" t="s">
        <v>186</v>
      </c>
      <c r="E28" s="470">
        <v>11876704.470000001</v>
      </c>
      <c r="F28" s="474">
        <v>23339743.600000001</v>
      </c>
    </row>
    <row r="29" spans="2:6" s="317" customFormat="1" ht="15" x14ac:dyDescent="0.2">
      <c r="B29" s="366"/>
      <c r="C29" s="553"/>
      <c r="D29" s="367" t="s">
        <v>187</v>
      </c>
      <c r="E29" s="470">
        <v>0</v>
      </c>
      <c r="F29" s="474">
        <v>0</v>
      </c>
    </row>
    <row r="30" spans="2:6" s="317" customFormat="1" ht="15" x14ac:dyDescent="0.2">
      <c r="B30" s="366"/>
      <c r="C30" s="553"/>
      <c r="D30" s="367" t="s">
        <v>188</v>
      </c>
      <c r="E30" s="470">
        <v>0</v>
      </c>
      <c r="F30" s="474">
        <v>0</v>
      </c>
    </row>
    <row r="31" spans="2:6" s="317" customFormat="1" ht="15" x14ac:dyDescent="0.2">
      <c r="B31" s="366"/>
      <c r="C31" s="553"/>
      <c r="D31" s="367" t="s">
        <v>189</v>
      </c>
      <c r="E31" s="470">
        <v>0</v>
      </c>
      <c r="F31" s="474">
        <v>0</v>
      </c>
    </row>
    <row r="32" spans="2:6" s="317" customFormat="1" ht="15" x14ac:dyDescent="0.2">
      <c r="B32" s="366"/>
      <c r="C32" s="553"/>
      <c r="D32" s="367" t="s">
        <v>221</v>
      </c>
      <c r="E32" s="470">
        <v>0</v>
      </c>
      <c r="F32" s="474">
        <v>0</v>
      </c>
    </row>
    <row r="33" spans="2:6" s="317" customFormat="1" ht="15" x14ac:dyDescent="0.2">
      <c r="B33" s="366"/>
      <c r="C33" s="553"/>
      <c r="D33" s="367" t="s">
        <v>91</v>
      </c>
      <c r="E33" s="470">
        <v>0</v>
      </c>
      <c r="F33" s="474">
        <v>0</v>
      </c>
    </row>
    <row r="34" spans="2:6" s="317" customFormat="1" ht="15" x14ac:dyDescent="0.2">
      <c r="B34" s="366"/>
      <c r="C34" s="553"/>
      <c r="D34" s="367" t="s">
        <v>192</v>
      </c>
      <c r="E34" s="470">
        <v>43324534.969999999</v>
      </c>
      <c r="F34" s="474">
        <v>74165379.409999996</v>
      </c>
    </row>
    <row r="35" spans="2:6" s="317" customFormat="1" ht="15" x14ac:dyDescent="0.2">
      <c r="B35" s="366"/>
      <c r="C35" s="553"/>
      <c r="D35" s="367" t="s">
        <v>222</v>
      </c>
      <c r="E35" s="470">
        <v>131806052.52000248</v>
      </c>
      <c r="F35" s="474">
        <v>112020071.72000228</v>
      </c>
    </row>
    <row r="36" spans="2:6" s="317" customFormat="1" ht="15" x14ac:dyDescent="0.2">
      <c r="B36" s="679" t="s">
        <v>223</v>
      </c>
      <c r="C36" s="680"/>
      <c r="D36" s="680"/>
      <c r="E36" s="554">
        <v>2656901493.3300004</v>
      </c>
      <c r="F36" s="473">
        <v>2468293650.7700005</v>
      </c>
    </row>
    <row r="37" spans="2:6" s="317" customFormat="1" ht="14.25" x14ac:dyDescent="0.2">
      <c r="B37" s="381"/>
      <c r="C37" s="368"/>
      <c r="D37" s="368"/>
      <c r="E37" s="470"/>
      <c r="F37" s="471"/>
    </row>
    <row r="38" spans="2:6" s="317" customFormat="1" ht="15" x14ac:dyDescent="0.2">
      <c r="B38" s="677" t="s">
        <v>224</v>
      </c>
      <c r="C38" s="678"/>
      <c r="D38" s="678"/>
      <c r="E38" s="470"/>
      <c r="F38" s="471"/>
    </row>
    <row r="39" spans="2:6" s="345" customFormat="1" ht="15" x14ac:dyDescent="0.25">
      <c r="B39" s="366"/>
      <c r="C39" s="678" t="s">
        <v>214</v>
      </c>
      <c r="D39" s="678"/>
      <c r="E39" s="555">
        <v>7525510.1500000004</v>
      </c>
      <c r="F39" s="476">
        <v>4199824.4300000006</v>
      </c>
    </row>
    <row r="40" spans="2:6" s="317" customFormat="1" ht="14.25" x14ac:dyDescent="0.2">
      <c r="B40" s="366"/>
      <c r="C40" s="367"/>
      <c r="D40" s="367" t="s">
        <v>75</v>
      </c>
      <c r="E40" s="470">
        <v>0</v>
      </c>
      <c r="F40" s="474">
        <v>7322.11</v>
      </c>
    </row>
    <row r="41" spans="2:6" s="317" customFormat="1" ht="14.25" x14ac:dyDescent="0.2">
      <c r="B41" s="366"/>
      <c r="C41" s="367"/>
      <c r="D41" s="367" t="s">
        <v>77</v>
      </c>
      <c r="E41" s="470">
        <v>7525510.1500000004</v>
      </c>
      <c r="F41" s="474">
        <v>4192502.3200000003</v>
      </c>
    </row>
    <row r="42" spans="2:6" s="317" customFormat="1" ht="14.25" x14ac:dyDescent="0.2">
      <c r="B42" s="366"/>
      <c r="C42" s="367"/>
      <c r="D42" s="367" t="s">
        <v>225</v>
      </c>
      <c r="E42" s="470">
        <v>0</v>
      </c>
      <c r="F42" s="474">
        <v>0</v>
      </c>
    </row>
    <row r="43" spans="2:6" s="317" customFormat="1" ht="15" x14ac:dyDescent="0.25">
      <c r="B43" s="366"/>
      <c r="C43" s="678" t="s">
        <v>218</v>
      </c>
      <c r="D43" s="678"/>
      <c r="E43" s="555">
        <v>1096151142.4200001</v>
      </c>
      <c r="F43" s="476">
        <v>1598180470.2199996</v>
      </c>
    </row>
    <row r="44" spans="2:6" s="317" customFormat="1" ht="14.25" x14ac:dyDescent="0.2">
      <c r="B44" s="366"/>
      <c r="C44" s="367"/>
      <c r="D44" s="367" t="s">
        <v>75</v>
      </c>
      <c r="E44" s="470">
        <v>816184794.84000015</v>
      </c>
      <c r="F44" s="474">
        <v>1306155482.5599997</v>
      </c>
    </row>
    <row r="45" spans="2:6" s="317" customFormat="1" ht="15" x14ac:dyDescent="0.2">
      <c r="B45" s="366"/>
      <c r="C45" s="553"/>
      <c r="D45" s="367" t="s">
        <v>77</v>
      </c>
      <c r="E45" s="470">
        <v>121715052.36</v>
      </c>
      <c r="F45" s="474">
        <v>230165156.81</v>
      </c>
    </row>
    <row r="46" spans="2:6" s="317" customFormat="1" ht="14.25" x14ac:dyDescent="0.2">
      <c r="B46" s="366"/>
      <c r="C46" s="367"/>
      <c r="D46" s="367" t="s">
        <v>226</v>
      </c>
      <c r="E46" s="470">
        <v>158251295.22000003</v>
      </c>
      <c r="F46" s="474">
        <v>61859830.849999979</v>
      </c>
    </row>
    <row r="47" spans="2:6" s="317" customFormat="1" ht="15" x14ac:dyDescent="0.25">
      <c r="B47" s="679" t="s">
        <v>227</v>
      </c>
      <c r="C47" s="680"/>
      <c r="D47" s="680"/>
      <c r="E47" s="555">
        <v>-1088625632.27</v>
      </c>
      <c r="F47" s="476">
        <v>-1593980645.7899995</v>
      </c>
    </row>
    <row r="48" spans="2:6" s="317" customFormat="1" ht="14.25" x14ac:dyDescent="0.2">
      <c r="B48" s="369"/>
      <c r="C48" s="368"/>
      <c r="D48" s="368"/>
      <c r="E48" s="470"/>
      <c r="F48" s="471"/>
    </row>
    <row r="49" spans="2:6" s="317" customFormat="1" ht="15" x14ac:dyDescent="0.25">
      <c r="B49" s="677" t="s">
        <v>228</v>
      </c>
      <c r="C49" s="678"/>
      <c r="D49" s="678"/>
      <c r="E49" s="475">
        <v>0</v>
      </c>
      <c r="F49" s="473">
        <v>0</v>
      </c>
    </row>
    <row r="50" spans="2:6" s="317" customFormat="1" ht="15" x14ac:dyDescent="0.2">
      <c r="B50" s="366"/>
      <c r="C50" s="678" t="s">
        <v>214</v>
      </c>
      <c r="D50" s="678"/>
      <c r="E50" s="470"/>
      <c r="F50" s="473"/>
    </row>
    <row r="51" spans="2:6" s="317" customFormat="1" ht="14.25" x14ac:dyDescent="0.2">
      <c r="B51" s="366"/>
      <c r="C51" s="367"/>
      <c r="D51" s="367" t="s">
        <v>229</v>
      </c>
      <c r="E51" s="470">
        <v>0</v>
      </c>
      <c r="F51" s="471">
        <v>0</v>
      </c>
    </row>
    <row r="52" spans="2:6" s="317" customFormat="1" ht="15" x14ac:dyDescent="0.2">
      <c r="B52" s="366"/>
      <c r="C52" s="553"/>
      <c r="D52" s="367" t="s">
        <v>230</v>
      </c>
      <c r="E52" s="470">
        <v>0</v>
      </c>
      <c r="F52" s="471">
        <v>0</v>
      </c>
    </row>
    <row r="53" spans="2:6" s="317" customFormat="1" ht="15" x14ac:dyDescent="0.2">
      <c r="B53" s="366"/>
      <c r="C53" s="553"/>
      <c r="D53" s="367" t="s">
        <v>231</v>
      </c>
      <c r="E53" s="470">
        <v>0</v>
      </c>
      <c r="F53" s="471">
        <v>0</v>
      </c>
    </row>
    <row r="54" spans="2:6" s="317" customFormat="1" ht="15" x14ac:dyDescent="0.2">
      <c r="B54" s="366"/>
      <c r="C54" s="553"/>
      <c r="D54" s="367" t="s">
        <v>6556</v>
      </c>
      <c r="E54" s="470">
        <v>0</v>
      </c>
      <c r="F54" s="471">
        <v>0</v>
      </c>
    </row>
    <row r="55" spans="2:6" s="317" customFormat="1" ht="15" x14ac:dyDescent="0.2">
      <c r="B55" s="366"/>
      <c r="C55" s="678" t="s">
        <v>218</v>
      </c>
      <c r="D55" s="678"/>
      <c r="E55" s="554">
        <v>131914387.78000015</v>
      </c>
      <c r="F55" s="473">
        <v>500372533.1699999</v>
      </c>
    </row>
    <row r="56" spans="2:6" s="317" customFormat="1" ht="14.25" x14ac:dyDescent="0.2">
      <c r="B56" s="366"/>
      <c r="C56" s="367"/>
      <c r="D56" s="367" t="s">
        <v>233</v>
      </c>
      <c r="E56" s="470">
        <v>0</v>
      </c>
      <c r="F56" s="474">
        <v>0</v>
      </c>
    </row>
    <row r="57" spans="2:6" s="317" customFormat="1" ht="15" x14ac:dyDescent="0.2">
      <c r="B57" s="366"/>
      <c r="C57" s="553"/>
      <c r="D57" s="367" t="s">
        <v>230</v>
      </c>
      <c r="E57" s="470">
        <v>19797010.480000146</v>
      </c>
      <c r="F57" s="474">
        <v>304648343.6699999</v>
      </c>
    </row>
    <row r="58" spans="2:6" s="317" customFormat="1" ht="15" x14ac:dyDescent="0.2">
      <c r="B58" s="366"/>
      <c r="C58" s="553"/>
      <c r="D58" s="367" t="s">
        <v>231</v>
      </c>
      <c r="E58" s="470">
        <v>0</v>
      </c>
      <c r="F58" s="474">
        <v>0</v>
      </c>
    </row>
    <row r="59" spans="2:6" s="317" customFormat="1" ht="15" x14ac:dyDescent="0.2">
      <c r="B59" s="366"/>
      <c r="C59" s="553"/>
      <c r="D59" s="367" t="s">
        <v>234</v>
      </c>
      <c r="E59" s="470">
        <v>112117377.3</v>
      </c>
      <c r="F59" s="474">
        <v>195724189.5</v>
      </c>
    </row>
    <row r="60" spans="2:6" s="317" customFormat="1" ht="15" x14ac:dyDescent="0.2">
      <c r="B60" s="679" t="s">
        <v>6548</v>
      </c>
      <c r="C60" s="680"/>
      <c r="D60" s="680"/>
      <c r="E60" s="472">
        <v>-131914387.78000015</v>
      </c>
      <c r="F60" s="473">
        <v>-500372533.1699999</v>
      </c>
    </row>
    <row r="61" spans="2:6" s="317" customFormat="1" ht="14.25" x14ac:dyDescent="0.2">
      <c r="B61" s="369"/>
      <c r="C61" s="368"/>
      <c r="D61" s="368"/>
      <c r="E61" s="470"/>
      <c r="F61" s="471"/>
    </row>
    <row r="62" spans="2:6" s="317" customFormat="1" ht="15" x14ac:dyDescent="0.25">
      <c r="B62" s="672" t="s">
        <v>235</v>
      </c>
      <c r="C62" s="673"/>
      <c r="D62" s="673"/>
      <c r="E62" s="475">
        <v>1436361473.2800002</v>
      </c>
      <c r="F62" s="476">
        <v>373940471.81000108</v>
      </c>
    </row>
    <row r="63" spans="2:6" s="317" customFormat="1" ht="14.25" x14ac:dyDescent="0.2">
      <c r="B63" s="369"/>
      <c r="C63" s="368"/>
      <c r="D63" s="368"/>
      <c r="E63" s="470"/>
      <c r="F63" s="471"/>
    </row>
    <row r="64" spans="2:6" s="317" customFormat="1" ht="14.25" x14ac:dyDescent="0.2">
      <c r="B64" s="679" t="s">
        <v>236</v>
      </c>
      <c r="C64" s="680"/>
      <c r="D64" s="680"/>
      <c r="E64" s="470">
        <v>1083028003.3</v>
      </c>
      <c r="F64" s="474">
        <v>709087531.49000001</v>
      </c>
    </row>
    <row r="65" spans="2:6" s="317" customFormat="1" ht="14.25" x14ac:dyDescent="0.2">
      <c r="B65" s="672" t="s">
        <v>237</v>
      </c>
      <c r="C65" s="673"/>
      <c r="D65" s="673"/>
      <c r="E65" s="470">
        <v>2519389476.5799999</v>
      </c>
      <c r="F65" s="474">
        <v>1083028003.3</v>
      </c>
    </row>
    <row r="66" spans="2:6" s="317" customFormat="1" ht="6" customHeight="1" thickBot="1" x14ac:dyDescent="0.25">
      <c r="B66" s="674"/>
      <c r="C66" s="675"/>
      <c r="D66" s="675"/>
      <c r="E66" s="675"/>
      <c r="F66" s="676"/>
    </row>
    <row r="67" spans="2:6" s="317" customFormat="1" x14ac:dyDescent="0.2">
      <c r="B67" s="342" t="s">
        <v>6557</v>
      </c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966FF"/>
  </sheetPr>
  <dimension ref="B1:H44"/>
  <sheetViews>
    <sheetView showGridLines="0" zoomScale="85" zoomScaleNormal="85" zoomScalePageLayoutView="80" workbookViewId="0">
      <selection activeCell="B3" sqref="B3:H3"/>
    </sheetView>
  </sheetViews>
  <sheetFormatPr baseColWidth="10" defaultColWidth="11.42578125" defaultRowHeight="14.25" x14ac:dyDescent="0.2"/>
  <cols>
    <col min="1" max="1" width="1.7109375" style="423" customWidth="1"/>
    <col min="2" max="2" width="11.42578125" style="423" customWidth="1"/>
    <col min="3" max="3" width="76" style="423" customWidth="1"/>
    <col min="4" max="4" width="22" style="423" customWidth="1"/>
    <col min="5" max="5" width="24.7109375" style="423" customWidth="1"/>
    <col min="6" max="6" width="22.28515625" style="423" customWidth="1"/>
    <col min="7" max="7" width="23.7109375" style="423" customWidth="1"/>
    <col min="8" max="8" width="22.85546875" style="423" customWidth="1"/>
    <col min="9" max="9" width="1.7109375" style="423" customWidth="1"/>
    <col min="10" max="16384" width="11.42578125" style="423"/>
  </cols>
  <sheetData>
    <row r="1" spans="2:8" ht="15" thickBot="1" x14ac:dyDescent="0.25"/>
    <row r="2" spans="2:8" ht="18" x14ac:dyDescent="0.2">
      <c r="B2" s="694" t="s">
        <v>47</v>
      </c>
      <c r="C2" s="695"/>
      <c r="D2" s="695"/>
      <c r="E2" s="695"/>
      <c r="F2" s="695"/>
      <c r="G2" s="695"/>
      <c r="H2" s="696"/>
    </row>
    <row r="3" spans="2:8" ht="18" x14ac:dyDescent="0.2">
      <c r="B3" s="697" t="s">
        <v>322</v>
      </c>
      <c r="C3" s="698"/>
      <c r="D3" s="698"/>
      <c r="E3" s="698"/>
      <c r="F3" s="698"/>
      <c r="G3" s="698"/>
      <c r="H3" s="699"/>
    </row>
    <row r="4" spans="2:8" ht="18" x14ac:dyDescent="0.2">
      <c r="B4" s="697" t="s">
        <v>6571</v>
      </c>
      <c r="C4" s="698"/>
      <c r="D4" s="698"/>
      <c r="E4" s="698"/>
      <c r="F4" s="698"/>
      <c r="G4" s="698"/>
      <c r="H4" s="699"/>
    </row>
    <row r="5" spans="2:8" ht="15.75" thickBot="1" x14ac:dyDescent="0.25">
      <c r="B5" s="703" t="s">
        <v>6560</v>
      </c>
      <c r="C5" s="704"/>
      <c r="D5" s="704"/>
      <c r="E5" s="704"/>
      <c r="F5" s="704"/>
      <c r="G5" s="704"/>
      <c r="H5" s="705"/>
    </row>
    <row r="6" spans="2:8" ht="51.75" thickBot="1" x14ac:dyDescent="0.25">
      <c r="B6" s="700" t="s">
        <v>212</v>
      </c>
      <c r="C6" s="700"/>
      <c r="D6" s="412" t="s">
        <v>89</v>
      </c>
      <c r="E6" s="412" t="s">
        <v>323</v>
      </c>
      <c r="F6" s="412" t="s">
        <v>324</v>
      </c>
      <c r="G6" s="412" t="s">
        <v>6554</v>
      </c>
      <c r="H6" s="412" t="s">
        <v>325</v>
      </c>
    </row>
    <row r="7" spans="2:8" ht="4.5" customHeight="1" x14ac:dyDescent="0.2">
      <c r="B7" s="405"/>
      <c r="C7" s="406"/>
      <c r="D7" s="407"/>
      <c r="E7" s="408"/>
      <c r="F7" s="409"/>
      <c r="G7" s="410"/>
      <c r="H7" s="411"/>
    </row>
    <row r="8" spans="2:8" ht="15" x14ac:dyDescent="0.2">
      <c r="B8" s="701" t="s">
        <v>6561</v>
      </c>
      <c r="C8" s="702"/>
      <c r="D8" s="520">
        <v>0</v>
      </c>
      <c r="E8" s="520">
        <v>0</v>
      </c>
      <c r="F8" s="520">
        <v>0</v>
      </c>
      <c r="G8" s="520">
        <v>0</v>
      </c>
      <c r="H8" s="521">
        <v>0</v>
      </c>
    </row>
    <row r="9" spans="2:8" x14ac:dyDescent="0.2">
      <c r="B9" s="692" t="s">
        <v>326</v>
      </c>
      <c r="C9" s="693"/>
      <c r="D9" s="522">
        <v>0</v>
      </c>
      <c r="E9" s="522">
        <v>0</v>
      </c>
      <c r="F9" s="522">
        <v>0</v>
      </c>
      <c r="G9" s="522">
        <v>0</v>
      </c>
      <c r="H9" s="434">
        <v>0</v>
      </c>
    </row>
    <row r="10" spans="2:8" x14ac:dyDescent="0.2">
      <c r="B10" s="692" t="s">
        <v>92</v>
      </c>
      <c r="C10" s="693"/>
      <c r="D10" s="522">
        <v>0</v>
      </c>
      <c r="E10" s="522">
        <v>0</v>
      </c>
      <c r="F10" s="522">
        <v>0</v>
      </c>
      <c r="G10" s="522">
        <v>0</v>
      </c>
      <c r="H10" s="434">
        <v>0</v>
      </c>
    </row>
    <row r="11" spans="2:8" x14ac:dyDescent="0.2">
      <c r="B11" s="692" t="s">
        <v>242</v>
      </c>
      <c r="C11" s="693"/>
      <c r="D11" s="522">
        <v>0</v>
      </c>
      <c r="E11" s="522">
        <v>0</v>
      </c>
      <c r="F11" s="522">
        <v>0</v>
      </c>
      <c r="G11" s="522">
        <v>0</v>
      </c>
      <c r="H11" s="434">
        <v>0</v>
      </c>
    </row>
    <row r="12" spans="2:8" ht="4.5" customHeight="1" x14ac:dyDescent="0.2">
      <c r="B12" s="401"/>
      <c r="C12" s="370"/>
      <c r="D12" s="433"/>
      <c r="E12" s="433"/>
      <c r="F12" s="433"/>
      <c r="G12" s="523"/>
      <c r="H12" s="434"/>
    </row>
    <row r="13" spans="2:8" ht="15" x14ac:dyDescent="0.2">
      <c r="B13" s="701" t="s">
        <v>6562</v>
      </c>
      <c r="C13" s="702"/>
      <c r="D13" s="520">
        <v>0</v>
      </c>
      <c r="E13" s="520">
        <v>24365171545.940002</v>
      </c>
      <c r="F13" s="520">
        <v>1823080545.9099998</v>
      </c>
      <c r="G13" s="520">
        <v>0</v>
      </c>
      <c r="H13" s="521">
        <v>26188252091.850002</v>
      </c>
    </row>
    <row r="14" spans="2:8" x14ac:dyDescent="0.2">
      <c r="B14" s="692" t="s">
        <v>209</v>
      </c>
      <c r="C14" s="693"/>
      <c r="D14" s="433">
        <v>0</v>
      </c>
      <c r="E14" s="433">
        <v>0</v>
      </c>
      <c r="F14" s="433">
        <v>1823080545.9099998</v>
      </c>
      <c r="G14" s="522">
        <v>0</v>
      </c>
      <c r="H14" s="434">
        <v>1823080545.9099998</v>
      </c>
    </row>
    <row r="15" spans="2:8" x14ac:dyDescent="0.2">
      <c r="B15" s="692" t="s">
        <v>96</v>
      </c>
      <c r="C15" s="693"/>
      <c r="D15" s="433">
        <v>0</v>
      </c>
      <c r="E15" s="433">
        <v>4765561761.3699999</v>
      </c>
      <c r="F15" s="433">
        <v>0</v>
      </c>
      <c r="G15" s="522">
        <v>0</v>
      </c>
      <c r="H15" s="434">
        <v>4765561761.3699999</v>
      </c>
    </row>
    <row r="16" spans="2:8" x14ac:dyDescent="0.2">
      <c r="B16" s="692" t="s">
        <v>327</v>
      </c>
      <c r="C16" s="693"/>
      <c r="D16" s="433">
        <v>0</v>
      </c>
      <c r="E16" s="433">
        <v>11164141474.6</v>
      </c>
      <c r="F16" s="433">
        <v>0</v>
      </c>
      <c r="G16" s="522">
        <v>0</v>
      </c>
      <c r="H16" s="434">
        <v>11164141474.6</v>
      </c>
    </row>
    <row r="17" spans="2:8" x14ac:dyDescent="0.2">
      <c r="B17" s="692" t="s">
        <v>98</v>
      </c>
      <c r="C17" s="693"/>
      <c r="D17" s="433">
        <v>0</v>
      </c>
      <c r="E17" s="433">
        <v>0</v>
      </c>
      <c r="F17" s="433">
        <v>0</v>
      </c>
      <c r="G17" s="522">
        <v>0</v>
      </c>
      <c r="H17" s="434">
        <v>0</v>
      </c>
    </row>
    <row r="18" spans="2:8" x14ac:dyDescent="0.2">
      <c r="B18" s="692" t="s">
        <v>99</v>
      </c>
      <c r="C18" s="693"/>
      <c r="D18" s="433">
        <v>0</v>
      </c>
      <c r="E18" s="433">
        <v>8435468309.9700003</v>
      </c>
      <c r="F18" s="433">
        <v>0</v>
      </c>
      <c r="G18" s="522">
        <v>0</v>
      </c>
      <c r="H18" s="434">
        <v>8435468309.9700003</v>
      </c>
    </row>
    <row r="19" spans="2:8" ht="4.5" customHeight="1" x14ac:dyDescent="0.2">
      <c r="B19" s="401"/>
      <c r="C19" s="370"/>
      <c r="D19" s="433"/>
      <c r="E19" s="523"/>
      <c r="F19" s="433"/>
      <c r="G19" s="433"/>
      <c r="H19" s="524"/>
    </row>
    <row r="20" spans="2:8" ht="15" x14ac:dyDescent="0.2">
      <c r="B20" s="708" t="s">
        <v>6563</v>
      </c>
      <c r="C20" s="709"/>
      <c r="D20" s="525">
        <v>0</v>
      </c>
      <c r="E20" s="525">
        <v>0</v>
      </c>
      <c r="F20" s="525">
        <v>0</v>
      </c>
      <c r="G20" s="525">
        <v>0</v>
      </c>
      <c r="H20" s="526">
        <v>0</v>
      </c>
    </row>
    <row r="21" spans="2:8" x14ac:dyDescent="0.2">
      <c r="B21" s="692" t="s">
        <v>6555</v>
      </c>
      <c r="C21" s="693"/>
      <c r="D21" s="522">
        <v>0</v>
      </c>
      <c r="E21" s="522">
        <v>0</v>
      </c>
      <c r="F21" s="522">
        <v>0</v>
      </c>
      <c r="G21" s="522">
        <v>0</v>
      </c>
      <c r="H21" s="434">
        <v>0</v>
      </c>
    </row>
    <row r="22" spans="2:8" x14ac:dyDescent="0.2">
      <c r="B22" s="692" t="s">
        <v>102</v>
      </c>
      <c r="C22" s="693"/>
      <c r="D22" s="522">
        <v>0</v>
      </c>
      <c r="E22" s="522">
        <v>0</v>
      </c>
      <c r="F22" s="522">
        <v>0</v>
      </c>
      <c r="G22" s="522">
        <v>0</v>
      </c>
      <c r="H22" s="434">
        <v>0</v>
      </c>
    </row>
    <row r="23" spans="2:8" ht="4.5" customHeight="1" x14ac:dyDescent="0.2">
      <c r="B23" s="401"/>
      <c r="C23" s="370"/>
      <c r="D23" s="433"/>
      <c r="E23" s="523"/>
      <c r="F23" s="433"/>
      <c r="G23" s="433"/>
      <c r="H23" s="524"/>
    </row>
    <row r="24" spans="2:8" ht="15" x14ac:dyDescent="0.2">
      <c r="B24" s="706" t="s">
        <v>6558</v>
      </c>
      <c r="C24" s="707"/>
      <c r="D24" s="520">
        <v>0</v>
      </c>
      <c r="E24" s="520">
        <v>24365171545.940002</v>
      </c>
      <c r="F24" s="520">
        <v>1823080545.9099998</v>
      </c>
      <c r="G24" s="520">
        <v>0</v>
      </c>
      <c r="H24" s="521">
        <v>26188252091.850002</v>
      </c>
    </row>
    <row r="25" spans="2:8" ht="4.5" customHeight="1" x14ac:dyDescent="0.2">
      <c r="B25" s="402"/>
      <c r="C25" s="371"/>
      <c r="D25" s="523"/>
      <c r="E25" s="433"/>
      <c r="F25" s="433"/>
      <c r="G25" s="523"/>
      <c r="H25" s="434"/>
    </row>
    <row r="26" spans="2:8" ht="15" x14ac:dyDescent="0.2">
      <c r="B26" s="701" t="s">
        <v>6564</v>
      </c>
      <c r="C26" s="702"/>
      <c r="D26" s="520">
        <v>650000</v>
      </c>
      <c r="E26" s="520">
        <v>0</v>
      </c>
      <c r="F26" s="520">
        <v>0</v>
      </c>
      <c r="G26" s="520">
        <v>0</v>
      </c>
      <c r="H26" s="521">
        <v>650000</v>
      </c>
    </row>
    <row r="27" spans="2:8" x14ac:dyDescent="0.2">
      <c r="B27" s="692" t="s">
        <v>91</v>
      </c>
      <c r="C27" s="693"/>
      <c r="D27" s="522">
        <v>0</v>
      </c>
      <c r="E27" s="522">
        <v>0</v>
      </c>
      <c r="F27" s="522">
        <v>0</v>
      </c>
      <c r="G27" s="522">
        <v>0</v>
      </c>
      <c r="H27" s="434">
        <v>0</v>
      </c>
    </row>
    <row r="28" spans="2:8" x14ac:dyDescent="0.2">
      <c r="B28" s="692" t="s">
        <v>92</v>
      </c>
      <c r="C28" s="693"/>
      <c r="D28" s="522">
        <v>650000</v>
      </c>
      <c r="E28" s="522">
        <v>0</v>
      </c>
      <c r="F28" s="522">
        <v>0</v>
      </c>
      <c r="G28" s="522">
        <v>0</v>
      </c>
      <c r="H28" s="434">
        <v>650000</v>
      </c>
    </row>
    <row r="29" spans="2:8" x14ac:dyDescent="0.2">
      <c r="B29" s="692" t="s">
        <v>242</v>
      </c>
      <c r="C29" s="693"/>
      <c r="D29" s="522">
        <v>0</v>
      </c>
      <c r="E29" s="522">
        <v>0</v>
      </c>
      <c r="F29" s="522">
        <v>0</v>
      </c>
      <c r="G29" s="522">
        <v>0</v>
      </c>
      <c r="H29" s="434">
        <v>0</v>
      </c>
    </row>
    <row r="30" spans="2:8" ht="4.5" customHeight="1" x14ac:dyDescent="0.2">
      <c r="B30" s="401"/>
      <c r="C30" s="370"/>
      <c r="D30" s="523"/>
      <c r="E30" s="433"/>
      <c r="F30" s="433"/>
      <c r="G30" s="523"/>
      <c r="H30" s="434"/>
    </row>
    <row r="31" spans="2:8" ht="15" x14ac:dyDescent="0.2">
      <c r="B31" s="701" t="s">
        <v>6565</v>
      </c>
      <c r="C31" s="702"/>
      <c r="D31" s="520">
        <v>0</v>
      </c>
      <c r="E31" s="520">
        <v>1527138102.5</v>
      </c>
      <c r="F31" s="520">
        <v>375830943.55999994</v>
      </c>
      <c r="G31" s="520">
        <v>0</v>
      </c>
      <c r="H31" s="521">
        <v>1902969046.0599999</v>
      </c>
    </row>
    <row r="32" spans="2:8" x14ac:dyDescent="0.2">
      <c r="B32" s="712" t="s">
        <v>209</v>
      </c>
      <c r="C32" s="713"/>
      <c r="D32" s="714">
        <v>0</v>
      </c>
      <c r="E32" s="714">
        <v>0</v>
      </c>
      <c r="F32" s="710">
        <v>2160982865.23</v>
      </c>
      <c r="G32" s="710">
        <v>0</v>
      </c>
      <c r="H32" s="711">
        <v>2160982865.23</v>
      </c>
    </row>
    <row r="33" spans="2:8" x14ac:dyDescent="0.2">
      <c r="B33" s="712"/>
      <c r="C33" s="713"/>
      <c r="D33" s="714"/>
      <c r="E33" s="714"/>
      <c r="F33" s="710"/>
      <c r="G33" s="710"/>
      <c r="H33" s="711"/>
    </row>
    <row r="34" spans="2:8" x14ac:dyDescent="0.2">
      <c r="B34" s="692" t="s">
        <v>96</v>
      </c>
      <c r="C34" s="693"/>
      <c r="D34" s="433">
        <v>0</v>
      </c>
      <c r="E34" s="433">
        <v>1527138102.5</v>
      </c>
      <c r="F34" s="522">
        <v>-1823080545.9099998</v>
      </c>
      <c r="G34" s="522">
        <v>0</v>
      </c>
      <c r="H34" s="434">
        <v>-295942443.40999985</v>
      </c>
    </row>
    <row r="35" spans="2:8" x14ac:dyDescent="0.2">
      <c r="B35" s="692" t="s">
        <v>327</v>
      </c>
      <c r="C35" s="693"/>
      <c r="D35" s="433">
        <v>0</v>
      </c>
      <c r="E35" s="522">
        <v>0</v>
      </c>
      <c r="F35" s="433">
        <v>0</v>
      </c>
      <c r="G35" s="522">
        <v>0</v>
      </c>
      <c r="H35" s="434">
        <v>0</v>
      </c>
    </row>
    <row r="36" spans="2:8" x14ac:dyDescent="0.2">
      <c r="B36" s="692" t="s">
        <v>98</v>
      </c>
      <c r="C36" s="693"/>
      <c r="D36" s="433">
        <v>0</v>
      </c>
      <c r="E36" s="522">
        <v>0</v>
      </c>
      <c r="F36" s="433">
        <v>0</v>
      </c>
      <c r="G36" s="522">
        <v>0</v>
      </c>
      <c r="H36" s="434">
        <v>0</v>
      </c>
    </row>
    <row r="37" spans="2:8" x14ac:dyDescent="0.2">
      <c r="B37" s="692" t="s">
        <v>99</v>
      </c>
      <c r="C37" s="693"/>
      <c r="D37" s="433">
        <v>0</v>
      </c>
      <c r="E37" s="522">
        <v>0</v>
      </c>
      <c r="F37" s="433">
        <v>37928624.239999771</v>
      </c>
      <c r="G37" s="522">
        <v>0</v>
      </c>
      <c r="H37" s="434">
        <v>37928624.239999771</v>
      </c>
    </row>
    <row r="38" spans="2:8" ht="4.5" customHeight="1" x14ac:dyDescent="0.2">
      <c r="B38" s="403"/>
      <c r="C38" s="386"/>
      <c r="D38" s="433"/>
      <c r="E38" s="523"/>
      <c r="F38" s="433"/>
      <c r="G38" s="433"/>
      <c r="H38" s="524"/>
    </row>
    <row r="39" spans="2:8" ht="32.25" customHeight="1" x14ac:dyDescent="0.2">
      <c r="B39" s="701" t="s">
        <v>6566</v>
      </c>
      <c r="C39" s="702"/>
      <c r="D39" s="525">
        <v>0</v>
      </c>
      <c r="E39" s="525">
        <v>0</v>
      </c>
      <c r="F39" s="525">
        <v>0</v>
      </c>
      <c r="G39" s="525">
        <v>0</v>
      </c>
      <c r="H39" s="521">
        <v>0</v>
      </c>
    </row>
    <row r="40" spans="2:8" x14ac:dyDescent="0.2">
      <c r="B40" s="692" t="s">
        <v>6555</v>
      </c>
      <c r="C40" s="693"/>
      <c r="D40" s="522">
        <v>0</v>
      </c>
      <c r="E40" s="522">
        <v>0</v>
      </c>
      <c r="F40" s="522">
        <v>0</v>
      </c>
      <c r="G40" s="522">
        <v>0</v>
      </c>
      <c r="H40" s="434">
        <v>0</v>
      </c>
    </row>
    <row r="41" spans="2:8" x14ac:dyDescent="0.2">
      <c r="B41" s="692" t="s">
        <v>102</v>
      </c>
      <c r="C41" s="693"/>
      <c r="D41" s="522">
        <v>0</v>
      </c>
      <c r="E41" s="522">
        <v>0</v>
      </c>
      <c r="F41" s="522">
        <v>0</v>
      </c>
      <c r="G41" s="522">
        <v>0</v>
      </c>
      <c r="H41" s="434">
        <v>0</v>
      </c>
    </row>
    <row r="42" spans="2:8" ht="4.5" customHeight="1" x14ac:dyDescent="0.2">
      <c r="B42" s="404"/>
      <c r="C42" s="387"/>
      <c r="D42" s="433"/>
      <c r="E42" s="523"/>
      <c r="F42" s="433"/>
      <c r="G42" s="433"/>
      <c r="H42" s="524"/>
    </row>
    <row r="43" spans="2:8" ht="15.75" thickBot="1" x14ac:dyDescent="0.25">
      <c r="B43" s="715" t="s">
        <v>6567</v>
      </c>
      <c r="C43" s="716"/>
      <c r="D43" s="527">
        <v>650000</v>
      </c>
      <c r="E43" s="527">
        <v>25892309648.440002</v>
      </c>
      <c r="F43" s="527">
        <v>2198911489.4699998</v>
      </c>
      <c r="G43" s="527">
        <v>0</v>
      </c>
      <c r="H43" s="528">
        <v>28091871137.910004</v>
      </c>
    </row>
    <row r="44" spans="2:8" ht="15" x14ac:dyDescent="0.25">
      <c r="B44" s="277" t="s">
        <v>6557</v>
      </c>
      <c r="D44" s="529"/>
      <c r="E44" s="529"/>
      <c r="F44" s="530"/>
      <c r="G44" s="531"/>
      <c r="H44" s="532">
        <v>28091871137.91</v>
      </c>
    </row>
  </sheetData>
  <mergeCells count="38">
    <mergeCell ref="B43:C43"/>
    <mergeCell ref="B34:C34"/>
    <mergeCell ref="B35:C35"/>
    <mergeCell ref="B36:C36"/>
    <mergeCell ref="B37:C37"/>
    <mergeCell ref="B39:C39"/>
    <mergeCell ref="F32:F33"/>
    <mergeCell ref="G32:G33"/>
    <mergeCell ref="B40:C40"/>
    <mergeCell ref="H32:H33"/>
    <mergeCell ref="B41:C41"/>
    <mergeCell ref="B32:C33"/>
    <mergeCell ref="D32:D33"/>
    <mergeCell ref="E32:E33"/>
    <mergeCell ref="B26:C26"/>
    <mergeCell ref="B27:C27"/>
    <mergeCell ref="B28:C28"/>
    <mergeCell ref="B29:C29"/>
    <mergeCell ref="B31:C31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17" t="s">
        <v>6536</v>
      </c>
      <c r="B1" s="717"/>
      <c r="C1" s="717"/>
      <c r="D1" s="717"/>
      <c r="E1" s="717"/>
      <c r="F1" s="717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18"/>
      <c r="D1" s="718"/>
      <c r="E1" s="718"/>
      <c r="F1" s="718"/>
      <c r="G1" s="718"/>
      <c r="H1" s="718"/>
      <c r="I1" s="718"/>
      <c r="J1" s="718"/>
      <c r="K1" s="718"/>
    </row>
    <row r="2" spans="3:15" ht="20.25" x14ac:dyDescent="0.3">
      <c r="C2" s="719" t="s">
        <v>47</v>
      </c>
      <c r="D2" s="720"/>
      <c r="E2" s="720"/>
      <c r="F2" s="720"/>
      <c r="G2" s="720"/>
      <c r="H2" s="720"/>
      <c r="I2" s="720"/>
      <c r="J2" s="720"/>
      <c r="K2" s="721"/>
    </row>
    <row r="3" spans="3:15" ht="18" x14ac:dyDescent="0.2">
      <c r="C3" s="722" t="s">
        <v>256</v>
      </c>
      <c r="D3" s="723"/>
      <c r="E3" s="723"/>
      <c r="F3" s="723"/>
      <c r="G3" s="723"/>
      <c r="H3" s="723"/>
      <c r="I3" s="723"/>
      <c r="J3" s="723"/>
      <c r="K3" s="724"/>
    </row>
    <row r="4" spans="3:15" ht="15.75" x14ac:dyDescent="0.2">
      <c r="C4" s="725" t="s">
        <v>280</v>
      </c>
      <c r="D4" s="726"/>
      <c r="E4" s="726"/>
      <c r="F4" s="726"/>
      <c r="G4" s="726"/>
      <c r="H4" s="726"/>
      <c r="I4" s="726"/>
      <c r="J4" s="726"/>
      <c r="K4" s="727"/>
    </row>
    <row r="5" spans="3:15" ht="9.75" customHeight="1" x14ac:dyDescent="0.2"/>
    <row r="6" spans="3:15" s="90" customFormat="1" ht="12" customHeight="1" x14ac:dyDescent="0.2">
      <c r="C6" s="728" t="s">
        <v>257</v>
      </c>
      <c r="D6" s="729"/>
      <c r="E6" s="729"/>
      <c r="F6" s="729"/>
      <c r="G6" s="730"/>
      <c r="H6" s="734" t="s">
        <v>258</v>
      </c>
      <c r="I6" s="734" t="s">
        <v>259</v>
      </c>
      <c r="J6" s="734" t="s">
        <v>260</v>
      </c>
      <c r="K6" s="734" t="s">
        <v>261</v>
      </c>
    </row>
    <row r="7" spans="3:15" s="90" customFormat="1" ht="15" customHeight="1" x14ac:dyDescent="0.2">
      <c r="C7" s="731"/>
      <c r="D7" s="732"/>
      <c r="E7" s="732"/>
      <c r="F7" s="732"/>
      <c r="G7" s="733"/>
      <c r="H7" s="735"/>
      <c r="I7" s="735"/>
      <c r="J7" s="735"/>
      <c r="K7" s="735"/>
    </row>
    <row r="8" spans="3:15" s="91" customFormat="1" ht="17.25" customHeight="1" x14ac:dyDescent="0.25">
      <c r="C8" s="731"/>
      <c r="D8" s="732"/>
      <c r="E8" s="732"/>
      <c r="F8" s="732"/>
      <c r="G8" s="733"/>
      <c r="H8" s="736"/>
      <c r="I8" s="736"/>
      <c r="J8" s="736"/>
      <c r="K8" s="736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41" t="s">
        <v>47</v>
      </c>
      <c r="D2" s="742"/>
      <c r="E2" s="742"/>
      <c r="F2" s="742"/>
      <c r="G2" s="742"/>
      <c r="H2" s="742"/>
      <c r="I2" s="742"/>
      <c r="J2" s="742"/>
      <c r="K2" s="743"/>
      <c r="L2" s="2"/>
      <c r="N2" s="79"/>
    </row>
    <row r="3" spans="1:14" s="3" customFormat="1" ht="20.25" customHeight="1" x14ac:dyDescent="0.2">
      <c r="A3" s="79"/>
      <c r="C3" s="744" t="s">
        <v>48</v>
      </c>
      <c r="D3" s="597"/>
      <c r="E3" s="597"/>
      <c r="F3" s="597"/>
      <c r="G3" s="597"/>
      <c r="H3" s="597"/>
      <c r="I3" s="597"/>
      <c r="J3" s="597"/>
      <c r="K3" s="745"/>
      <c r="L3" s="2"/>
      <c r="N3" s="79"/>
    </row>
    <row r="4" spans="1:14" s="3" customFormat="1" ht="20.25" customHeight="1" x14ac:dyDescent="0.2">
      <c r="A4" s="79"/>
      <c r="C4" s="746" t="s">
        <v>292</v>
      </c>
      <c r="D4" s="747"/>
      <c r="E4" s="747"/>
      <c r="F4" s="747"/>
      <c r="G4" s="747"/>
      <c r="H4" s="747"/>
      <c r="I4" s="747"/>
      <c r="J4" s="747"/>
      <c r="K4" s="748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39" t="s">
        <v>49</v>
      </c>
      <c r="D6" s="586"/>
      <c r="E6" s="136" t="s">
        <v>291</v>
      </c>
      <c r="F6" s="136" t="s">
        <v>290</v>
      </c>
      <c r="G6" s="10"/>
      <c r="H6" s="586" t="s">
        <v>14</v>
      </c>
      <c r="I6" s="586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39" t="s">
        <v>50</v>
      </c>
      <c r="D8" s="586"/>
      <c r="E8" s="13"/>
      <c r="F8" s="13"/>
      <c r="G8" s="10"/>
      <c r="H8" s="586" t="s">
        <v>51</v>
      </c>
      <c r="I8" s="586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40" t="s">
        <v>52</v>
      </c>
      <c r="D10" s="585"/>
      <c r="E10" s="22" t="e">
        <f>VLOOKUP(A10,#REF!,6,FALSE)</f>
        <v>#REF!</v>
      </c>
      <c r="F10" s="138">
        <v>672348096.17999995</v>
      </c>
      <c r="G10" s="10"/>
      <c r="H10" s="585" t="s">
        <v>53</v>
      </c>
      <c r="I10" s="585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40" t="s">
        <v>54</v>
      </c>
      <c r="D11" s="585"/>
      <c r="E11" s="22" t="e">
        <f>VLOOKUP(A11,#REF!,6,FALSE)</f>
        <v>#REF!</v>
      </c>
      <c r="F11" s="138">
        <v>22628435.940000027</v>
      </c>
      <c r="G11" s="10"/>
      <c r="H11" s="585" t="s">
        <v>55</v>
      </c>
      <c r="I11" s="585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40" t="s">
        <v>56</v>
      </c>
      <c r="D12" s="585"/>
      <c r="E12" s="22" t="e">
        <f>VLOOKUP(A12,#REF!,6,FALSE)</f>
        <v>#REF!</v>
      </c>
      <c r="F12" s="138">
        <v>130551078.52</v>
      </c>
      <c r="G12" s="10"/>
      <c r="H12" s="585" t="s">
        <v>57</v>
      </c>
      <c r="I12" s="585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40" t="s">
        <v>58</v>
      </c>
      <c r="D13" s="585"/>
      <c r="E13" s="22" t="e">
        <f>VLOOKUP(A13,#REF!,6,FALSE)</f>
        <v>#REF!</v>
      </c>
      <c r="F13" s="138">
        <v>0</v>
      </c>
      <c r="G13" s="10"/>
      <c r="H13" s="585" t="s">
        <v>59</v>
      </c>
      <c r="I13" s="585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40" t="s">
        <v>60</v>
      </c>
      <c r="D14" s="585"/>
      <c r="E14" s="22" t="e">
        <f>VLOOKUP(A14,#REF!,6,FALSE)</f>
        <v>#REF!</v>
      </c>
      <c r="F14" s="138">
        <v>0</v>
      </c>
      <c r="G14" s="10"/>
      <c r="H14" s="585" t="s">
        <v>61</v>
      </c>
      <c r="I14" s="585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37" t="s">
        <v>62</v>
      </c>
      <c r="D15" s="588"/>
      <c r="E15" s="22" t="e">
        <f>VLOOKUP(A15,#REF!,6,FALSE)</f>
        <v>#REF!</v>
      </c>
      <c r="F15" s="139">
        <v>0</v>
      </c>
      <c r="G15" s="10"/>
      <c r="H15" s="585" t="s">
        <v>63</v>
      </c>
      <c r="I15" s="585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40" t="s">
        <v>64</v>
      </c>
      <c r="D16" s="585"/>
      <c r="E16" s="22" t="e">
        <f>VLOOKUP(A16,#REF!,6,FALSE)</f>
        <v>#REF!</v>
      </c>
      <c r="F16" s="138">
        <v>0</v>
      </c>
      <c r="G16" s="10"/>
      <c r="H16" s="585" t="s">
        <v>65</v>
      </c>
      <c r="I16" s="585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585" t="s">
        <v>66</v>
      </c>
      <c r="I17" s="585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39" t="s">
        <v>67</v>
      </c>
      <c r="D18" s="586"/>
      <c r="E18" s="16" t="e">
        <f>SUM(E10:E17)</f>
        <v>#REF!</v>
      </c>
      <c r="F18" s="16">
        <f>SUM(F10:F17)</f>
        <v>825527610.63999999</v>
      </c>
      <c r="G18" s="26"/>
      <c r="H18" s="586" t="s">
        <v>68</v>
      </c>
      <c r="I18" s="586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39" t="s">
        <v>69</v>
      </c>
      <c r="D20" s="586"/>
      <c r="E20" s="29"/>
      <c r="F20" s="29"/>
      <c r="G20" s="10"/>
      <c r="H20" s="586" t="s">
        <v>70</v>
      </c>
      <c r="I20" s="586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37" t="s">
        <v>71</v>
      </c>
      <c r="D22" s="588"/>
      <c r="E22" s="22" t="e">
        <f>VLOOKUP(A22,#REF!,6,FALSE)</f>
        <v>#REF!</v>
      </c>
      <c r="F22" s="138">
        <v>133577475.06</v>
      </c>
      <c r="G22" s="10"/>
      <c r="H22" s="585" t="s">
        <v>72</v>
      </c>
      <c r="I22" s="585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37" t="s">
        <v>73</v>
      </c>
      <c r="D23" s="588"/>
      <c r="E23" s="22" t="e">
        <f>VLOOKUP(A23,#REF!,6,FALSE)</f>
        <v>#REF!</v>
      </c>
      <c r="F23" s="138">
        <v>0</v>
      </c>
      <c r="G23" s="10"/>
      <c r="H23" s="585" t="s">
        <v>74</v>
      </c>
      <c r="I23" s="585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37" t="s">
        <v>75</v>
      </c>
      <c r="D24" s="588"/>
      <c r="E24" s="22" t="e">
        <f>VLOOKUP(A24,#REF!,6,FALSE)</f>
        <v>#REF!</v>
      </c>
      <c r="F24" s="138">
        <v>11833084954.459999</v>
      </c>
      <c r="G24" s="10"/>
      <c r="H24" s="588" t="s">
        <v>76</v>
      </c>
      <c r="I24" s="588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37" t="s">
        <v>77</v>
      </c>
      <c r="D25" s="588"/>
      <c r="E25" s="22" t="e">
        <f>VLOOKUP(A25,#REF!,6,FALSE)</f>
        <v>#REF!</v>
      </c>
      <c r="F25" s="138">
        <v>491714441.04000002</v>
      </c>
      <c r="G25" s="10"/>
      <c r="H25" s="585" t="s">
        <v>78</v>
      </c>
      <c r="I25" s="585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37" t="s">
        <v>79</v>
      </c>
      <c r="D26" s="588"/>
      <c r="E26" s="22" t="e">
        <f>VLOOKUP(A26,#REF!,6,FALSE)</f>
        <v>#REF!</v>
      </c>
      <c r="F26" s="138">
        <v>24406946.079999998</v>
      </c>
      <c r="G26" s="10"/>
      <c r="H26" s="585" t="s">
        <v>80</v>
      </c>
      <c r="I26" s="585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37" t="s">
        <v>81</v>
      </c>
      <c r="D27" s="588"/>
      <c r="E27" s="22" t="e">
        <f>VLOOKUP(A27,#REF!,6,FALSE)</f>
        <v>#REF!</v>
      </c>
      <c r="F27" s="138">
        <v>-337801736.31</v>
      </c>
      <c r="G27" s="10"/>
      <c r="H27" s="585" t="s">
        <v>82</v>
      </c>
      <c r="I27" s="585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37" t="s">
        <v>83</v>
      </c>
      <c r="D28" s="588"/>
      <c r="E28" s="22" t="e">
        <f>VLOOKUP(A28,#REF!,6,FALSE)</f>
        <v>#REF!</v>
      </c>
      <c r="F28" s="138">
        <v>38751058.789999999</v>
      </c>
      <c r="G28" s="10"/>
      <c r="H28" s="586" t="s">
        <v>84</v>
      </c>
      <c r="I28" s="586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37" t="s">
        <v>85</v>
      </c>
      <c r="D29" s="588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37" t="s">
        <v>86</v>
      </c>
      <c r="D30" s="588"/>
      <c r="E30" s="22" t="e">
        <f>VLOOKUP(A30,#REF!,6,FALSE)</f>
        <v>#REF!</v>
      </c>
      <c r="F30" s="138">
        <v>0</v>
      </c>
      <c r="G30" s="10"/>
      <c r="H30" s="586" t="s">
        <v>87</v>
      </c>
      <c r="I30" s="586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38" t="s">
        <v>88</v>
      </c>
      <c r="D32" s="591"/>
      <c r="E32" s="35" t="e">
        <f>SUM(E22:E31)</f>
        <v>#REF!</v>
      </c>
      <c r="F32" s="35">
        <f>SUM(F22:F31)</f>
        <v>12183733139.120001</v>
      </c>
      <c r="G32" s="26"/>
      <c r="H32" s="586" t="s">
        <v>21</v>
      </c>
      <c r="I32" s="586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86" t="s">
        <v>89</v>
      </c>
      <c r="I33" s="586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38" t="s">
        <v>90</v>
      </c>
      <c r="D34" s="591"/>
      <c r="E34" s="35" t="e">
        <f>E18+E32</f>
        <v>#REF!</v>
      </c>
      <c r="F34" s="35">
        <f>F18+F32</f>
        <v>13009260749.76</v>
      </c>
      <c r="G34" s="10"/>
      <c r="H34" s="585" t="s">
        <v>91</v>
      </c>
      <c r="I34" s="585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85" t="s">
        <v>92</v>
      </c>
      <c r="I35" s="585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85" t="s">
        <v>93</v>
      </c>
      <c r="I36" s="585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86" t="s">
        <v>94</v>
      </c>
      <c r="I38" s="586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85" t="s">
        <v>95</v>
      </c>
      <c r="I39" s="585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85" t="s">
        <v>96</v>
      </c>
      <c r="I40" s="585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85" t="s">
        <v>97</v>
      </c>
      <c r="I41" s="585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85" t="s">
        <v>99</v>
      </c>
      <c r="I43" s="585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86" t="s">
        <v>100</v>
      </c>
      <c r="I45" s="586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85" t="s">
        <v>101</v>
      </c>
      <c r="I47" s="585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85" t="s">
        <v>102</v>
      </c>
      <c r="I48" s="585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86" t="s">
        <v>103</v>
      </c>
      <c r="I50" s="586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86" t="s">
        <v>104</v>
      </c>
      <c r="I52" s="586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60" t="s">
        <v>47</v>
      </c>
      <c r="D1" s="761"/>
      <c r="E1" s="761"/>
      <c r="F1" s="761"/>
      <c r="G1" s="761"/>
      <c r="H1" s="762"/>
    </row>
    <row r="2" spans="1:8" ht="14.25" customHeight="1" x14ac:dyDescent="0.2">
      <c r="C2" s="763" t="s">
        <v>156</v>
      </c>
      <c r="D2" s="764"/>
      <c r="E2" s="764"/>
      <c r="F2" s="764"/>
      <c r="G2" s="764"/>
      <c r="H2" s="765"/>
    </row>
    <row r="3" spans="1:8" ht="14.25" customHeight="1" x14ac:dyDescent="0.2">
      <c r="C3" s="763" t="s">
        <v>287</v>
      </c>
      <c r="D3" s="764"/>
      <c r="E3" s="764"/>
      <c r="F3" s="764"/>
      <c r="G3" s="764"/>
      <c r="H3" s="765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49" t="s">
        <v>25</v>
      </c>
      <c r="D5" s="750"/>
      <c r="E5" s="750"/>
      <c r="F5" s="750"/>
      <c r="G5" s="85"/>
      <c r="H5" s="55"/>
    </row>
    <row r="6" spans="1:8" s="58" customFormat="1" ht="28.35" customHeight="1" x14ac:dyDescent="0.2">
      <c r="A6" s="79"/>
      <c r="C6" s="749" t="s">
        <v>157</v>
      </c>
      <c r="D6" s="750"/>
      <c r="E6" s="750"/>
      <c r="F6" s="750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55" t="s">
        <v>158</v>
      </c>
      <c r="E7" s="755"/>
      <c r="F7" s="755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55" t="s">
        <v>159</v>
      </c>
      <c r="E8" s="755"/>
      <c r="F8" s="755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55" t="s">
        <v>160</v>
      </c>
      <c r="E9" s="755"/>
      <c r="F9" s="755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55" t="s">
        <v>161</v>
      </c>
      <c r="E10" s="755"/>
      <c r="F10" s="755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55" t="s">
        <v>162</v>
      </c>
      <c r="E11" s="755"/>
      <c r="F11" s="755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55" t="s">
        <v>163</v>
      </c>
      <c r="E12" s="755"/>
      <c r="F12" s="755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55" t="s">
        <v>164</v>
      </c>
      <c r="E13" s="755"/>
      <c r="F13" s="755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55" t="s">
        <v>165</v>
      </c>
      <c r="E14" s="755"/>
      <c r="F14" s="755"/>
      <c r="G14" s="59" t="e">
        <f>VLOOKUP(A14,#REF!,6,FALSE)</f>
        <v>#REF!</v>
      </c>
      <c r="H14" s="60">
        <v>0</v>
      </c>
    </row>
    <row r="15" spans="1:8" x14ac:dyDescent="0.2">
      <c r="C15" s="756" t="s">
        <v>166</v>
      </c>
      <c r="D15" s="757"/>
      <c r="E15" s="757"/>
      <c r="F15" s="757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55" t="s">
        <v>167</v>
      </c>
      <c r="E16" s="755"/>
      <c r="F16" s="755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55" t="s">
        <v>168</v>
      </c>
      <c r="E17" s="755"/>
      <c r="F17" s="755"/>
      <c r="G17" s="59" t="e">
        <f>VLOOKUP(A17,#REF!,6,FALSE)</f>
        <v>#REF!</v>
      </c>
      <c r="H17" s="60">
        <v>106683550.81999999</v>
      </c>
    </row>
    <row r="18" spans="1:8" x14ac:dyDescent="0.2">
      <c r="C18" s="756" t="s">
        <v>169</v>
      </c>
      <c r="D18" s="757"/>
      <c r="E18" s="757"/>
      <c r="F18" s="757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55" t="s">
        <v>170</v>
      </c>
      <c r="E19" s="755"/>
      <c r="F19" s="755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55" t="s">
        <v>171</v>
      </c>
      <c r="E20" s="755"/>
      <c r="F20" s="755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55" t="s">
        <v>172</v>
      </c>
      <c r="E21" s="755"/>
      <c r="F21" s="755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55" t="s">
        <v>173</v>
      </c>
      <c r="E22" s="755"/>
      <c r="F22" s="755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55" t="s">
        <v>174</v>
      </c>
      <c r="E23" s="755"/>
      <c r="F23" s="755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58" t="s">
        <v>175</v>
      </c>
      <c r="D25" s="759"/>
      <c r="E25" s="759"/>
      <c r="F25" s="759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49" t="s">
        <v>176</v>
      </c>
      <c r="D27" s="750"/>
      <c r="E27" s="750"/>
      <c r="F27" s="750"/>
      <c r="G27" s="59"/>
      <c r="H27" s="60"/>
    </row>
    <row r="28" spans="1:8" x14ac:dyDescent="0.2">
      <c r="C28" s="756" t="s">
        <v>177</v>
      </c>
      <c r="D28" s="757"/>
      <c r="E28" s="757"/>
      <c r="F28" s="757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55" t="s">
        <v>178</v>
      </c>
      <c r="E29" s="755"/>
      <c r="F29" s="755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55" t="s">
        <v>179</v>
      </c>
      <c r="E30" s="755"/>
      <c r="F30" s="755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55" t="s">
        <v>180</v>
      </c>
      <c r="E31" s="755"/>
      <c r="F31" s="755"/>
      <c r="G31" s="59" t="e">
        <f>VLOOKUP(A31,#REF!,6,FALSE)</f>
        <v>#REF!</v>
      </c>
      <c r="H31" s="60">
        <v>434182655.77999997</v>
      </c>
    </row>
    <row r="32" spans="1:8" x14ac:dyDescent="0.2">
      <c r="C32" s="756" t="s">
        <v>168</v>
      </c>
      <c r="D32" s="757"/>
      <c r="E32" s="757"/>
      <c r="F32" s="757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55" t="s">
        <v>181</v>
      </c>
      <c r="E33" s="755"/>
      <c r="F33" s="755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55" t="s">
        <v>182</v>
      </c>
      <c r="E34" s="755"/>
      <c r="F34" s="755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55" t="s">
        <v>183</v>
      </c>
      <c r="E35" s="755"/>
      <c r="F35" s="755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55" t="s">
        <v>184</v>
      </c>
      <c r="E36" s="755"/>
      <c r="F36" s="755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55" t="s">
        <v>185</v>
      </c>
      <c r="E37" s="755"/>
      <c r="F37" s="755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55" t="s">
        <v>186</v>
      </c>
      <c r="E38" s="755"/>
      <c r="F38" s="755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55" t="s">
        <v>187</v>
      </c>
      <c r="E39" s="755"/>
      <c r="F39" s="755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55" t="s">
        <v>188</v>
      </c>
      <c r="E40" s="755"/>
      <c r="F40" s="755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55" t="s">
        <v>189</v>
      </c>
      <c r="E41" s="755"/>
      <c r="F41" s="755"/>
      <c r="G41" s="59" t="e">
        <f>VLOOKUP(A41,#REF!,6,FALSE)</f>
        <v>#REF!</v>
      </c>
      <c r="H41" s="60">
        <v>0</v>
      </c>
      <c r="J41" s="80"/>
    </row>
    <row r="42" spans="1:10" x14ac:dyDescent="0.2">
      <c r="C42" s="756" t="s">
        <v>190</v>
      </c>
      <c r="D42" s="757"/>
      <c r="E42" s="757"/>
      <c r="F42" s="757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55" t="s">
        <v>191</v>
      </c>
      <c r="E43" s="755"/>
      <c r="F43" s="755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55" t="s">
        <v>91</v>
      </c>
      <c r="E44" s="755"/>
      <c r="F44" s="755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55" t="s">
        <v>192</v>
      </c>
      <c r="E45" s="755"/>
      <c r="F45" s="755"/>
      <c r="G45" s="59" t="e">
        <f>VLOOKUP(A45,#REF!,6,FALSE)</f>
        <v>#REF!</v>
      </c>
      <c r="H45" s="60">
        <v>7848954.4900000002</v>
      </c>
    </row>
    <row r="46" spans="1:10" x14ac:dyDescent="0.2">
      <c r="C46" s="756" t="s">
        <v>193</v>
      </c>
      <c r="D46" s="757"/>
      <c r="E46" s="757"/>
      <c r="F46" s="757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53" t="s">
        <v>194</v>
      </c>
      <c r="E47" s="753"/>
      <c r="F47" s="75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53" t="s">
        <v>195</v>
      </c>
      <c r="E48" s="753"/>
      <c r="F48" s="75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53" t="s">
        <v>196</v>
      </c>
      <c r="E49" s="753"/>
      <c r="F49" s="75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53" t="s">
        <v>197</v>
      </c>
      <c r="E50" s="753"/>
      <c r="F50" s="75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53" t="s">
        <v>198</v>
      </c>
      <c r="E51" s="753"/>
      <c r="F51" s="753"/>
      <c r="G51" s="59" t="e">
        <f>VLOOKUP(A51,#REF!,6,FALSE)</f>
        <v>#REF!</v>
      </c>
      <c r="H51" s="60">
        <v>0</v>
      </c>
    </row>
    <row r="52" spans="1:8" x14ac:dyDescent="0.2">
      <c r="C52" s="751" t="s">
        <v>199</v>
      </c>
      <c r="D52" s="752"/>
      <c r="E52" s="752"/>
      <c r="F52" s="752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53" t="s">
        <v>200</v>
      </c>
      <c r="E53" s="753"/>
      <c r="F53" s="75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53" t="s">
        <v>201</v>
      </c>
      <c r="E54" s="753"/>
      <c r="F54" s="75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53" t="s">
        <v>202</v>
      </c>
      <c r="E55" s="753"/>
      <c r="F55" s="75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53" t="s">
        <v>203</v>
      </c>
      <c r="E56" s="753"/>
      <c r="F56" s="75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53" t="s">
        <v>204</v>
      </c>
      <c r="E57" s="753"/>
      <c r="F57" s="75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53" t="s">
        <v>205</v>
      </c>
      <c r="E58" s="753"/>
      <c r="F58" s="753"/>
      <c r="G58" s="59" t="e">
        <f>VLOOKUP(A58,#REF!,6,FALSE)</f>
        <v>#REF!</v>
      </c>
      <c r="H58" s="60">
        <v>0</v>
      </c>
    </row>
    <row r="59" spans="1:8" x14ac:dyDescent="0.2">
      <c r="C59" s="751" t="s">
        <v>206</v>
      </c>
      <c r="D59" s="752"/>
      <c r="E59" s="752"/>
      <c r="F59" s="752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53" t="s">
        <v>207</v>
      </c>
      <c r="E60" s="753"/>
      <c r="F60" s="753"/>
      <c r="G60" s="59" t="e">
        <f>VLOOKUP(A60,#REF!,6,FALSE)</f>
        <v>#REF!</v>
      </c>
      <c r="H60" s="60">
        <v>10181253.33</v>
      </c>
    </row>
    <row r="61" spans="1:8" x14ac:dyDescent="0.2">
      <c r="C61" s="754"/>
      <c r="D61" s="755"/>
      <c r="E61" s="755"/>
      <c r="F61" s="755"/>
      <c r="G61" s="59"/>
      <c r="H61" s="60"/>
    </row>
    <row r="62" spans="1:8" x14ac:dyDescent="0.2">
      <c r="C62" s="749" t="s">
        <v>208</v>
      </c>
      <c r="D62" s="750"/>
      <c r="E62" s="750"/>
      <c r="F62" s="750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49" t="s">
        <v>209</v>
      </c>
      <c r="D64" s="750"/>
      <c r="E64" s="750"/>
      <c r="F64" s="750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</vt:lpstr>
      <vt:lpstr>Situación 2</vt:lpstr>
      <vt:lpstr>ESF 11-19</vt:lpstr>
      <vt:lpstr>EA 11-19</vt:lpstr>
      <vt:lpstr>EFE 07-19</vt:lpstr>
      <vt:lpstr>Actividades</vt:lpstr>
      <vt:lpstr>Actividades 2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2023-11-03T15:27:15Z</cp:lastPrinted>
  <dcterms:created xsi:type="dcterms:W3CDTF">2017-04-18T21:21:51Z</dcterms:created>
  <dcterms:modified xsi:type="dcterms:W3CDTF">2023-11-03T17:18:32Z</dcterms:modified>
</cp:coreProperties>
</file>